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E11" i="6" s="1"/>
  <c r="C11" i="6"/>
  <c r="D11" i="6"/>
  <c r="G11" i="6"/>
  <c r="H11" i="6"/>
  <c r="J11" i="6"/>
  <c r="K11" i="6"/>
  <c r="L11" i="6"/>
  <c r="O11" i="6"/>
  <c r="P11" i="6"/>
  <c r="D12" i="6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P25" i="4"/>
  <c r="P26" i="4"/>
  <c r="R26" i="4"/>
  <c r="K28" i="4"/>
  <c r="L28" i="4"/>
  <c r="M28" i="4" s="1"/>
  <c r="N28" i="4" s="1"/>
  <c r="O28" i="4"/>
  <c r="K29" i="4"/>
  <c r="L29" i="4"/>
  <c r="O29" i="4"/>
  <c r="K30" i="4"/>
  <c r="L30" i="4"/>
  <c r="O30" i="4"/>
  <c r="K31" i="4"/>
  <c r="L31" i="4"/>
  <c r="O31" i="4"/>
  <c r="K33" i="4"/>
  <c r="L33" i="4"/>
  <c r="O33" i="4"/>
  <c r="K34" i="4"/>
  <c r="L34" i="4"/>
  <c r="O34" i="4"/>
  <c r="K35" i="4"/>
  <c r="L35" i="4"/>
  <c r="O35" i="4"/>
  <c r="K36" i="4"/>
  <c r="L36" i="4"/>
  <c r="O36" i="4"/>
  <c r="AL37" i="4"/>
  <c r="AJ38" i="4"/>
  <c r="AL38" i="4"/>
  <c r="K39" i="4"/>
  <c r="L39" i="4"/>
  <c r="O39" i="4"/>
  <c r="K40" i="4"/>
  <c r="L40" i="4"/>
  <c r="O40" i="4"/>
  <c r="K41" i="4"/>
  <c r="L41" i="4"/>
  <c r="O41" i="4"/>
  <c r="K42" i="4"/>
  <c r="L42" i="4"/>
  <c r="O42" i="4"/>
  <c r="K43" i="4"/>
  <c r="L43" i="4"/>
  <c r="O43" i="4"/>
  <c r="AL44" i="4"/>
  <c r="AJ45" i="4"/>
  <c r="AL45" i="4"/>
  <c r="AJ46" i="4"/>
  <c r="AL46" i="4"/>
  <c r="AJ47" i="4"/>
  <c r="AL47" i="4"/>
  <c r="AL48" i="4"/>
  <c r="J49" i="4"/>
  <c r="K49" i="4"/>
  <c r="L49" i="4"/>
  <c r="O49" i="4"/>
  <c r="Q49" i="4"/>
  <c r="C56" i="4"/>
  <c r="R58" i="4"/>
  <c r="K60" i="4"/>
  <c r="K61" i="4"/>
  <c r="K62" i="4"/>
  <c r="K63" i="4"/>
  <c r="AD30" i="4"/>
  <c r="AL34" i="4"/>
  <c r="AD40" i="4"/>
  <c r="AL43" i="4"/>
  <c r="AD49" i="4"/>
  <c r="AB28" i="4"/>
  <c r="AF30" i="4"/>
  <c r="AL31" i="4"/>
  <c r="AL28" i="4"/>
  <c r="AB31" i="4"/>
  <c r="AD34" i="4"/>
  <c r="AB41" i="4"/>
  <c r="AD43" i="4"/>
  <c r="AB24" i="4"/>
  <c r="AB29" i="4"/>
  <c r="R31" i="4"/>
  <c r="AF31" i="4"/>
  <c r="AD33" i="4"/>
  <c r="AL36" i="4"/>
  <c r="AL39" i="4"/>
  <c r="AF41" i="4"/>
  <c r="AL42" i="4"/>
  <c r="AF43" i="4"/>
  <c r="AB49" i="4"/>
  <c r="AD23" i="4"/>
  <c r="AF24" i="4"/>
  <c r="AH31" i="4"/>
  <c r="AF34" i="4"/>
  <c r="AH43" i="4"/>
  <c r="T36" i="4"/>
  <c r="T39" i="4"/>
  <c r="R49" i="4"/>
  <c r="V28" i="4"/>
  <c r="AL29" i="4"/>
  <c r="T30" i="4"/>
  <c r="AH30" i="4"/>
  <c r="AB33" i="4"/>
  <c r="AB23" i="4"/>
  <c r="AD24" i="4"/>
  <c r="AD28" i="4"/>
  <c r="Z30" i="4"/>
  <c r="AL30" i="4"/>
  <c r="AB34" i="4"/>
  <c r="R36" i="4"/>
  <c r="AB36" i="4"/>
  <c r="AB39" i="4"/>
  <c r="AF40" i="4"/>
  <c r="R42" i="4"/>
  <c r="AB42" i="4"/>
  <c r="AF28" i="4"/>
  <c r="AD29" i="4"/>
  <c r="R34" i="4"/>
  <c r="AL35" i="4"/>
  <c r="AH41" i="4"/>
  <c r="AH49" i="4"/>
  <c r="AD36" i="4"/>
  <c r="AL41" i="4"/>
  <c r="AH42" i="4"/>
  <c r="AL49" i="4"/>
  <c r="R41" i="4"/>
  <c r="AB43" i="4"/>
  <c r="AF33" i="4"/>
  <c r="AF23" i="4"/>
  <c r="R28" i="4"/>
  <c r="AH28" i="4"/>
  <c r="AB30" i="4"/>
  <c r="AB35" i="4"/>
  <c r="AD39" i="4"/>
  <c r="AH40" i="4"/>
  <c r="T42" i="4"/>
  <c r="AD42" i="4"/>
  <c r="P23" i="4"/>
  <c r="AD31" i="4"/>
  <c r="AL40" i="4"/>
  <c r="AH23" i="4"/>
  <c r="AF29" i="4"/>
  <c r="R30" i="4"/>
  <c r="AL33" i="4"/>
  <c r="AH34" i="4"/>
  <c r="Z41" i="4"/>
  <c r="Z43" i="4"/>
  <c r="P24" i="4"/>
  <c r="T28" i="4"/>
  <c r="Z31" i="4"/>
  <c r="AD35" i="4"/>
  <c r="AH36" i="4"/>
  <c r="AF39" i="4"/>
  <c r="Z40" i="4"/>
  <c r="AD41" i="4"/>
  <c r="R43" i="4"/>
  <c r="R23" i="4"/>
  <c r="Z36" i="4"/>
  <c r="V35" i="4"/>
  <c r="X29" i="4"/>
  <c r="Z49" i="4"/>
  <c r="R40" i="4"/>
  <c r="AB40" i="4"/>
  <c r="V31" i="4"/>
  <c r="Z24" i="4"/>
  <c r="Z42" i="4"/>
  <c r="Z34" i="4"/>
  <c r="AF35" i="4"/>
  <c r="X39" i="4"/>
  <c r="Y39" i="4" l="1"/>
  <c r="AG35" i="4"/>
  <c r="AA34" i="4"/>
  <c r="AA42" i="4"/>
  <c r="W31" i="4"/>
  <c r="AC40" i="4"/>
  <c r="S40" i="4"/>
  <c r="Y29" i="4"/>
  <c r="W35" i="4"/>
  <c r="AA36" i="4"/>
  <c r="S43" i="4"/>
  <c r="AE41" i="4"/>
  <c r="AA40" i="4"/>
  <c r="AG39" i="4"/>
  <c r="AI36" i="4"/>
  <c r="AE35" i="4"/>
  <c r="AA31" i="4"/>
  <c r="AA43" i="4"/>
  <c r="AA41" i="4"/>
  <c r="AI34" i="4"/>
  <c r="S30" i="4"/>
  <c r="AG29" i="4"/>
  <c r="AE31" i="4"/>
  <c r="AE42" i="4"/>
  <c r="U42" i="4"/>
  <c r="AI40" i="4"/>
  <c r="AE39" i="4"/>
  <c r="AC35" i="4"/>
  <c r="AC30" i="4"/>
  <c r="AI28" i="4"/>
  <c r="S28" i="4"/>
  <c r="AG33" i="4"/>
  <c r="AC43" i="4"/>
  <c r="S41" i="4"/>
  <c r="AI42" i="4"/>
  <c r="AE36" i="4"/>
  <c r="AI49" i="4"/>
  <c r="AI41" i="4"/>
  <c r="S34" i="4"/>
  <c r="AE29" i="4"/>
  <c r="AC42" i="4"/>
  <c r="S42" i="4"/>
  <c r="AG40" i="4"/>
  <c r="AC39" i="4"/>
  <c r="AC36" i="4"/>
  <c r="S36" i="4"/>
  <c r="AC34" i="4"/>
  <c r="AA30" i="4"/>
  <c r="AC33" i="4"/>
  <c r="AI30" i="4"/>
  <c r="U30" i="4"/>
  <c r="W28" i="4"/>
  <c r="S49" i="4"/>
  <c r="U39" i="4"/>
  <c r="U36" i="4"/>
  <c r="AI43" i="4"/>
  <c r="AG34" i="4"/>
  <c r="AI31" i="4"/>
  <c r="AC49" i="4"/>
  <c r="AG43" i="4"/>
  <c r="AG41" i="4"/>
  <c r="AE33" i="4"/>
  <c r="AG31" i="4"/>
  <c r="S31" i="4"/>
  <c r="AC29" i="4"/>
  <c r="AE43" i="4"/>
  <c r="AC41" i="4"/>
  <c r="AE34" i="4"/>
  <c r="AC31" i="4"/>
  <c r="AG30" i="4"/>
  <c r="AC28" i="4"/>
  <c r="AE40" i="4"/>
  <c r="AE30" i="4"/>
  <c r="AG2" i="5"/>
  <c r="AF2" i="5"/>
  <c r="AH2" i="5" s="1"/>
  <c r="AI2" i="5" s="1"/>
  <c r="M31" i="4"/>
  <c r="N31" i="4" s="1"/>
  <c r="N49" i="4"/>
  <c r="M40" i="4"/>
  <c r="N40" i="4" s="1"/>
  <c r="M30" i="4"/>
  <c r="N30" i="4" s="1"/>
  <c r="M35" i="4"/>
  <c r="N35" i="4" s="1"/>
  <c r="M41" i="4"/>
  <c r="N41" i="4" s="1"/>
  <c r="M39" i="4"/>
  <c r="N39" i="4" s="1"/>
  <c r="M42" i="4"/>
  <c r="N42" i="4" s="1"/>
  <c r="M33" i="4"/>
  <c r="N33" i="4" s="1"/>
  <c r="M36" i="4"/>
  <c r="N36" i="4" s="1"/>
  <c r="AF3" i="5"/>
  <c r="AH3" i="5" s="1"/>
  <c r="AG3" i="5"/>
  <c r="H1" i="5"/>
  <c r="I1" i="5" s="1"/>
  <c r="J1" i="5" s="1"/>
  <c r="K1" i="5" s="1"/>
  <c r="L1" i="5" s="1"/>
  <c r="M1" i="5" s="1"/>
  <c r="N1" i="5" s="1"/>
  <c r="O1" i="5" s="1"/>
  <c r="P1" i="5" s="1"/>
  <c r="B2" i="5"/>
  <c r="M29" i="4"/>
  <c r="N29" i="4" s="1"/>
  <c r="B5" i="5"/>
  <c r="B4" i="5"/>
  <c r="B6" i="5"/>
  <c r="M43" i="4"/>
  <c r="N43" i="4" s="1"/>
  <c r="B3" i="5"/>
  <c r="M34" i="4"/>
  <c r="N34" i="4" s="1"/>
  <c r="Q11" i="6"/>
  <c r="I11" i="6"/>
  <c r="N11" i="6"/>
  <c r="F11" i="6"/>
  <c r="M11" i="6"/>
  <c r="X36" i="4"/>
  <c r="X24" i="4"/>
  <c r="T49" i="4"/>
  <c r="AH39" i="4"/>
  <c r="T29" i="4"/>
  <c r="V23" i="4"/>
  <c r="T23" i="4"/>
  <c r="AF36" i="4"/>
  <c r="V30" i="4"/>
  <c r="X40" i="4"/>
  <c r="X49" i="4"/>
  <c r="AH35" i="4"/>
  <c r="T40" i="4"/>
  <c r="Z39" i="4"/>
  <c r="X31" i="4"/>
  <c r="T33" i="4"/>
  <c r="X34" i="4"/>
  <c r="AH29" i="4"/>
  <c r="V41" i="4"/>
  <c r="X43" i="4"/>
  <c r="V39" i="4"/>
  <c r="R24" i="4"/>
  <c r="Z35" i="4"/>
  <c r="R29" i="4"/>
  <c r="V43" i="4"/>
  <c r="R39" i="4"/>
  <c r="AF42" i="4"/>
  <c r="X30" i="4"/>
  <c r="AH33" i="4"/>
  <c r="AJ42" i="4"/>
  <c r="AJ39" i="4"/>
  <c r="AJ36" i="4"/>
  <c r="AJ34" i="4"/>
  <c r="AJ29" i="4"/>
  <c r="G23" i="4"/>
  <c r="AJ49" i="4"/>
  <c r="AJ43" i="4"/>
  <c r="AJ33" i="4"/>
  <c r="AJ35" i="4"/>
  <c r="AJ40" i="4"/>
  <c r="AJ30" i="4"/>
  <c r="AJ41" i="4"/>
  <c r="AJ31" i="4"/>
  <c r="AJ28" i="4"/>
  <c r="X23" i="4"/>
  <c r="X35" i="4"/>
  <c r="V36" i="4"/>
  <c r="V49" i="4"/>
  <c r="R35" i="4"/>
  <c r="V42" i="4"/>
  <c r="V40" i="4"/>
  <c r="Z33" i="4"/>
  <c r="P28" i="4"/>
  <c r="X28" i="4"/>
  <c r="X41" i="4"/>
  <c r="V29" i="4"/>
  <c r="T34" i="4"/>
  <c r="R33" i="4"/>
  <c r="V34" i="4"/>
  <c r="Z28" i="4"/>
  <c r="X33" i="4"/>
  <c r="T35" i="4"/>
  <c r="AH24" i="4"/>
  <c r="Z29" i="4"/>
  <c r="X42" i="4"/>
  <c r="T24" i="4"/>
  <c r="V24" i="4"/>
  <c r="T31" i="4"/>
  <c r="T43" i="4"/>
  <c r="Z23" i="4"/>
  <c r="T41" i="4"/>
  <c r="V33" i="4"/>
  <c r="AF49" i="4"/>
  <c r="P42" i="4"/>
  <c r="P36" i="4"/>
  <c r="P30" i="4"/>
  <c r="P34" i="4"/>
  <c r="P29" i="4"/>
  <c r="P31" i="4"/>
  <c r="P39" i="4"/>
  <c r="P33" i="4"/>
  <c r="P40" i="4"/>
  <c r="P43" i="4"/>
  <c r="P41" i="4"/>
  <c r="P35" i="4"/>
  <c r="Q35" i="4" l="1"/>
  <c r="Q41" i="4"/>
  <c r="Q43" i="4"/>
  <c r="Q40" i="4"/>
  <c r="Q33" i="4"/>
  <c r="Q39" i="4"/>
  <c r="Q31" i="4"/>
  <c r="Q29" i="4"/>
  <c r="Q34" i="4"/>
  <c r="Q30" i="4"/>
  <c r="Q36" i="4"/>
  <c r="Q42" i="4"/>
  <c r="W33" i="4"/>
  <c r="U41" i="4"/>
  <c r="U43" i="4"/>
  <c r="U31" i="4"/>
  <c r="Y42" i="4"/>
  <c r="AA29" i="4"/>
  <c r="U35" i="4"/>
  <c r="Y33" i="4"/>
  <c r="W34" i="4"/>
  <c r="S33" i="4"/>
  <c r="U34" i="4"/>
  <c r="W29" i="4"/>
  <c r="Y41" i="4"/>
  <c r="Q28" i="4"/>
  <c r="AA33" i="4"/>
  <c r="W40" i="4"/>
  <c r="W42" i="4"/>
  <c r="S35" i="4"/>
  <c r="W49" i="4"/>
  <c r="W36" i="4"/>
  <c r="Y35" i="4"/>
  <c r="AI33" i="4"/>
  <c r="Y30" i="4"/>
  <c r="AG42" i="4"/>
  <c r="S39" i="4"/>
  <c r="W43" i="4"/>
  <c r="S29" i="4"/>
  <c r="AA35" i="4"/>
  <c r="W39" i="4"/>
  <c r="Y43" i="4"/>
  <c r="W41" i="4"/>
  <c r="AI29" i="4"/>
  <c r="Y34" i="4"/>
  <c r="U33" i="4"/>
  <c r="Y31" i="4"/>
  <c r="AA39" i="4"/>
  <c r="U40" i="4"/>
  <c r="AI35" i="4"/>
  <c r="Y40" i="4"/>
  <c r="W30" i="4"/>
  <c r="AG36" i="4"/>
  <c r="U29" i="4"/>
  <c r="AI39" i="4"/>
  <c r="Y36" i="4"/>
  <c r="B7" i="5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<sst xmlns="http://schemas.openxmlformats.org/spreadsheetml/2006/main" count="407" uniqueCount="161">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</sst>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09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-9.4999999999999973E-2</v>
          </cell>
          <cell r="P28">
            <v>-9.4999999999999973E-2</v>
          </cell>
          <cell r="R28">
            <v>-0.02</v>
          </cell>
          <cell r="V28">
            <v>0.193</v>
          </cell>
          <cell r="AB28">
            <v>0.22928571428571429</v>
          </cell>
          <cell r="AH28">
            <v>0.42099999999999999</v>
          </cell>
        </row>
        <row r="29">
          <cell r="M29">
            <v>-0.18999999999999995</v>
          </cell>
          <cell r="P29">
            <v>-0.18999999999999995</v>
          </cell>
          <cell r="R29">
            <v>-0.1</v>
          </cell>
          <cell r="S29">
            <v>0</v>
          </cell>
          <cell r="V29">
            <v>-6.9999999999999975E-3</v>
          </cell>
          <cell r="W29">
            <v>0</v>
          </cell>
          <cell r="Y29">
            <v>4.9666666666666665E-2</v>
          </cell>
          <cell r="AB29">
            <v>-2.0714285714285709E-2</v>
          </cell>
          <cell r="AC29">
            <v>-1.4999999999999996E-2</v>
          </cell>
          <cell r="AE29">
            <v>0.13500000000000001</v>
          </cell>
          <cell r="AH29">
            <v>0.221</v>
          </cell>
        </row>
        <row r="30">
          <cell r="M30">
            <v>-0.33499999999999996</v>
          </cell>
          <cell r="P30">
            <v>-0.33499999999999996</v>
          </cell>
          <cell r="R30">
            <v>-0.33</v>
          </cell>
          <cell r="S30">
            <v>0</v>
          </cell>
          <cell r="V30">
            <v>-4.4000000000000004E-2</v>
          </cell>
          <cell r="W30">
            <v>0</v>
          </cell>
          <cell r="Y30">
            <v>-1.0000000000000005E-2</v>
          </cell>
          <cell r="AB30">
            <v>-6.5714285714285725E-2</v>
          </cell>
          <cell r="AC30">
            <v>-1.5000000142857149E-2</v>
          </cell>
          <cell r="AE30">
            <v>3.166666652380952E-2</v>
          </cell>
          <cell r="AH30">
            <v>0.125</v>
          </cell>
        </row>
        <row r="31">
          <cell r="M31">
            <v>-9.000000000000008E-2</v>
          </cell>
          <cell r="P31">
            <v>-9.000000000000008E-2</v>
          </cell>
          <cell r="R31">
            <v>-0.06</v>
          </cell>
          <cell r="S31">
            <v>0</v>
          </cell>
          <cell r="V31">
            <v>1.5000000000000003E-2</v>
          </cell>
          <cell r="W31">
            <v>1.0000000000000004E-2</v>
          </cell>
          <cell r="Y31">
            <v>5.3000000000000005E-2</v>
          </cell>
          <cell r="AB31">
            <v>0.11000000000000001</v>
          </cell>
          <cell r="AC31">
            <v>0</v>
          </cell>
          <cell r="AE31">
            <v>0.22999999999999998</v>
          </cell>
          <cell r="AH31">
            <v>0.126</v>
          </cell>
        </row>
        <row r="33">
          <cell r="M33">
            <v>-0.4850000000000001</v>
          </cell>
          <cell r="P33">
            <v>-0.4850000000000001</v>
          </cell>
          <cell r="R33">
            <v>-0.49</v>
          </cell>
          <cell r="S33">
            <v>0</v>
          </cell>
          <cell r="V33">
            <v>-0.26599999999999996</v>
          </cell>
          <cell r="W33">
            <v>-9.9999999999994538E-4</v>
          </cell>
          <cell r="Y33">
            <v>-0.23366666666666661</v>
          </cell>
          <cell r="AB33">
            <v>-0.37</v>
          </cell>
          <cell r="AC33">
            <v>4.2857142857142816E-3</v>
          </cell>
          <cell r="AE33">
            <v>-0.36500000000000005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-0.17399999999999999</v>
          </cell>
          <cell r="W34">
            <v>-3.9999999999999758E-3</v>
          </cell>
          <cell r="Y34">
            <v>-0.1623333333333333</v>
          </cell>
          <cell r="AB34">
            <v>-0.12749999999999997</v>
          </cell>
          <cell r="AC34">
            <v>0</v>
          </cell>
          <cell r="AE34">
            <v>-0.12500000000000003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-0.13900000000000001</v>
          </cell>
          <cell r="W35">
            <v>-4.0000000000000036E-3</v>
          </cell>
          <cell r="Y35">
            <v>-0.128</v>
          </cell>
          <cell r="AB35">
            <v>-9.2500000000000013E-2</v>
          </cell>
          <cell r="AC35">
            <v>0</v>
          </cell>
          <cell r="AE35">
            <v>-8.9999999999999955E-2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-0.52</v>
          </cell>
          <cell r="P39">
            <v>-0.52</v>
          </cell>
          <cell r="R39">
            <v>-0.61</v>
          </cell>
          <cell r="S39">
            <v>0</v>
          </cell>
          <cell r="V39">
            <v>-0.36</v>
          </cell>
          <cell r="W39">
            <v>-2.0000000000000018E-3</v>
          </cell>
          <cell r="Y39">
            <v>-0.33133333333333331</v>
          </cell>
          <cell r="AB39">
            <v>-0.57999999999999996</v>
          </cell>
          <cell r="AC39">
            <v>0</v>
          </cell>
          <cell r="AE39">
            <v>-0.57500000000000007</v>
          </cell>
          <cell r="AH39">
            <v>-0.28000000000000003</v>
          </cell>
        </row>
        <row r="40">
          <cell r="M40">
            <v>-0.43999999999999995</v>
          </cell>
          <cell r="P40">
            <v>-0.39500000000000002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-0.43999999999999995</v>
          </cell>
          <cell r="P41">
            <v>-0.43999999999999995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-0.69</v>
          </cell>
          <cell r="P43">
            <v>-0.69</v>
          </cell>
          <cell r="R43">
            <v>-0.78</v>
          </cell>
          <cell r="S43">
            <v>0</v>
          </cell>
          <cell r="V43">
            <v>-0.43</v>
          </cell>
          <cell r="W43">
            <v>-2.0000000000000573E-3</v>
          </cell>
          <cell r="Y43">
            <v>-0.40133333333333343</v>
          </cell>
          <cell r="AB43">
            <v>-0.70499999999999996</v>
          </cell>
          <cell r="AC43">
            <v>0</v>
          </cell>
          <cell r="AE43">
            <v>-0.70000000000000007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2.6663999999999999</v>
          </cell>
          <cell r="AB49">
            <v>2.8494285714285712</v>
          </cell>
          <cell r="AH49">
            <v>3.2610000000000001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41" sqref="C41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159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37165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37165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5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1.81</v>
      </c>
      <c r="L28" s="62">
        <f>LOOKUP($K$15+1,CurveFetch!D$8:D$1000,CurveFetch!F$8:F$1000)</f>
        <v>1.89</v>
      </c>
      <c r="M28" s="62">
        <f>L28-$L$49</f>
        <v>0.125</v>
      </c>
      <c r="N28" s="129">
        <f>M28-'[4]Gas Average Basis'!M28</f>
        <v>0.21999999999999997</v>
      </c>
      <c r="O28" s="62">
        <f>LOOKUP($K$15+2,CurveFetch!$D$8:$D$1000,CurveFetch!$F$8:$F$1000)</f>
        <v>1.89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9" t="e">
        <f ca="1">P28-'[4]Gas Average Basis'!P28</f>
        <v>#NAME?</v>
      </c>
      <c r="R28" s="62" t="e">
        <f ca="1">IF(R$22,AveragePrices($F$21,R$23,R$24,$AJ28:$AJ28),AveragePrices($F$15,R$23,R$24,$AL28:$AL28))</f>
        <v>#NAME?</v>
      </c>
      <c r="S28" s="129" t="e">
        <f ca="1">R28-'[4]Gas Average Basis'!R28</f>
        <v>#NAME?</v>
      </c>
      <c r="T28" s="62" t="e">
        <f ca="1">IF(T$22,AveragePrices($F$21,T$23,T$24,$AJ28:$AJ28),AveragePrices($F$15,T$23,T$24,$AL28:$AL28))</f>
        <v>#NAME?</v>
      </c>
      <c r="U28" s="129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9" t="e">
        <f ca="1">V28-'[4]Gas Average Basis'!V28</f>
        <v>#NAME?</v>
      </c>
      <c r="X28" s="62" t="e">
        <f ca="1">IF(X$22,AveragePrices($F$21,X$23,X$24,$AJ28:$AJ28),AveragePrices($F$15,X$23,X$24,$AL28:$AL28))</f>
        <v>#NAME?</v>
      </c>
      <c r="Y28" s="129">
        <v>-4.8300000000000003E-2</v>
      </c>
      <c r="Z28" s="62" t="e">
        <f ca="1">IF(Z$22,AveragePrices($F$21,Z$23,Z$24,$AJ28:$AJ28),AveragePrices($F$15,Z$23,Z$24,$AL28:$AL28))</f>
        <v>#NAME?</v>
      </c>
      <c r="AA28" s="129">
        <v>-0.01</v>
      </c>
      <c r="AB28" s="62" t="e">
        <f ca="1">IF(AB$22,AveragePrices($F$21,AB$23,AB$24,$AJ28:$AJ28),AveragePrices($F$15,AB$23,AB$24,$AL28:$AL28))</f>
        <v>#NAME?</v>
      </c>
      <c r="AC28" s="129" t="e">
        <f ca="1">AB28-'[4]Gas Average Basis'!AB28</f>
        <v>#NAME?</v>
      </c>
      <c r="AD28" s="62" t="e">
        <f ca="1">IF(AD$22,AveragePrices($F$21,AD$23,AD$24,$AJ28:$AJ28),AveragePrices($F$15,AD$23,AD$24,$AL28:$AL28))</f>
        <v>#NAME?</v>
      </c>
      <c r="AE28" s="129">
        <v>-4.4999999999999998E-2</v>
      </c>
      <c r="AF28" s="62" t="e">
        <f ca="1">IF(AF$22,AveragePrices($F$21,AF$23,AF$24,$AJ28:$AJ28),AveragePrices($F$15,AF$23,AF$24,$AL28:$AL28))</f>
        <v>#NAME?</v>
      </c>
      <c r="AG28" s="129">
        <v>-0.03</v>
      </c>
      <c r="AH28" s="62" t="e">
        <f ca="1">IF(AH$22,AveragePrices($F$21,AH$23,AH$24,$AJ28:$AJ28),AveragePrices($F$15,AH$23,AH$24,$AL28:$AL28))</f>
        <v>#NAME?</v>
      </c>
      <c r="AI28" s="92" t="e">
        <f ca="1">AH28-'[4]Gas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1.73</v>
      </c>
      <c r="L29" s="62">
        <f>LOOKUP($K$15+1,CurveFetch!D$8:D$1000,CurveFetch!Q$8:Q$1000)</f>
        <v>1.69</v>
      </c>
      <c r="M29" s="62">
        <f>L29-$L$49</f>
        <v>-7.4999999999999956E-2</v>
      </c>
      <c r="N29" s="129">
        <f>M29-'[4]Gas Average Basis'!M29</f>
        <v>0.11499999999999999</v>
      </c>
      <c r="O29" s="62">
        <f>LOOKUP($K$15+2,CurveFetch!$D$8:$D$1000,CurveFetch!$Q$8:$Q$1000)</f>
        <v>1.73</v>
      </c>
      <c r="P29" s="62" t="e">
        <f t="shared" ca="1" si="0"/>
        <v>#NAME?</v>
      </c>
      <c r="Q29" s="129" t="e">
        <f ca="1">P29-'[4]Gas Average Basis'!P29</f>
        <v>#NAME?</v>
      </c>
      <c r="R29" s="62" t="e">
        <f ca="1">IF(R$22,AveragePrices($F$21,R$23,R$24,$AJ29:$AJ29),AveragePrices($F$15,R$23,R$24,$AL29:$AL29))</f>
        <v>#NAME?</v>
      </c>
      <c r="S29" s="129" t="e">
        <f ca="1">R29-'[4]Gas Average Basis'!R29</f>
        <v>#NAME?</v>
      </c>
      <c r="T29" s="62" t="e">
        <f ca="1">IF(T$22,AveragePrices($F$21,T$23,T$24,$AJ29:$AJ29),AveragePrices($F$15,T$23,T$24,$AL29:$AL29))</f>
        <v>#NAME?</v>
      </c>
      <c r="U29" s="129" t="e">
        <f ca="1">T29-'[4]Gas Average Basis'!S29</f>
        <v>#NAME?</v>
      </c>
      <c r="V29" s="62" t="e">
        <f t="shared" ca="1" si="1"/>
        <v>#NAME?</v>
      </c>
      <c r="W29" s="129" t="e">
        <f ca="1">V29-'[4]Gas Average Basis'!V29</f>
        <v>#NAME?</v>
      </c>
      <c r="X29" s="62" t="e">
        <f ca="1">IF(X$22,AveragePrices($F$21,X$23,X$24,$AJ29:$AJ29),AveragePrices($F$15,X$23,X$24,$AL29:$AL29))</f>
        <v>#NAME?</v>
      </c>
      <c r="Y29" s="129" t="e">
        <f ca="1">X29-'[4]Gas Average Basis'!W29</f>
        <v>#NAME?</v>
      </c>
      <c r="Z29" s="62" t="e">
        <f ca="1">IF(Z$22,AveragePrices($F$21,Z$23,Z$24,$AJ29:$AJ29),AveragePrices($F$15,Z$23,Z$24,$AL29:$AL29))</f>
        <v>#NAME?</v>
      </c>
      <c r="AA29" s="129" t="e">
        <f ca="1">Z29-'[4]Gas Average Basis'!Y29</f>
        <v>#NAME?</v>
      </c>
      <c r="AB29" s="62" t="e">
        <f ca="1">IF(AB$22,AveragePrices($F$21,AB$23,AB$24,$AJ29:$AJ29),AveragePrices($F$15,AB$23,AB$24,$AL29:$AL29))</f>
        <v>#NAME?</v>
      </c>
      <c r="AC29" s="129" t="e">
        <f ca="1">AB29-'[4]Gas Average Basis'!AB29</f>
        <v>#NAME?</v>
      </c>
      <c r="AD29" s="62" t="e">
        <f ca="1">IF(AD$22,AveragePrices($F$21,AD$23,AD$24,$AJ29:$AJ29),AveragePrices($F$15,AD$23,AD$24,$AL29:$AL29))</f>
        <v>#NAME?</v>
      </c>
      <c r="AE29" s="129" t="e">
        <f ca="1">AD29-'[4]Gas Average Basis'!AC29</f>
        <v>#NAME?</v>
      </c>
      <c r="AF29" s="62" t="e">
        <f ca="1">IF(AF$22,AveragePrices($F$21,AF$23,AF$24,$AJ29:$AJ29),AveragePrices($F$15,AF$23,AF$24,$AL29:$AL29))</f>
        <v>#NAME?</v>
      </c>
      <c r="AG29" s="129" t="e">
        <f ca="1">AF29-'[4]Gas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AH29-'[4]Gas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</v>
      </c>
      <c r="L30" s="62">
        <f>LOOKUP($K$15+1,CurveFetch!D$8:D$1000,CurveFetch!G$8:G$1000)</f>
        <v>1.56</v>
      </c>
      <c r="M30" s="62">
        <f>L30-$L$49</f>
        <v>-0.20499999999999985</v>
      </c>
      <c r="N30" s="129">
        <f>M30-'[4]Gas Average Basis'!M30</f>
        <v>0.13000000000000012</v>
      </c>
      <c r="O30" s="62">
        <f>LOOKUP($K$15+2,CurveFetch!$D$8:$D$1000,CurveFetch!$G$8:$G$1000)</f>
        <v>1.55</v>
      </c>
      <c r="P30" s="62" t="e">
        <f t="shared" ca="1" si="0"/>
        <v>#NAME?</v>
      </c>
      <c r="Q30" s="129" t="e">
        <f ca="1">P30-'[4]Gas Average Basis'!P30</f>
        <v>#NAME?</v>
      </c>
      <c r="R30" s="62" t="e">
        <f ca="1">IF(R$22,AveragePrices($F$21,R$23,R$24,$AJ30:$AJ30),AveragePrices($F$15,R$23,R$24,$AL30:$AL30))</f>
        <v>#NAME?</v>
      </c>
      <c r="S30" s="129" t="e">
        <f ca="1">R30-'[4]Gas Average Basis'!R30</f>
        <v>#NAME?</v>
      </c>
      <c r="T30" s="62" t="e">
        <f ca="1">IF(T$22,AveragePrices($F$21,T$23,T$24,$AJ30:$AJ30),AveragePrices($F$15,T$23,T$24,$AL30:$AL30))</f>
        <v>#NAME?</v>
      </c>
      <c r="U30" s="129" t="e">
        <f ca="1">T30-'[4]Gas Average Basis'!S30</f>
        <v>#NAME?</v>
      </c>
      <c r="V30" s="62" t="e">
        <f t="shared" ca="1" si="1"/>
        <v>#NAME?</v>
      </c>
      <c r="W30" s="129" t="e">
        <f ca="1">V30-'[4]Gas Average Basis'!V30</f>
        <v>#NAME?</v>
      </c>
      <c r="X30" s="62" t="e">
        <f ca="1">IF(X$22,AveragePrices($F$21,X$23,X$24,$AJ30:$AJ30),AveragePrices($F$15,X$23,X$24,$AL30:$AL30))</f>
        <v>#NAME?</v>
      </c>
      <c r="Y30" s="129" t="e">
        <f ca="1">X30-'[4]Gas Average Basis'!W30</f>
        <v>#NAME?</v>
      </c>
      <c r="Z30" s="62" t="e">
        <f ca="1">IF(Z$22,AveragePrices($F$21,Z$23,Z$24,$AJ30:$AJ30),AveragePrices($F$15,Z$23,Z$24,$AL30:$AL30))</f>
        <v>#NAME?</v>
      </c>
      <c r="AA30" s="129" t="e">
        <f ca="1">Z30-'[4]Gas Average Basis'!Y30</f>
        <v>#NAME?</v>
      </c>
      <c r="AB30" s="62" t="e">
        <f ca="1">IF(AB$22,AveragePrices($F$21,AB$23,AB$24,$AJ30:$AJ30),AveragePrices($F$15,AB$23,AB$24,$AL30:$AL30))</f>
        <v>#NAME?</v>
      </c>
      <c r="AC30" s="129" t="e">
        <f ca="1">AB30-'[4]Gas Average Basis'!AB30</f>
        <v>#NAME?</v>
      </c>
      <c r="AD30" s="62" t="e">
        <f ca="1">IF(AD$22,AveragePrices($F$21,AD$23,AD$24,$AJ30:$AJ30),AveragePrices($F$15,AD$23,AD$24,$AL30:$AL30))</f>
        <v>#NAME?</v>
      </c>
      <c r="AE30" s="129" t="e">
        <f ca="1">AD30-'[4]Gas Average Basis'!AC30</f>
        <v>#NAME?</v>
      </c>
      <c r="AF30" s="62" t="e">
        <f ca="1">IF(AF$22,AveragePrices($F$21,AF$23,AF$24,$AJ30:$AJ30),AveragePrices($F$15,AF$23,AF$24,$AL30:$AL30))</f>
        <v>#NAME?</v>
      </c>
      <c r="AG30" s="129" t="e">
        <f ca="1">AF30-'[4]Gas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AH30-'[4]Gas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1.77</v>
      </c>
      <c r="L31" s="62">
        <f>LOOKUP($K$15+1,CurveFetch!D$8:D$1000,CurveFetch!H$8:H$1000)</f>
        <v>1.875</v>
      </c>
      <c r="M31" s="62">
        <f>L31-$L$49</f>
        <v>0.1100000000000001</v>
      </c>
      <c r="N31" s="129">
        <f>M31-'[4]Gas Average Basis'!M31</f>
        <v>0.20000000000000018</v>
      </c>
      <c r="O31" s="62">
        <f>LOOKUP($K$15+2,CurveFetch!$D$8:$D$1000,CurveFetch!$H$8:$H$1000)</f>
        <v>1.84</v>
      </c>
      <c r="P31" s="62" t="e">
        <f t="shared" ca="1" si="0"/>
        <v>#NAME?</v>
      </c>
      <c r="Q31" s="129" t="e">
        <f ca="1">P31-'[4]Gas Average Basis'!P31</f>
        <v>#NAME?</v>
      </c>
      <c r="R31" s="62" t="e">
        <f ca="1">IF(R$22,AveragePrices($F$21,R$23,R$24,$AJ31:$AJ31),AveragePrices($F$15,R$23,R$24,$AL31:$AL31))</f>
        <v>#NAME?</v>
      </c>
      <c r="S31" s="129" t="e">
        <f ca="1">R31-'[4]Gas Average Basis'!R31</f>
        <v>#NAME?</v>
      </c>
      <c r="T31" s="62" t="e">
        <f ca="1">IF(T$22,AveragePrices($F$21,T$23,T$24,$AJ31:$AJ31),AveragePrices($F$15,T$23,T$24,$AL31:$AL31))</f>
        <v>#NAME?</v>
      </c>
      <c r="U31" s="129" t="e">
        <f ca="1">T31-'[4]Gas Average Basis'!S31</f>
        <v>#NAME?</v>
      </c>
      <c r="V31" s="62" t="e">
        <f t="shared" ca="1" si="1"/>
        <v>#NAME?</v>
      </c>
      <c r="W31" s="129" t="e">
        <f ca="1">V31-'[4]Gas Average Basis'!V31</f>
        <v>#NAME?</v>
      </c>
      <c r="X31" s="62" t="e">
        <f ca="1">IF(X$22,AveragePrices($F$21,X$23,X$24,$AJ31:$AJ31),AveragePrices($F$15,X$23,X$24,$AL31:$AL31))</f>
        <v>#NAME?</v>
      </c>
      <c r="Y31" s="129" t="e">
        <f ca="1">X31-'[4]Gas Average Basis'!W31</f>
        <v>#NAME?</v>
      </c>
      <c r="Z31" s="62" t="e">
        <f ca="1">IF(Z$22,AveragePrices($F$21,Z$23,Z$24,$AJ31:$AJ31),AveragePrices($F$15,Z$23,Z$24,$AL31:$AL31))</f>
        <v>#NAME?</v>
      </c>
      <c r="AA31" s="129" t="e">
        <f ca="1">Z31-'[4]Gas Average Basis'!Y31</f>
        <v>#NAME?</v>
      </c>
      <c r="AB31" s="62" t="e">
        <f ca="1">IF(AB$22,AveragePrices($F$21,AB$23,AB$24,$AJ31:$AJ31),AveragePrices($F$15,AB$23,AB$24,$AL31:$AL31))</f>
        <v>#NAME?</v>
      </c>
      <c r="AC31" s="129" t="e">
        <f ca="1">AB31-'[4]Gas Average Basis'!AB31</f>
        <v>#NAME?</v>
      </c>
      <c r="AD31" s="62" t="e">
        <f ca="1">IF(AD$22,AveragePrices($F$21,AD$23,AD$24,$AJ31:$AJ31),AveragePrices($F$15,AD$23,AD$24,$AL31:$AL31))</f>
        <v>#NAME?</v>
      </c>
      <c r="AE31" s="129" t="e">
        <f ca="1">AD31-'[4]Gas Average Basis'!AC31</f>
        <v>#NAME?</v>
      </c>
      <c r="AF31" s="62" t="e">
        <f ca="1">IF(AF$22,AveragePrices($F$21,AF$23,AF$24,$AJ31:$AJ31),AveragePrices($F$15,AF$23,AF$24,$AL31:$AL31))</f>
        <v>#NAME?</v>
      </c>
      <c r="AG31" s="129" t="e">
        <f ca="1">AF31-'[4]Gas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AH31-'[4]Gas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1.34</v>
      </c>
      <c r="L33" s="62">
        <f>LOOKUP($K$15+1,CurveFetch!D$8:D$1000,CurveFetch!K$8:K$1000)</f>
        <v>1.49</v>
      </c>
      <c r="M33" s="62">
        <f>L33-$L$49</f>
        <v>-0.27499999999999991</v>
      </c>
      <c r="N33" s="129">
        <f>M33-'[4]Gas Average Basis'!M33</f>
        <v>0.21000000000000019</v>
      </c>
      <c r="O33" s="62">
        <f>LOOKUP($K$15+2,CurveFetch!$D$8:$D$1000,CurveFetch!$K$8:$K$1000)</f>
        <v>1.46</v>
      </c>
      <c r="P33" s="62" t="e">
        <f t="shared" ca="1" si="0"/>
        <v>#NAME?</v>
      </c>
      <c r="Q33" s="129" t="e">
        <f ca="1">P33-'[4]Gas Average Basis'!P33</f>
        <v>#NAME?</v>
      </c>
      <c r="R33" s="62" t="e">
        <f ca="1">IF(R$22,AveragePrices($F$21,R$23,R$24,$AJ33:$AJ33),AveragePrices($F$15,R$23,R$24,$AL33:$AL33))</f>
        <v>#NAME?</v>
      </c>
      <c r="S33" s="129" t="e">
        <f ca="1">R33-'[4]Gas Average Basis'!R33</f>
        <v>#NAME?</v>
      </c>
      <c r="T33" s="62" t="e">
        <f ca="1">IF(T$22,AveragePrices($F$21,T$23,T$24,$AJ33:$AJ33),AveragePrices($F$15,T$23,T$24,$AL33:$AL33))</f>
        <v>#NAME?</v>
      </c>
      <c r="U33" s="129" t="e">
        <f ca="1">T33-'[4]Gas Average Basis'!S33</f>
        <v>#NAME?</v>
      </c>
      <c r="V33" s="62" t="e">
        <f t="shared" ca="1" si="1"/>
        <v>#NAME?</v>
      </c>
      <c r="W33" s="129" t="e">
        <f ca="1">V33-'[4]Gas Average Basis'!V33</f>
        <v>#NAME?</v>
      </c>
      <c r="X33" s="62" t="e">
        <f ca="1">IF(X$22,AveragePrices($F$21,X$23,X$24,$AJ33:$AJ33),AveragePrices($F$15,X$23,X$24,$AL33:$AL33))</f>
        <v>#NAME?</v>
      </c>
      <c r="Y33" s="129" t="e">
        <f ca="1">X33-'[4]Gas Average Basis'!W33</f>
        <v>#NAME?</v>
      </c>
      <c r="Z33" s="62" t="e">
        <f ca="1">IF(Z$22,AveragePrices($F$21,Z$23,Z$24,$AJ33:$AJ33),AveragePrices($F$15,Z$23,Z$24,$AL33:$AL33))</f>
        <v>#NAME?</v>
      </c>
      <c r="AA33" s="129" t="e">
        <f ca="1">Z33-'[4]Gas Average Basis'!Y33</f>
        <v>#NAME?</v>
      </c>
      <c r="AB33" s="62" t="e">
        <f ca="1">IF(AB$22,AveragePrices($F$21,AB$23,AB$24,$AJ33:$AJ33),AveragePrices($F$15,AB$23,AB$24,$AL33:$AL33))</f>
        <v>#NAME?</v>
      </c>
      <c r="AC33" s="129" t="e">
        <f ca="1">AB33-'[4]Gas Average Basis'!AB33</f>
        <v>#NAME?</v>
      </c>
      <c r="AD33" s="62" t="e">
        <f ca="1">IF(AD$22,AveragePrices($F$21,AD$23,AD$24,$AJ33:$AJ33),AveragePrices($F$15,AD$23,AD$24,$AL33:$AL33))</f>
        <v>#NAME?</v>
      </c>
      <c r="AE33" s="129" t="e">
        <f ca="1">AD33-'[4]Gas Average Basis'!AC33</f>
        <v>#NAME?</v>
      </c>
      <c r="AF33" s="62" t="e">
        <f ca="1">IF(AF$22,AveragePrices($F$21,AF$23,AF$24,$AJ33:$AJ33),AveragePrices($F$15,AF$23,AF$24,$AL33:$AL33))</f>
        <v>#NAME?</v>
      </c>
      <c r="AG33" s="129" t="e">
        <f ca="1">AF33-'[4]Gas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AH33-'[4]Gas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1.63</v>
      </c>
      <c r="L34" s="62">
        <f>LOOKUP($K$15+1,CurveFetch!D$8:D$1000,CurveFetch!R$8:R$1000)</f>
        <v>1.57</v>
      </c>
      <c r="M34" s="62">
        <f>L34-$L$49</f>
        <v>-0.19499999999999984</v>
      </c>
      <c r="N34" s="129">
        <f>M34-'[4]Gas Average Basis'!M34</f>
        <v>3.5000000000000142E-2</v>
      </c>
      <c r="O34" s="62">
        <f>LOOKUP($K$15+2,CurveFetch!$D$8:$D$1000,CurveFetch!$R$8:$R$1000)</f>
        <v>1.59</v>
      </c>
      <c r="P34" s="62" t="e">
        <f t="shared" ca="1" si="0"/>
        <v>#NAME?</v>
      </c>
      <c r="Q34" s="129" t="e">
        <f ca="1">P34-'[4]Gas Average Basis'!P34</f>
        <v>#NAME?</v>
      </c>
      <c r="R34" s="62" t="e">
        <f ca="1">IF(R$22,AveragePrices($F$21,R$23,R$24,$AJ34:$AJ34),AveragePrices($F$15,R$23,R$24,$AL34:$AL34))</f>
        <v>#NAME?</v>
      </c>
      <c r="S34" s="129" t="e">
        <f ca="1">R34-'[4]Gas Average Basis'!R34</f>
        <v>#NAME?</v>
      </c>
      <c r="T34" s="62" t="e">
        <f ca="1">IF(T$22,AveragePrices($F$21,T$23,T$24,$AJ34:$AJ34),AveragePrices($F$15,T$23,T$24,$AL34:$AL34))</f>
        <v>#NAME?</v>
      </c>
      <c r="U34" s="129" t="e">
        <f ca="1">T34-'[4]Gas Average Basis'!S34</f>
        <v>#NAME?</v>
      </c>
      <c r="V34" s="62" t="e">
        <f t="shared" ca="1" si="1"/>
        <v>#NAME?</v>
      </c>
      <c r="W34" s="129" t="e">
        <f ca="1">V34-'[4]Gas Average Basis'!V34</f>
        <v>#NAME?</v>
      </c>
      <c r="X34" s="62" t="e">
        <f ca="1">IF(X$22,AveragePrices($F$21,X$23,X$24,$AJ34:$AJ34),AveragePrices($F$15,X$23,X$24,$AL34:$AL34))</f>
        <v>#NAME?</v>
      </c>
      <c r="Y34" s="129" t="e">
        <f ca="1">X34-'[4]Gas Average Basis'!W34</f>
        <v>#NAME?</v>
      </c>
      <c r="Z34" s="62" t="e">
        <f ca="1">IF(Z$22,AveragePrices($F$21,Z$23,Z$24,$AJ34:$AJ34),AveragePrices($F$15,Z$23,Z$24,$AL34:$AL34))</f>
        <v>#NAME?</v>
      </c>
      <c r="AA34" s="129" t="e">
        <f ca="1">Z34-'[4]Gas Average Basis'!Y34</f>
        <v>#NAME?</v>
      </c>
      <c r="AB34" s="62" t="e">
        <f ca="1">IF(AB$22,AveragePrices($F$21,AB$23,AB$24,$AJ34:$AJ34),AveragePrices($F$15,AB$23,AB$24,$AL34:$AL34))</f>
        <v>#NAME?</v>
      </c>
      <c r="AC34" s="129" t="e">
        <f ca="1">AB34-'[4]Gas Average Basis'!AB34</f>
        <v>#NAME?</v>
      </c>
      <c r="AD34" s="62" t="e">
        <f ca="1">IF(AD$22,AveragePrices($F$21,AD$23,AD$24,$AJ34:$AJ34),AveragePrices($F$15,AD$23,AD$24,$AL34:$AL34))</f>
        <v>#NAME?</v>
      </c>
      <c r="AE34" s="129" t="e">
        <f ca="1">AD34-'[4]Gas Average Basis'!AC34</f>
        <v>#NAME?</v>
      </c>
      <c r="AF34" s="62" t="e">
        <f ca="1">IF(AF$22,AveragePrices($F$21,AF$23,AF$24,$AJ34:$AJ34),AveragePrices($F$15,AF$23,AF$24,$AL34:$AL34))</f>
        <v>#NAME?</v>
      </c>
      <c r="AG34" s="129" t="e">
        <f ca="1">AF34-'[4]Gas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AH34-'[4]Gas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</v>
      </c>
      <c r="L35" s="62">
        <f>LOOKUP($K$15+1,CurveFetch!D$8:D$1000,CurveFetch!L$8:L$1000)</f>
        <v>1.605</v>
      </c>
      <c r="M35" s="62">
        <f>L35-$L$49</f>
        <v>-0.15999999999999992</v>
      </c>
      <c r="N35" s="129">
        <f>M35-'[4]Gas Average Basis'!M35</f>
        <v>2.5000000000000133E-2</v>
      </c>
      <c r="O35" s="62">
        <f>LOOKUP($K$15+2,CurveFetch!$D$8:$D$1000,CurveFetch!$L$8:$L$1000)</f>
        <v>1.63</v>
      </c>
      <c r="P35" s="62" t="e">
        <f t="shared" ca="1" si="0"/>
        <v>#NAME?</v>
      </c>
      <c r="Q35" s="129" t="e">
        <f ca="1">P35-'[4]Gas Average Basis'!P35</f>
        <v>#NAME?</v>
      </c>
      <c r="R35" s="62" t="e">
        <f ca="1">IF(R$22,AveragePrices($F$21,R$23,R$24,$AJ35:$AJ35),AveragePrices($F$15,R$23,R$24,$AL35:$AL35))</f>
        <v>#NAME?</v>
      </c>
      <c r="S35" s="129" t="e">
        <f ca="1">R35-'[4]Gas Average Basis'!R35</f>
        <v>#NAME?</v>
      </c>
      <c r="T35" s="62" t="e">
        <f ca="1">IF(T$22,AveragePrices($F$21,T$23,T$24,$AJ35:$AJ35),AveragePrices($F$15,T$23,T$24,$AL35:$AL35))</f>
        <v>#NAME?</v>
      </c>
      <c r="U35" s="129" t="e">
        <f ca="1">T35-'[4]Gas Average Basis'!S35</f>
        <v>#NAME?</v>
      </c>
      <c r="V35" s="62" t="e">
        <f t="shared" ca="1" si="1"/>
        <v>#NAME?</v>
      </c>
      <c r="W35" s="129" t="e">
        <f ca="1">V35-'[4]Gas Average Basis'!V35</f>
        <v>#NAME?</v>
      </c>
      <c r="X35" s="62" t="e">
        <f ca="1">IF(X$22,AveragePrices($F$21,X$23,X$24,$AJ35:$AJ35),AveragePrices($F$15,X$23,X$24,$AL35:$AL35))</f>
        <v>#NAME?</v>
      </c>
      <c r="Y35" s="129" t="e">
        <f ca="1">X35-'[4]Gas Average Basis'!W35</f>
        <v>#NAME?</v>
      </c>
      <c r="Z35" s="62" t="e">
        <f ca="1">IF(Z$22,AveragePrices($F$21,Z$23,Z$24,$AJ35:$AJ35),AveragePrices($F$15,Z$23,Z$24,$AL35:$AL35))</f>
        <v>#NAME?</v>
      </c>
      <c r="AA35" s="129" t="e">
        <f ca="1">Z35-'[4]Gas Average Basis'!Y35</f>
        <v>#NAME?</v>
      </c>
      <c r="AB35" s="62" t="e">
        <f ca="1">IF(AB$22,AveragePrices($F$21,AB$23,AB$24,$AJ35:$AJ35),AveragePrices($F$15,AB$23,AB$24,$AL35:$AL35))</f>
        <v>#NAME?</v>
      </c>
      <c r="AC35" s="129" t="e">
        <f ca="1">AB35-'[4]Gas Average Basis'!AB35</f>
        <v>#NAME?</v>
      </c>
      <c r="AD35" s="62" t="e">
        <f ca="1">IF(AD$22,AveragePrices($F$21,AD$23,AD$24,$AJ35:$AJ35),AveragePrices($F$15,AD$23,AD$24,$AL35:$AL35))</f>
        <v>#NAME?</v>
      </c>
      <c r="AE35" s="129" t="e">
        <f ca="1">AD35-'[4]Gas Average Basis'!AC35</f>
        <v>#NAME?</v>
      </c>
      <c r="AF35" s="62" t="e">
        <f ca="1">IF(AF$22,AveragePrices($F$21,AF$23,AF$24,$AJ35:$AJ35),AveragePrices($F$15,AF$23,AF$24,$AL35:$AL35))</f>
        <v>#NAME?</v>
      </c>
      <c r="AG35" s="129" t="e">
        <f ca="1">AF35-'[4]Gas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AH35-'[4]Gas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0</v>
      </c>
      <c r="L36" s="62">
        <f>LOOKUP($K$15+1,CurveFetch!D$8:D$1000,CurveFetch!P$8:P$1000)</f>
        <v>0</v>
      </c>
      <c r="M36" s="62">
        <f>L36-$L$49</f>
        <v>-1.7649999999999999</v>
      </c>
      <c r="N36" s="129">
        <f>M36-'[4]Gas Average Basis'!M36</f>
        <v>-1.66</v>
      </c>
      <c r="O36" s="62">
        <f>LOOKUP($K$15+2,CurveFetch!$D$8:$D$1000,CurveFetch!$P$8:$P$1000)</f>
        <v>0</v>
      </c>
      <c r="P36" s="62" t="e">
        <f t="shared" ca="1" si="0"/>
        <v>#NAME?</v>
      </c>
      <c r="Q36" s="129" t="e">
        <f ca="1">P36-'[4]Gas Average Basis'!P36</f>
        <v>#NAME?</v>
      </c>
      <c r="R36" s="62" t="e">
        <f ca="1">IF(R$22,AveragePrices($F$21,R$23,R$24,$AJ36:$AJ36),AveragePrices($F$15,R$23,R$24,$AL36:$AL36))</f>
        <v>#NAME?</v>
      </c>
      <c r="S36" s="129" t="e">
        <f ca="1">R36-'[4]Gas Average Basis'!R36</f>
        <v>#NAME?</v>
      </c>
      <c r="T36" s="62" t="e">
        <f ca="1">IF(T$22,AveragePrices($F$21,T$23,T$24,$AJ36:$AJ36),AveragePrices($F$15,T$23,T$24,$AL36:$AL36))</f>
        <v>#NAME?</v>
      </c>
      <c r="U36" s="129" t="e">
        <f ca="1">T36-'[4]Gas Average Basis'!S36</f>
        <v>#NAME?</v>
      </c>
      <c r="V36" s="62" t="e">
        <f t="shared" ca="1" si="1"/>
        <v>#NAME?</v>
      </c>
      <c r="W36" s="129" t="e">
        <f ca="1">V36-'[4]Gas Average Basis'!V36</f>
        <v>#NAME?</v>
      </c>
      <c r="X36" s="62" t="e">
        <f ca="1">IF(X$22,AveragePrices($F$21,X$23,X$24,$AJ36:$AJ36),AveragePrices($F$15,X$23,X$24,$AL36:$AL36))</f>
        <v>#NAME?</v>
      </c>
      <c r="Y36" s="129" t="e">
        <f ca="1">X36-'[4]Gas Average Basis'!W36</f>
        <v>#NAME?</v>
      </c>
      <c r="Z36" s="62" t="e">
        <f ca="1">IF(Z$22,AveragePrices($F$21,Z$23,Z$24,$AJ36:$AJ36),AveragePrices($F$15,Z$23,Z$24,$AL36:$AL36))</f>
        <v>#NAME?</v>
      </c>
      <c r="AA36" s="129" t="e">
        <f ca="1">Z36-'[4]Gas Average Basis'!Y36</f>
        <v>#NAME?</v>
      </c>
      <c r="AB36" s="62" t="e">
        <f ca="1">IF(AB$22,AveragePrices($F$21,AB$23,AB$24,$AJ36:$AJ36),AveragePrices($F$15,AB$23,AB$24,$AL36:$AL36))</f>
        <v>#NAME?</v>
      </c>
      <c r="AC36" s="129" t="e">
        <f ca="1">AB36-'[4]Gas Average Basis'!AB36</f>
        <v>#NAME?</v>
      </c>
      <c r="AD36" s="62" t="e">
        <f ca="1">IF(AD$22,AveragePrices($F$21,AD$23,AD$24,$AJ36:$AJ36),AveragePrices($F$15,AD$23,AD$24,$AL36:$AL36))</f>
        <v>#NAME?</v>
      </c>
      <c r="AE36" s="129" t="e">
        <f ca="1">AD36-'[4]Gas Average Basis'!AC36</f>
        <v>#NAME?</v>
      </c>
      <c r="AF36" s="62" t="e">
        <f ca="1">IF(AF$22,AveragePrices($F$21,AF$23,AF$24,$AJ36:$AJ36),AveragePrices($F$15,AF$23,AF$24,$AL36:$AL36))</f>
        <v>#NAME?</v>
      </c>
      <c r="AG36" s="129" t="e">
        <f ca="1">AF36-'[4]Gas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AH36-'[4]Gas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1.24</v>
      </c>
      <c r="L39" s="62">
        <f>LOOKUP($K$15+1,CurveFetch!D$8:D$1000,CurveFetch!I$8:I$1000)</f>
        <v>1.38</v>
      </c>
      <c r="M39" s="62">
        <f>L39-$L$49</f>
        <v>-0.38500000000000001</v>
      </c>
      <c r="N39" s="129">
        <f>M39-'[4]Gas Average Basis'!M39</f>
        <v>0.13500000000000001</v>
      </c>
      <c r="O39" s="62">
        <f>LOOKUP($K$15+2,CurveFetch!$D$8:$D$1000,CurveFetch!$I$8:$I$1000)</f>
        <v>1.37</v>
      </c>
      <c r="P39" s="62" t="e">
        <f ca="1">IF(P$22,AveragePrices($F$21,P$23,P$24,$AJ39:$AJ39)-INDIRECT(ADDRESS(P$23,$G$23,,,$F$21)),AveragePrices($F$15,P$23,P$24,$AL39:$AL39))</f>
        <v>#NAME?</v>
      </c>
      <c r="Q39" s="129" t="e">
        <f ca="1">P39-'[4]Gas Average Basis'!P39</f>
        <v>#NAME?</v>
      </c>
      <c r="R39" s="62" t="e">
        <f ca="1">IF(R$22,AveragePrices($F$21,R$23,R$24,$AJ39:$AJ39),AveragePrices($F$15,R$23,R$24,$AL39:$AL39))</f>
        <v>#NAME?</v>
      </c>
      <c r="S39" s="129" t="e">
        <f ca="1">R39-'[4]Gas Average Basis'!R39</f>
        <v>#NAME?</v>
      </c>
      <c r="T39" s="62" t="e">
        <f ca="1">IF(T$22,AveragePrices($F$21,T$23,T$24,$AJ39:$AJ39),AveragePrices($F$15,T$23,T$24,$AL39:$AL39))</f>
        <v>#NAME?</v>
      </c>
      <c r="U39" s="129" t="e">
        <f ca="1">T39-'[4]Gas Average Basis'!S39</f>
        <v>#NAME?</v>
      </c>
      <c r="V39" s="62" t="e">
        <f ca="1">IF(V$22,AveragePrices($F$21,V$23,V$24,$AJ39:$AJ39),AveragePrices($F$15,V$23,V$24,$AL39:$AL39))</f>
        <v>#NAME?</v>
      </c>
      <c r="W39" s="129" t="e">
        <f ca="1">V39-'[4]Gas Average Basis'!V39</f>
        <v>#NAME?</v>
      </c>
      <c r="X39" s="62" t="e">
        <f ca="1">IF(X$22,AveragePrices($F$21,X$23,X$24,$AJ39:$AJ39),AveragePrices($F$15,X$23,X$24,$AL39:$AL39))</f>
        <v>#NAME?</v>
      </c>
      <c r="Y39" s="129" t="e">
        <f ca="1">X39-'[4]Gas Average Basis'!W39</f>
        <v>#NAME?</v>
      </c>
      <c r="Z39" s="62" t="e">
        <f ca="1">IF(Z$22,AveragePrices($F$21,Z$23,Z$24,$AJ39:$AJ39),AveragePrices($F$15,Z$23,Z$24,$AL39:$AL39))</f>
        <v>#NAME?</v>
      </c>
      <c r="AA39" s="129" t="e">
        <f ca="1">Z39-'[4]Gas Average Basis'!Y39</f>
        <v>#NAME?</v>
      </c>
      <c r="AB39" s="62" t="e">
        <f ca="1">IF(AB$22,AveragePrices($F$21,AB$23,AB$24,$AJ39:$AJ39),AveragePrices($F$15,AB$23,AB$24,$AL39:$AL39))</f>
        <v>#NAME?</v>
      </c>
      <c r="AC39" s="129" t="e">
        <f ca="1">AB39-'[4]Gas Average Basis'!AB39</f>
        <v>#NAME?</v>
      </c>
      <c r="AD39" s="62" t="e">
        <f ca="1">IF(AD$22,AveragePrices($F$21,AD$23,AD$24,$AJ39:$AJ39),AveragePrices($F$15,AD$23,AD$24,$AL39:$AL39))</f>
        <v>#NAME?</v>
      </c>
      <c r="AE39" s="129" t="e">
        <f ca="1">AD39-'[4]Gas Average Basis'!AC39</f>
        <v>#NAME?</v>
      </c>
      <c r="AF39" s="62" t="e">
        <f ca="1">IF(AF$22,AveragePrices($F$21,AF$23,AF$24,$AJ39:$AJ39),AveragePrices($F$15,AF$23,AF$24,$AL39:$AL39))</f>
        <v>#NAME?</v>
      </c>
      <c r="AG39" s="129" t="e">
        <f ca="1">AF39-'[4]Gas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AH39-'[4]Gas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1.7150000000000001</v>
      </c>
      <c r="L40" s="62">
        <f>LOOKUP($K$15+1,CurveFetch!D$8:D$1000,CurveFetch!M$8:M$1000)</f>
        <v>1.38</v>
      </c>
      <c r="M40" s="62">
        <f>L40-$L$49</f>
        <v>-0.38500000000000001</v>
      </c>
      <c r="N40" s="129">
        <f>M40-'[4]Gas Average Basis'!M40</f>
        <v>5.4999999999999938E-2</v>
      </c>
      <c r="O40" s="62">
        <f>LOOKUP($K$15+2,CurveFetch!$D$8:$D$1000,CurveFetch!$M$8:$M$1000)</f>
        <v>1.42</v>
      </c>
      <c r="P40" s="62" t="e">
        <f ca="1">IF(P$22,AveragePrices($F$21,P$23,P$24,$AJ40:$AJ40)-INDIRECT(ADDRESS(P$23,$G$23,,,$F$21)),AveragePrices($F$15,P$23,P$24,$AL40:$AL40))</f>
        <v>#NAME?</v>
      </c>
      <c r="Q40" s="129" t="e">
        <f ca="1">P40-'[4]Gas Average Basis'!P40</f>
        <v>#NAME?</v>
      </c>
      <c r="R40" s="62" t="e">
        <f ca="1">IF(R$22,AveragePrices($F$21,R$23,R$24,$AJ40:$AJ40),AveragePrices($F$15,R$23,R$24,$AL40:$AL40))</f>
        <v>#NAME?</v>
      </c>
      <c r="S40" s="129" t="e">
        <f ca="1">R40-'[4]Gas Average Basis'!R40</f>
        <v>#NAME?</v>
      </c>
      <c r="T40" s="62" t="e">
        <f ca="1">IF(T$22,AveragePrices($F$21,T$23,T$24,$AJ40:$AJ40),AveragePrices($F$15,T$23,T$24,$AL40:$AL40))</f>
        <v>#NAME?</v>
      </c>
      <c r="U40" s="129" t="e">
        <f ca="1">T40-'[4]Gas Average Basis'!S40</f>
        <v>#NAME?</v>
      </c>
      <c r="V40" s="62" t="e">
        <f ca="1">IF(V$22,AveragePrices($F$21,V$23,V$24,$AJ40:$AJ40),AveragePrices($F$15,V$23,V$24,$AL40:$AL40))</f>
        <v>#NAME?</v>
      </c>
      <c r="W40" s="129" t="e">
        <f ca="1">V40-'[4]Gas Average Basis'!V40</f>
        <v>#NAME?</v>
      </c>
      <c r="X40" s="62" t="e">
        <f ca="1">IF(X$22,AveragePrices($F$21,X$23,X$24,$AJ40:$AJ40),AveragePrices($F$15,X$23,X$24,$AL40:$AL40))</f>
        <v>#NAME?</v>
      </c>
      <c r="Y40" s="129" t="e">
        <f ca="1">X40-'[4]Gas Average Basis'!W40</f>
        <v>#NAME?</v>
      </c>
      <c r="Z40" s="62" t="e">
        <f ca="1">IF(Z$22,AveragePrices($F$21,Z$23,Z$24,$AJ40:$AJ40),AveragePrices($F$15,Z$23,Z$24,$AL40:$AL40))</f>
        <v>#NAME?</v>
      </c>
      <c r="AA40" s="129" t="e">
        <f ca="1">Z40-'[4]Gas Average Basis'!Y40</f>
        <v>#NAME?</v>
      </c>
      <c r="AB40" s="62" t="e">
        <f ca="1">IF(AB$22,AveragePrices($F$21,AB$23,AB$24,$AJ40:$AJ40),AveragePrices($F$15,AB$23,AB$24,$AL40:$AL40))</f>
        <v>#NAME?</v>
      </c>
      <c r="AC40" s="129" t="e">
        <f ca="1">AB40-'[4]Gas Average Basis'!AB40</f>
        <v>#NAME?</v>
      </c>
      <c r="AD40" s="62" t="e">
        <f ca="1">IF(AD$22,AveragePrices($F$21,AD$23,AD$24,$AJ40:$AJ40),AveragePrices($F$15,AD$23,AD$24,$AL40:$AL40))</f>
        <v>#NAME?</v>
      </c>
      <c r="AE40" s="129" t="e">
        <f ca="1">AD40-'[4]Gas Average Basis'!AC40</f>
        <v>#NAME?</v>
      </c>
      <c r="AF40" s="62" t="e">
        <f ca="1">IF(AF$22,AveragePrices($F$21,AF$23,AF$24,$AJ40:$AJ40),AveragePrices($F$15,AF$23,AF$24,$AL40:$AL40))</f>
        <v>#NAME?</v>
      </c>
      <c r="AG40" s="129" t="e">
        <f ca="1">AF40-'[4]Gas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AH40-'[4]Gas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1.7150000000000001</v>
      </c>
      <c r="L41" s="62">
        <f>LOOKUP($K$15+1,CurveFetch!D$8:D$1000,CurveFetch!M$8:M$1000)</f>
        <v>1.38</v>
      </c>
      <c r="M41" s="62">
        <f>L41-$L$49</f>
        <v>-0.38500000000000001</v>
      </c>
      <c r="N41" s="129">
        <f>M41-'[4]Gas Average Basis'!M41</f>
        <v>5.4999999999999938E-2</v>
      </c>
      <c r="O41" s="62">
        <f>LOOKUP($K$15+2,CurveFetch!$D$8:$D$1000,CurveFetch!$M$8:$M$1000)</f>
        <v>1.42</v>
      </c>
      <c r="P41" s="62" t="e">
        <f ca="1">IF(P$22,AveragePrices($F$21,P$23,P$24,$AJ41:$AJ41)-INDIRECT(ADDRESS(P$23,$G$23,,,$F$21)),AveragePrices($F$15,P$23,P$24,$AL41:$AL41))</f>
        <v>#NAME?</v>
      </c>
      <c r="Q41" s="129" t="e">
        <f ca="1">P41-'[4]Gas Average Basis'!P41</f>
        <v>#NAME?</v>
      </c>
      <c r="R41" s="62" t="e">
        <f ca="1">IF(R$22,AveragePrices($F$21,R$23,R$24,$AJ41:$AJ41),AveragePrices($F$15,R$23,R$24,$AL41:$AL41))</f>
        <v>#NAME?</v>
      </c>
      <c r="S41" s="129" t="e">
        <f ca="1">R41-'[4]Gas Average Basis'!R41</f>
        <v>#NAME?</v>
      </c>
      <c r="T41" s="62" t="e">
        <f ca="1">IF(T$22,AveragePrices($F$21,T$23,T$24,$AJ41:$AJ41),AveragePrices($F$15,T$23,T$24,$AL41:$AL41))</f>
        <v>#NAME?</v>
      </c>
      <c r="U41" s="129" t="e">
        <f ca="1">T41-'[4]Gas Average Basis'!S41</f>
        <v>#NAME?</v>
      </c>
      <c r="V41" s="62" t="e">
        <f ca="1">IF(V$22,AveragePrices($F$21,V$23,V$24,$AJ41:$AJ41),AveragePrices($F$15,V$23,V$24,$AL41:$AL41))</f>
        <v>#NAME?</v>
      </c>
      <c r="W41" s="129" t="e">
        <f ca="1">V41-'[4]Gas Average Basis'!V41</f>
        <v>#NAME?</v>
      </c>
      <c r="X41" s="62" t="e">
        <f ca="1">IF(X$22,AveragePrices($F$21,X$23,X$24,$AJ41:$AJ41),AveragePrices($F$15,X$23,X$24,$AL41:$AL41))</f>
        <v>#NAME?</v>
      </c>
      <c r="Y41" s="129" t="e">
        <f ca="1">X41-'[4]Gas Average Basis'!W41</f>
        <v>#NAME?</v>
      </c>
      <c r="Z41" s="62" t="e">
        <f ca="1">IF(Z$22,AveragePrices($F$21,Z$23,Z$24,$AJ41:$AJ41),AveragePrices($F$15,Z$23,Z$24,$AL41:$AL41))</f>
        <v>#NAME?</v>
      </c>
      <c r="AA41" s="129" t="e">
        <f ca="1">Z41-'[4]Gas Average Basis'!Y41</f>
        <v>#NAME?</v>
      </c>
      <c r="AB41" s="62" t="e">
        <f ca="1">IF(AB$22,AveragePrices($F$21,AB$23,AB$24,$AJ41:$AJ41),AveragePrices($F$15,AB$23,AB$24,$AL41:$AL41))</f>
        <v>#NAME?</v>
      </c>
      <c r="AC41" s="129" t="e">
        <f ca="1">AB41-'[4]Gas Average Basis'!AB41</f>
        <v>#NAME?</v>
      </c>
      <c r="AD41" s="62" t="e">
        <f ca="1">IF(AD$22,AveragePrices($F$21,AD$23,AD$24,$AJ41:$AJ41),AveragePrices($F$15,AD$23,AD$24,$AL41:$AL41))</f>
        <v>#NAME?</v>
      </c>
      <c r="AE41" s="129" t="e">
        <f ca="1">AD41-'[4]Gas Average Basis'!AC41</f>
        <v>#NAME?</v>
      </c>
      <c r="AF41" s="62" t="e">
        <f ca="1">IF(AF$22,AveragePrices($F$21,AF$23,AF$24,$AJ41:$AJ41),AveragePrices($F$15,AF$23,AF$24,$AL41:$AL41))</f>
        <v>#NAME?</v>
      </c>
      <c r="AG41" s="129" t="e">
        <f ca="1">AF41-'[4]Gas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AH41-'[4]Gas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1.8041042</v>
      </c>
      <c r="L42" s="62">
        <f>LOOKUP($K$15+1,CurveFetch!D$8:D$1000,CurveFetch!N$8:N$1000)</f>
        <v>1.238</v>
      </c>
      <c r="M42" s="62">
        <f>L42-$L$49</f>
        <v>-0.52699999999999991</v>
      </c>
      <c r="N42" s="129">
        <f>M42-'[4]Gas Average Basis'!M42</f>
        <v>-7.8999999999999959E-2</v>
      </c>
      <c r="O42" s="62">
        <f>LOOKUP($K$15+2,CurveFetch!$D$8:$D$1000,CurveFetch!$N$8:$N$1000)</f>
        <v>1.3620000000000001</v>
      </c>
      <c r="P42" s="62" t="e">
        <f t="shared" ca="1" si="0"/>
        <v>#NAME?</v>
      </c>
      <c r="Q42" s="129" t="e">
        <f ca="1">P42-'[4]Gas Average Basis'!P42</f>
        <v>#NAME?</v>
      </c>
      <c r="R42" s="62" t="e">
        <f ca="1">IF(R$22,AveragePrices($F$21,R$23,R$24,$AJ42:$AJ42),AveragePrices($F$15,R$23,R$24,$AL42:$AL42))</f>
        <v>#NAME?</v>
      </c>
      <c r="S42" s="129" t="e">
        <f ca="1">R42-'[4]Gas Average Basis'!R42</f>
        <v>#NAME?</v>
      </c>
      <c r="T42" s="62" t="e">
        <f ca="1">IF(T$22,AveragePrices($F$21,T$23,T$24,$AJ42:$AJ42),AveragePrices($F$15,T$23,T$24,$AL42:$AL42))</f>
        <v>#NAME?</v>
      </c>
      <c r="U42" s="129" t="e">
        <f ca="1">T42-'[4]Gas Average Basis'!S42</f>
        <v>#NAME?</v>
      </c>
      <c r="V42" s="62" t="e">
        <f t="shared" ca="1" si="1"/>
        <v>#NAME?</v>
      </c>
      <c r="W42" s="129" t="e">
        <f ca="1">V42-'[4]Gas Average Basis'!V42</f>
        <v>#NAME?</v>
      </c>
      <c r="X42" s="62" t="e">
        <f ca="1">IF(X$22,AveragePrices($F$21,X$23,X$24,$AJ42:$AJ42),AveragePrices($F$15,X$23,X$24,$AL42:$AL42))</f>
        <v>#NAME?</v>
      </c>
      <c r="Y42" s="129" t="e">
        <f ca="1">X42-'[4]Gas Average Basis'!W42</f>
        <v>#NAME?</v>
      </c>
      <c r="Z42" s="62" t="e">
        <f ca="1">IF(Z$22,AveragePrices($F$21,Z$23,Z$24,$AJ42:$AJ42),AveragePrices($F$15,Z$23,Z$24,$AL42:$AL42))</f>
        <v>#NAME?</v>
      </c>
      <c r="AA42" s="129" t="e">
        <f ca="1">Z42-'[4]Gas Average Basis'!Y42</f>
        <v>#NAME?</v>
      </c>
      <c r="AB42" s="62" t="e">
        <f ca="1">IF(AB$22,AveragePrices($F$21,AB$23,AB$24,$AJ42:$AJ42),AveragePrices($F$15,AB$23,AB$24,$AL42:$AL42))</f>
        <v>#NAME?</v>
      </c>
      <c r="AC42" s="129" t="e">
        <f ca="1">AB42-'[4]Gas Average Basis'!AB42</f>
        <v>#NAME?</v>
      </c>
      <c r="AD42" s="62" t="e">
        <f ca="1">IF(AD$22,AveragePrices($F$21,AD$23,AD$24,$AJ42:$AJ42),AveragePrices($F$15,AD$23,AD$24,$AL42:$AL42))</f>
        <v>#NAME?</v>
      </c>
      <c r="AE42" s="129" t="e">
        <f ca="1">AD42-'[4]Gas Average Basis'!AC42</f>
        <v>#NAME?</v>
      </c>
      <c r="AF42" s="62" t="e">
        <f ca="1">IF(AF$22,AveragePrices($F$21,AF$23,AF$24,$AJ42:$AJ42),AveragePrices($F$15,AF$23,AF$24,$AL42:$AL42))</f>
        <v>#NAME?</v>
      </c>
      <c r="AG42" s="129" t="e">
        <f ca="1">AF42-'[4]Gas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AH42-'[4]Gas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1.05</v>
      </c>
      <c r="L43" s="62">
        <f>LOOKUP($K$15+1,CurveFetch!D$8:D$1000,CurveFetch!O$8:O$1000)</f>
        <v>1.375</v>
      </c>
      <c r="M43" s="62">
        <f>L43-$L$49</f>
        <v>-0.3899999999999999</v>
      </c>
      <c r="N43" s="129">
        <f>M43-'[4]Gas Average Basis'!M43</f>
        <v>0.30000000000000004</v>
      </c>
      <c r="O43" s="62">
        <f>LOOKUP($K$15+2,CurveFetch!$D$8:$D$1000,CurveFetch!$O$8:$O$1000)</f>
        <v>1.3</v>
      </c>
      <c r="P43" s="62" t="e">
        <f t="shared" ca="1" si="0"/>
        <v>#NAME?</v>
      </c>
      <c r="Q43" s="129" t="e">
        <f ca="1">P43-'[4]Gas Average Basis'!P43</f>
        <v>#NAME?</v>
      </c>
      <c r="R43" s="62" t="e">
        <f ca="1">IF(R$22,AveragePrices($F$21,R$23,R$24,$AJ43:$AJ43),AveragePrices($F$15,R$23,R$24,$AL43:$AL43))</f>
        <v>#NAME?</v>
      </c>
      <c r="S43" s="129" t="e">
        <f ca="1">R43-'[4]Gas Average Basis'!R43</f>
        <v>#NAME?</v>
      </c>
      <c r="T43" s="62" t="e">
        <f ca="1">IF(T$22,AveragePrices($F$21,T$23,T$24,$AJ43:$AJ43),AveragePrices($F$15,T$23,T$24,$AL43:$AL43))</f>
        <v>#NAME?</v>
      </c>
      <c r="U43" s="129" t="e">
        <f ca="1">T43-'[4]Gas Average Basis'!S43</f>
        <v>#NAME?</v>
      </c>
      <c r="V43" s="62" t="e">
        <f t="shared" ca="1" si="1"/>
        <v>#NAME?</v>
      </c>
      <c r="W43" s="129" t="e">
        <f ca="1">V43-'[4]Gas Average Basis'!V43</f>
        <v>#NAME?</v>
      </c>
      <c r="X43" s="62" t="e">
        <f ca="1">IF(X$22,AveragePrices($F$21,X$23,X$24,$AJ43:$AJ43),AveragePrices($F$15,X$23,X$24,$AL43:$AL43))</f>
        <v>#NAME?</v>
      </c>
      <c r="Y43" s="129" t="e">
        <f ca="1">X43-'[4]Gas Average Basis'!W43</f>
        <v>#NAME?</v>
      </c>
      <c r="Z43" s="62" t="e">
        <f ca="1">IF(Z$22,AveragePrices($F$21,Z$23,Z$24,$AJ43:$AJ43),AveragePrices($F$15,Z$23,Z$24,$AL43:$AL43))</f>
        <v>#NAME?</v>
      </c>
      <c r="AA43" s="129" t="e">
        <f ca="1">Z43-'[4]Gas Average Basis'!Y43</f>
        <v>#NAME?</v>
      </c>
      <c r="AB43" s="62" t="e">
        <f ca="1">IF(AB$22,AveragePrices($F$21,AB$23,AB$24,$AJ43:$AJ43),AveragePrices($F$15,AB$23,AB$24,$AL43:$AL43))</f>
        <v>#NAME?</v>
      </c>
      <c r="AC43" s="129" t="e">
        <f ca="1">AB43-'[4]Gas Average Basis'!AB43</f>
        <v>#NAME?</v>
      </c>
      <c r="AD43" s="62" t="e">
        <f ca="1">IF(AD$22,AveragePrices($F$21,AD$23,AD$24,$AJ43:$AJ43),AveragePrices($F$15,AD$23,AD$24,$AL43:$AL43))</f>
        <v>#NAME?</v>
      </c>
      <c r="AE43" s="129" t="e">
        <f ca="1">AD43-'[4]Gas Average Basis'!AC43</f>
        <v>#NAME?</v>
      </c>
      <c r="AF43" s="62" t="e">
        <f ca="1">IF(AF$22,AveragePrices($F$21,AF$23,AF$24,$AJ43:$AJ43),AveragePrices($F$15,AF$23,AF$24,$AL43:$AL43))</f>
        <v>#NAME?</v>
      </c>
      <c r="AG43" s="129" t="e">
        <f ca="1">AF43-'[4]Gas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AH43-'[4]Gas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1.82</v>
      </c>
      <c r="K49" s="80">
        <f>LOOKUP($K$15,CurveFetch!$D$8:$D$1000,CurveFetch!$E$8:$E$1000)</f>
        <v>1.85</v>
      </c>
      <c r="L49" s="62">
        <f>LOOKUP($K$15+1,CurveFetch!D$8:D$1000,CurveFetch!E$8:E$1000)</f>
        <v>1.7649999999999999</v>
      </c>
      <c r="M49" s="62"/>
      <c r="N49" s="129">
        <f>L49-'[4]Gas Average Basis'!L49</f>
        <v>-0.12000000000000011</v>
      </c>
      <c r="O49" s="62">
        <f>LOOKUP($K$15+2,CurveFetch!$D$8:$D$1000,CurveFetch!$E$8:$E$1000)</f>
        <v>1.82</v>
      </c>
      <c r="P49" s="62"/>
      <c r="Q49" s="129">
        <f>O49-'[4]Gas Average Basis'!O49</f>
        <v>-6.4999999999999947E-2</v>
      </c>
      <c r="R49" s="62" t="e">
        <f ca="1">IF(R$22,AveragePrices($F$21,R$23,R$24,$AJ49:$AJ49),AveragePrices($F$15,R$23,R$24,$AL49:$AL49))</f>
        <v>#NAME?</v>
      </c>
      <c r="S49" s="129" t="e">
        <f ca="1">R49-'[4]Gas Average Basis'!R49</f>
        <v>#NAME?</v>
      </c>
      <c r="T49" s="62" t="e">
        <f ca="1">IF(T$22,AveragePrices($F$21,T$23,T$24,$AJ49:$AJ49),AveragePrices($F$15,T$23,T$24,$AL49:$AL49))</f>
        <v>#NAME?</v>
      </c>
      <c r="U49" s="130"/>
      <c r="V49" s="62" t="e">
        <f ca="1">IF(V$22,AveragePrices($F$21,V$23,V$24,$AJ49:$AJ49),AveragePrices($F$15,V$23,V$24,$AL49:$AL49))</f>
        <v>#NAME?</v>
      </c>
      <c r="W49" s="129" t="e">
        <f ca="1">V49-'[4]Gas Average Basis'!V49</f>
        <v>#NAME?</v>
      </c>
      <c r="X49" s="62" t="e">
        <f ca="1">IF(X$22,AveragePrices($F$21,X$23,X$24,$AJ49:$AJ49),AveragePrices($F$15,X$23,X$24,$AL49:$AL49))</f>
        <v>#NAME?</v>
      </c>
      <c r="Y49" s="129"/>
      <c r="Z49" s="62" t="e">
        <f ca="1">IF(Z$22,AveragePrices($F$21,Z$23,Z$24,$AJ49:$AJ49),AveragePrices($F$15,Z$23,Z$24,$AL49:$AL49))</f>
        <v>#NAME?</v>
      </c>
      <c r="AA49" s="129"/>
      <c r="AB49" s="62" t="e">
        <f ca="1">IF(AB$22,AveragePrices($F$21,AB$23,AB$24,$AJ49:$AJ49),AveragePrices($F$15,AB$23,AB$24,$AL49:$AL49))</f>
        <v>#NAME?</v>
      </c>
      <c r="AC49" s="129" t="e">
        <f ca="1">AB49-'[4]Gas Average Basis'!AB49</f>
        <v>#NAME?</v>
      </c>
      <c r="AD49" s="62" t="e">
        <f ca="1">IF(AD$22,AveragePrices($F$21,AD$23,AD$24,$AJ49:$AJ49),AveragePrices($F$15,AD$23,AD$24,$AL49:$AL49))</f>
        <v>#NAME?</v>
      </c>
      <c r="AE49" s="129"/>
      <c r="AF49" s="62" t="e">
        <f ca="1">IF(AF$22,AveragePrices($F$21,AF$23,AF$24,$AJ49:$AJ49),AveragePrices($F$15,AF$23,AF$24,$AL49:$AL49))</f>
        <v>#NAME?</v>
      </c>
      <c r="AG49" s="129"/>
      <c r="AH49" s="62" t="e">
        <f ca="1">IF(AH$22,AveragePrices($F$21,AH$23,AH$24,$AJ49:$AJ49),AveragePrices($F$15,AH$23,AH$24,$AL49:$AL49))</f>
        <v>#NAME?</v>
      </c>
      <c r="AI49" s="92" t="e">
        <f ca="1">AH49-'[4]Gas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1.81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1.73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1.77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37165</v>
      </c>
      <c r="F2" s="6">
        <f t="shared" ref="F2:AE2" si="1">E2</f>
        <v>37165</v>
      </c>
      <c r="G2" s="6">
        <f t="shared" si="1"/>
        <v>37165</v>
      </c>
      <c r="H2" s="6">
        <f t="shared" si="1"/>
        <v>37165</v>
      </c>
      <c r="I2" s="6">
        <f t="shared" si="1"/>
        <v>37165</v>
      </c>
      <c r="J2" s="6">
        <f t="shared" si="1"/>
        <v>37165</v>
      </c>
      <c r="K2" s="6">
        <f t="shared" si="1"/>
        <v>37165</v>
      </c>
      <c r="L2" s="6">
        <f t="shared" si="1"/>
        <v>37165</v>
      </c>
      <c r="M2" s="6">
        <f t="shared" si="1"/>
        <v>37165</v>
      </c>
      <c r="N2" s="6">
        <f t="shared" si="1"/>
        <v>37165</v>
      </c>
      <c r="O2" s="6">
        <f t="shared" si="1"/>
        <v>37165</v>
      </c>
      <c r="P2" s="6">
        <f t="shared" si="1"/>
        <v>37165</v>
      </c>
      <c r="Q2" s="6">
        <f t="shared" si="1"/>
        <v>37165</v>
      </c>
      <c r="R2" s="6">
        <f t="shared" si="1"/>
        <v>37165</v>
      </c>
      <c r="S2" s="6">
        <f t="shared" si="1"/>
        <v>37165</v>
      </c>
      <c r="T2" s="6">
        <f t="shared" si="1"/>
        <v>37165</v>
      </c>
      <c r="U2" s="6">
        <f t="shared" si="1"/>
        <v>37165</v>
      </c>
      <c r="V2" s="6">
        <f t="shared" si="1"/>
        <v>37165</v>
      </c>
      <c r="W2" s="6">
        <f t="shared" si="1"/>
        <v>37165</v>
      </c>
      <c r="X2" s="6">
        <f t="shared" si="1"/>
        <v>37165</v>
      </c>
      <c r="Y2" s="6">
        <f t="shared" si="1"/>
        <v>37165</v>
      </c>
      <c r="Z2" s="6">
        <f t="shared" si="1"/>
        <v>37165</v>
      </c>
      <c r="AA2" s="6">
        <f t="shared" si="1"/>
        <v>37165</v>
      </c>
      <c r="AB2" s="25">
        <f t="shared" si="1"/>
        <v>37165</v>
      </c>
      <c r="AC2" s="25">
        <f t="shared" si="1"/>
        <v>37165</v>
      </c>
      <c r="AD2" s="25">
        <f t="shared" si="1"/>
        <v>37165</v>
      </c>
      <c r="AE2" s="25">
        <f t="shared" si="1"/>
        <v>37165</v>
      </c>
      <c r="AF2" s="25">
        <f>AE2</f>
        <v>37165</v>
      </c>
      <c r="AG2" s="25">
        <f>AE2</f>
        <v>37165</v>
      </c>
      <c r="AH2" s="25">
        <f>AF2</f>
        <v>37165</v>
      </c>
      <c r="AI2" s="25">
        <f>AH2</f>
        <v>37165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1.85</v>
      </c>
      <c r="F8" s="10">
        <v>1.81</v>
      </c>
      <c r="G8" s="10">
        <v>1.5</v>
      </c>
      <c r="H8" s="10">
        <v>1.77</v>
      </c>
      <c r="I8" s="10">
        <v>1.24</v>
      </c>
      <c r="J8" s="10">
        <v>1.7150000000000001</v>
      </c>
      <c r="K8" s="10">
        <v>1.34</v>
      </c>
      <c r="L8" s="10">
        <v>1.6</v>
      </c>
      <c r="M8" s="10">
        <v>1.7150000000000001</v>
      </c>
      <c r="N8" s="10">
        <v>1.8041042</v>
      </c>
      <c r="O8" s="10">
        <v>1.05</v>
      </c>
      <c r="P8" s="10"/>
      <c r="Q8" s="10">
        <v>1.73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1.7649999999999999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1.605</v>
      </c>
      <c r="M9" s="10">
        <v>1.38</v>
      </c>
      <c r="N9" s="10">
        <v>1.238</v>
      </c>
      <c r="O9" s="10">
        <v>1.375</v>
      </c>
      <c r="P9" s="10"/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1.89</v>
      </c>
      <c r="G10" s="10">
        <v>1.55</v>
      </c>
      <c r="H10" s="10">
        <v>1.84</v>
      </c>
      <c r="I10" s="10">
        <v>1.37</v>
      </c>
      <c r="J10" s="10">
        <v>1.06</v>
      </c>
      <c r="K10" s="10">
        <v>1.46</v>
      </c>
      <c r="L10" s="10">
        <v>1.63</v>
      </c>
      <c r="M10" s="10">
        <v>1.42</v>
      </c>
      <c r="N10" s="10">
        <v>1.3620000000000001</v>
      </c>
      <c r="O10" s="10">
        <v>1.3</v>
      </c>
      <c r="P10" s="10"/>
      <c r="Q10" s="10">
        <v>1.73</v>
      </c>
      <c r="R10" s="10">
        <v>1.59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1.82</v>
      </c>
      <c r="F11" s="10">
        <v>1.89</v>
      </c>
      <c r="G11" s="10">
        <v>1.55</v>
      </c>
      <c r="H11" s="10">
        <v>1.84</v>
      </c>
      <c r="I11" s="10">
        <v>1.37</v>
      </c>
      <c r="J11" s="10">
        <v>1.06</v>
      </c>
      <c r="K11" s="10">
        <v>1.46</v>
      </c>
      <c r="L11" s="10">
        <v>1.63</v>
      </c>
      <c r="M11" s="10">
        <v>1.42</v>
      </c>
      <c r="N11" s="10">
        <v>1.3620000000000001</v>
      </c>
      <c r="O11" s="10">
        <v>1.3</v>
      </c>
      <c r="P11" s="10"/>
      <c r="Q11" s="10">
        <v>1.73</v>
      </c>
      <c r="R11" s="10">
        <v>1.59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1.82</v>
      </c>
      <c r="F12" s="10">
        <v>1.89</v>
      </c>
      <c r="G12" s="10">
        <v>1.55</v>
      </c>
      <c r="H12" s="10">
        <v>1.84</v>
      </c>
      <c r="I12" s="10">
        <v>1.37</v>
      </c>
      <c r="J12" s="10">
        <v>1.06</v>
      </c>
      <c r="K12" s="10">
        <v>1.46</v>
      </c>
      <c r="L12" s="10">
        <v>1.63</v>
      </c>
      <c r="M12" s="10">
        <v>1.42</v>
      </c>
      <c r="N12" s="10">
        <v>1.3620000000000001</v>
      </c>
      <c r="O12" s="10">
        <v>1.3</v>
      </c>
      <c r="P12" s="10"/>
      <c r="Q12" s="10">
        <v>1.73</v>
      </c>
      <c r="R12" s="10">
        <v>1.59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1.82</v>
      </c>
      <c r="F13" s="10">
        <v>1.89</v>
      </c>
      <c r="G13" s="10">
        <v>1.55</v>
      </c>
      <c r="H13" s="10">
        <v>1.84</v>
      </c>
      <c r="I13" s="10">
        <v>1.37</v>
      </c>
      <c r="J13" s="10">
        <v>1.06</v>
      </c>
      <c r="K13" s="10">
        <v>1.46</v>
      </c>
      <c r="L13" s="10">
        <v>1.63</v>
      </c>
      <c r="M13" s="10">
        <v>1.42</v>
      </c>
      <c r="N13" s="10">
        <v>1.3620000000000001</v>
      </c>
      <c r="O13" s="10">
        <v>1.3</v>
      </c>
      <c r="P13" s="10"/>
      <c r="Q13" s="10">
        <v>1.73</v>
      </c>
      <c r="R13" s="10">
        <v>1.59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1.82</v>
      </c>
      <c r="F14" s="10">
        <v>1.89</v>
      </c>
      <c r="G14" s="10">
        <v>1.55</v>
      </c>
      <c r="H14" s="10">
        <v>1.84</v>
      </c>
      <c r="I14" s="10">
        <v>1.37</v>
      </c>
      <c r="J14" s="10">
        <v>1.06</v>
      </c>
      <c r="K14" s="10">
        <v>1.46</v>
      </c>
      <c r="L14" s="10">
        <v>1.63</v>
      </c>
      <c r="M14" s="10">
        <v>1.42</v>
      </c>
      <c r="N14" s="10">
        <v>1.3620000000000001</v>
      </c>
      <c r="O14" s="10">
        <v>1.3</v>
      </c>
      <c r="P14" s="10"/>
      <c r="Q14" s="10">
        <v>1.73</v>
      </c>
      <c r="R14" s="10">
        <v>1.59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1.82</v>
      </c>
      <c r="F15" s="10">
        <v>1.89</v>
      </c>
      <c r="G15" s="10">
        <v>1.55</v>
      </c>
      <c r="H15" s="10">
        <v>1.84</v>
      </c>
      <c r="I15" s="10">
        <v>1.37</v>
      </c>
      <c r="J15" s="10">
        <v>1.06</v>
      </c>
      <c r="K15" s="10">
        <v>1.46</v>
      </c>
      <c r="L15" s="10">
        <v>1.63</v>
      </c>
      <c r="M15" s="10">
        <v>1.42</v>
      </c>
      <c r="N15" s="10">
        <v>1.3620000000000001</v>
      </c>
      <c r="O15" s="10">
        <v>1.3</v>
      </c>
      <c r="P15" s="10"/>
      <c r="Q15" s="10">
        <v>1.73</v>
      </c>
      <c r="R15" s="10">
        <v>1.59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1.82</v>
      </c>
      <c r="F16" s="10">
        <v>1.89</v>
      </c>
      <c r="G16" s="10">
        <v>1.55</v>
      </c>
      <c r="H16" s="10">
        <v>1.84</v>
      </c>
      <c r="I16" s="10">
        <v>1.37</v>
      </c>
      <c r="J16" s="10">
        <v>1.06</v>
      </c>
      <c r="K16" s="10">
        <v>1.46</v>
      </c>
      <c r="L16" s="10">
        <v>1.63</v>
      </c>
      <c r="M16" s="10">
        <v>1.42</v>
      </c>
      <c r="N16" s="10">
        <v>1.3620000000000001</v>
      </c>
      <c r="O16" s="10">
        <v>1.3</v>
      </c>
      <c r="P16" s="10"/>
      <c r="Q16" s="10">
        <v>1.73</v>
      </c>
      <c r="R16" s="10">
        <v>1.59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1.82</v>
      </c>
      <c r="F17" s="10">
        <v>1.89</v>
      </c>
      <c r="G17" s="10">
        <v>1.55</v>
      </c>
      <c r="H17" s="10">
        <v>1.84</v>
      </c>
      <c r="I17" s="10">
        <v>1.37</v>
      </c>
      <c r="J17" s="10">
        <v>1.06</v>
      </c>
      <c r="K17" s="10">
        <v>1.46</v>
      </c>
      <c r="L17" s="10">
        <v>1.63</v>
      </c>
      <c r="M17" s="10">
        <v>1.42</v>
      </c>
      <c r="N17" s="10">
        <v>1.3620000000000001</v>
      </c>
      <c r="O17" s="10">
        <v>1.3</v>
      </c>
      <c r="P17" s="10"/>
      <c r="Q17" s="10">
        <v>1.73</v>
      </c>
      <c r="R17" s="10">
        <v>1.59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1.82</v>
      </c>
      <c r="F18" s="10">
        <v>1.89</v>
      </c>
      <c r="G18" s="10">
        <v>1.55</v>
      </c>
      <c r="H18" s="10">
        <v>1.84</v>
      </c>
      <c r="I18" s="10">
        <v>1.37</v>
      </c>
      <c r="J18" s="10">
        <v>1.06</v>
      </c>
      <c r="K18" s="10">
        <v>1.46</v>
      </c>
      <c r="L18" s="10">
        <v>1.63</v>
      </c>
      <c r="M18" s="10">
        <v>1.42</v>
      </c>
      <c r="N18" s="10">
        <v>1.3620000000000001</v>
      </c>
      <c r="O18" s="10">
        <v>1.3</v>
      </c>
      <c r="P18" s="10"/>
      <c r="Q18" s="10">
        <v>1.73</v>
      </c>
      <c r="R18" s="10">
        <v>1.59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1.82</v>
      </c>
      <c r="F19" s="10">
        <v>1.89</v>
      </c>
      <c r="G19" s="10">
        <v>1.55</v>
      </c>
      <c r="H19" s="10">
        <v>1.84</v>
      </c>
      <c r="I19" s="10">
        <v>1.37</v>
      </c>
      <c r="J19" s="10">
        <v>1.06</v>
      </c>
      <c r="K19" s="10">
        <v>1.46</v>
      </c>
      <c r="L19" s="10">
        <v>1.63</v>
      </c>
      <c r="M19" s="10">
        <v>1.42</v>
      </c>
      <c r="N19" s="10">
        <v>1.3620000000000001</v>
      </c>
      <c r="O19" s="10">
        <v>1.3</v>
      </c>
      <c r="P19" s="10"/>
      <c r="Q19" s="10">
        <v>1.73</v>
      </c>
      <c r="R19" s="10">
        <v>1.59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1.82</v>
      </c>
      <c r="F20" s="10">
        <v>1.89</v>
      </c>
      <c r="G20" s="10">
        <v>1.55</v>
      </c>
      <c r="H20" s="10">
        <v>1.84</v>
      </c>
      <c r="I20" s="10">
        <v>1.37</v>
      </c>
      <c r="J20" s="10">
        <v>1.06</v>
      </c>
      <c r="K20" s="10">
        <v>1.46</v>
      </c>
      <c r="L20" s="10">
        <v>1.63</v>
      </c>
      <c r="M20" s="10">
        <v>1.42</v>
      </c>
      <c r="N20" s="10">
        <v>1.3620000000000001</v>
      </c>
      <c r="O20" s="10">
        <v>1.3</v>
      </c>
      <c r="P20" s="10"/>
      <c r="Q20" s="10">
        <v>1.73</v>
      </c>
      <c r="R20" s="10">
        <v>1.59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1.82</v>
      </c>
      <c r="F21" s="10">
        <v>1.89</v>
      </c>
      <c r="G21" s="10">
        <v>1.55</v>
      </c>
      <c r="H21" s="10">
        <v>1.84</v>
      </c>
      <c r="I21" s="10">
        <v>1.37</v>
      </c>
      <c r="J21" s="10">
        <v>1.06</v>
      </c>
      <c r="K21" s="10">
        <v>1.46</v>
      </c>
      <c r="L21" s="10">
        <v>1.63</v>
      </c>
      <c r="M21" s="10">
        <v>1.42</v>
      </c>
      <c r="N21" s="10">
        <v>1.3620000000000001</v>
      </c>
      <c r="O21" s="10">
        <v>1.3</v>
      </c>
      <c r="P21" s="10"/>
      <c r="Q21" s="10">
        <v>1.73</v>
      </c>
      <c r="R21" s="10">
        <v>1.59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1.82</v>
      </c>
      <c r="F22" s="10">
        <v>1.89</v>
      </c>
      <c r="G22" s="10">
        <v>1.55</v>
      </c>
      <c r="H22" s="10">
        <v>1.84</v>
      </c>
      <c r="I22" s="10">
        <v>1.37</v>
      </c>
      <c r="J22" s="10">
        <v>1.06</v>
      </c>
      <c r="K22" s="10">
        <v>1.46</v>
      </c>
      <c r="L22" s="10">
        <v>1.63</v>
      </c>
      <c r="M22" s="10">
        <v>1.42</v>
      </c>
      <c r="N22" s="10">
        <v>1.3620000000000001</v>
      </c>
      <c r="O22" s="10">
        <v>1.3</v>
      </c>
      <c r="P22" s="10"/>
      <c r="Q22" s="10">
        <v>1.73</v>
      </c>
      <c r="R22" s="10">
        <v>1.59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1.82</v>
      </c>
      <c r="F23" s="10">
        <v>1.89</v>
      </c>
      <c r="G23" s="10">
        <v>1.55</v>
      </c>
      <c r="H23" s="10">
        <v>1.84</v>
      </c>
      <c r="I23" s="10">
        <v>1.37</v>
      </c>
      <c r="J23" s="10">
        <v>1.06</v>
      </c>
      <c r="K23" s="10">
        <v>1.46</v>
      </c>
      <c r="L23" s="10">
        <v>1.63</v>
      </c>
      <c r="M23" s="10">
        <v>1.42</v>
      </c>
      <c r="N23" s="10">
        <v>1.3620000000000001</v>
      </c>
      <c r="O23" s="10">
        <v>1.3</v>
      </c>
      <c r="P23" s="10"/>
      <c r="Q23" s="10">
        <v>1.73</v>
      </c>
      <c r="R23" s="10">
        <v>1.59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1.82</v>
      </c>
      <c r="F24" s="10">
        <v>1.89</v>
      </c>
      <c r="G24" s="10">
        <v>1.55</v>
      </c>
      <c r="H24" s="10">
        <v>1.84</v>
      </c>
      <c r="I24" s="10">
        <v>1.37</v>
      </c>
      <c r="J24" s="10">
        <v>1.06</v>
      </c>
      <c r="K24" s="10">
        <v>1.46</v>
      </c>
      <c r="L24" s="10">
        <v>1.63</v>
      </c>
      <c r="M24" s="10">
        <v>1.42</v>
      </c>
      <c r="N24" s="10">
        <v>1.3620000000000001</v>
      </c>
      <c r="O24" s="10">
        <v>1.3</v>
      </c>
      <c r="P24" s="10"/>
      <c r="Q24" s="10">
        <v>1.73</v>
      </c>
      <c r="R24" s="10">
        <v>1.59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1.82</v>
      </c>
      <c r="F25" s="10">
        <v>1.89</v>
      </c>
      <c r="G25" s="10">
        <v>1.55</v>
      </c>
      <c r="H25" s="10">
        <v>1.84</v>
      </c>
      <c r="I25" s="10">
        <v>1.37</v>
      </c>
      <c r="J25" s="10">
        <v>1.06</v>
      </c>
      <c r="K25" s="10">
        <v>1.46</v>
      </c>
      <c r="L25" s="10">
        <v>1.63</v>
      </c>
      <c r="M25" s="10">
        <v>1.42</v>
      </c>
      <c r="N25" s="10">
        <v>1.3620000000000001</v>
      </c>
      <c r="O25" s="10">
        <v>1.3</v>
      </c>
      <c r="P25" s="10"/>
      <c r="Q25" s="10">
        <v>1.73</v>
      </c>
      <c r="R25" s="10">
        <v>1.59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1.82</v>
      </c>
      <c r="F26" s="10">
        <v>1.89</v>
      </c>
      <c r="G26" s="10">
        <v>1.55</v>
      </c>
      <c r="H26" s="10">
        <v>1.84</v>
      </c>
      <c r="I26" s="10">
        <v>1.37</v>
      </c>
      <c r="J26" s="10">
        <v>1.06</v>
      </c>
      <c r="K26" s="10">
        <v>1.46</v>
      </c>
      <c r="L26" s="10">
        <v>1.63</v>
      </c>
      <c r="M26" s="10">
        <v>1.42</v>
      </c>
      <c r="N26" s="10">
        <v>1.3620000000000001</v>
      </c>
      <c r="O26" s="10">
        <v>1.3</v>
      </c>
      <c r="P26" s="10"/>
      <c r="Q26" s="10">
        <v>1.73</v>
      </c>
      <c r="R26" s="10">
        <v>1.59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1.82</v>
      </c>
      <c r="F27" s="10">
        <v>1.89</v>
      </c>
      <c r="G27" s="10">
        <v>1.55</v>
      </c>
      <c r="H27" s="10">
        <v>1.84</v>
      </c>
      <c r="I27" s="10">
        <v>1.37</v>
      </c>
      <c r="J27" s="10">
        <v>1.06</v>
      </c>
      <c r="K27" s="10">
        <v>1.46</v>
      </c>
      <c r="L27" s="10">
        <v>1.63</v>
      </c>
      <c r="M27" s="10">
        <v>1.42</v>
      </c>
      <c r="N27" s="10">
        <v>1.3620000000000001</v>
      </c>
      <c r="O27" s="10">
        <v>1.3</v>
      </c>
      <c r="P27" s="10"/>
      <c r="Q27" s="10">
        <v>1.73</v>
      </c>
      <c r="R27" s="10">
        <v>1.59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1.82</v>
      </c>
      <c r="F28" s="10">
        <v>1.89</v>
      </c>
      <c r="G28" s="10">
        <v>1.55</v>
      </c>
      <c r="H28" s="10">
        <v>1.84</v>
      </c>
      <c r="I28" s="10">
        <v>1.37</v>
      </c>
      <c r="J28" s="10">
        <v>1.06</v>
      </c>
      <c r="K28" s="10">
        <v>1.46</v>
      </c>
      <c r="L28" s="10">
        <v>1.63</v>
      </c>
      <c r="M28" s="10">
        <v>1.42</v>
      </c>
      <c r="N28" s="10">
        <v>1.3620000000000001</v>
      </c>
      <c r="O28" s="10">
        <v>1.3</v>
      </c>
      <c r="P28" s="10"/>
      <c r="Q28" s="10">
        <v>1.73</v>
      </c>
      <c r="R28" s="10">
        <v>1.59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1.82</v>
      </c>
      <c r="F29" s="10">
        <v>1.89</v>
      </c>
      <c r="G29" s="10">
        <v>1.55</v>
      </c>
      <c r="H29" s="10">
        <v>1.84</v>
      </c>
      <c r="I29" s="10">
        <v>1.37</v>
      </c>
      <c r="J29" s="10">
        <v>1.06</v>
      </c>
      <c r="K29" s="10">
        <v>1.46</v>
      </c>
      <c r="L29" s="10">
        <v>1.63</v>
      </c>
      <c r="M29" s="10">
        <v>1.42</v>
      </c>
      <c r="N29" s="10">
        <v>1.3620000000000001</v>
      </c>
      <c r="O29" s="10">
        <v>1.3</v>
      </c>
      <c r="P29" s="10"/>
      <c r="Q29" s="10">
        <v>1.73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1.82</v>
      </c>
      <c r="F30" s="10">
        <v>1.89</v>
      </c>
      <c r="G30" s="10">
        <v>1.55</v>
      </c>
      <c r="H30" s="10">
        <v>1.84</v>
      </c>
      <c r="I30" s="10">
        <v>1.37</v>
      </c>
      <c r="J30" s="10">
        <v>1.06</v>
      </c>
      <c r="K30" s="10">
        <v>1.46</v>
      </c>
      <c r="L30" s="10">
        <v>1.63</v>
      </c>
      <c r="M30" s="10">
        <v>1.42</v>
      </c>
      <c r="N30" s="10">
        <v>1.3620000000000001</v>
      </c>
      <c r="O30" s="10">
        <v>1.3</v>
      </c>
      <c r="P30" s="10"/>
      <c r="Q30" s="10">
        <v>1.73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1.82</v>
      </c>
      <c r="F31" s="10">
        <v>1.89</v>
      </c>
      <c r="G31" s="10">
        <v>1.55</v>
      </c>
      <c r="H31" s="10">
        <v>1.84</v>
      </c>
      <c r="I31" s="10">
        <v>1.37</v>
      </c>
      <c r="J31" s="10">
        <v>1.06</v>
      </c>
      <c r="K31" s="10">
        <v>1.46</v>
      </c>
      <c r="L31" s="10">
        <v>1.63</v>
      </c>
      <c r="M31" s="10">
        <v>1.42</v>
      </c>
      <c r="N31" s="10">
        <v>1.3620000000000001</v>
      </c>
      <c r="O31" s="10">
        <v>1.3</v>
      </c>
      <c r="P31" s="10"/>
      <c r="Q31" s="10">
        <v>1.73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1.82</v>
      </c>
      <c r="F32" s="10">
        <v>1.89</v>
      </c>
      <c r="G32" s="10">
        <v>1.55</v>
      </c>
      <c r="H32" s="10">
        <v>1.84</v>
      </c>
      <c r="I32" s="10">
        <v>1.37</v>
      </c>
      <c r="J32" s="10">
        <v>1.06</v>
      </c>
      <c r="K32" s="10">
        <v>1.46</v>
      </c>
      <c r="L32" s="10">
        <v>1.63</v>
      </c>
      <c r="M32" s="10">
        <v>1.42</v>
      </c>
      <c r="N32" s="10">
        <v>1.3620000000000001</v>
      </c>
      <c r="O32" s="10">
        <v>1.3</v>
      </c>
      <c r="P32" s="10"/>
      <c r="Q32" s="10">
        <v>1.73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1.82</v>
      </c>
      <c r="F33" s="10">
        <v>1.89</v>
      </c>
      <c r="G33" s="10">
        <v>1.55</v>
      </c>
      <c r="H33" s="10">
        <v>1.84</v>
      </c>
      <c r="I33" s="10">
        <v>1.37</v>
      </c>
      <c r="J33" s="10">
        <v>1.06</v>
      </c>
      <c r="K33" s="10">
        <v>1.46</v>
      </c>
      <c r="L33" s="10">
        <v>1.63</v>
      </c>
      <c r="M33" s="10">
        <v>1.42</v>
      </c>
      <c r="N33" s="10">
        <v>1.3620000000000001</v>
      </c>
      <c r="O33" s="10">
        <v>1.3</v>
      </c>
      <c r="P33" s="10"/>
      <c r="Q33" s="10">
        <v>1.73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1.82</v>
      </c>
      <c r="F34" s="10">
        <v>1.89</v>
      </c>
      <c r="G34" s="10">
        <v>1.55</v>
      </c>
      <c r="H34" s="10">
        <v>1.84</v>
      </c>
      <c r="I34" s="10">
        <v>1.37</v>
      </c>
      <c r="J34" s="10">
        <v>1.06</v>
      </c>
      <c r="K34" s="10">
        <v>1.46</v>
      </c>
      <c r="L34" s="10">
        <v>1.63</v>
      </c>
      <c r="M34" s="10">
        <v>1.42</v>
      </c>
      <c r="N34" s="10">
        <v>1.3620000000000001</v>
      </c>
      <c r="O34" s="10">
        <v>1.3</v>
      </c>
      <c r="P34" s="10"/>
      <c r="Q34" s="10">
        <v>1.73</v>
      </c>
      <c r="R34" s="10">
        <v>1.59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1.82</v>
      </c>
      <c r="F35" s="10">
        <v>1.89</v>
      </c>
      <c r="G35" s="10">
        <v>1.55</v>
      </c>
      <c r="H35" s="10">
        <v>1.84</v>
      </c>
      <c r="I35" s="10">
        <v>1.37</v>
      </c>
      <c r="J35" s="10">
        <v>1.06</v>
      </c>
      <c r="K35" s="10">
        <v>1.46</v>
      </c>
      <c r="L35" s="10">
        <v>1.63</v>
      </c>
      <c r="M35" s="10">
        <v>1.42</v>
      </c>
      <c r="N35" s="10">
        <v>1.3620000000000001</v>
      </c>
      <c r="O35" s="10">
        <v>1.3</v>
      </c>
      <c r="P35" s="10"/>
      <c r="Q35" s="10">
        <v>1.73</v>
      </c>
      <c r="R35" s="10">
        <v>1.59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1.82</v>
      </c>
      <c r="F36" s="10">
        <v>1.89</v>
      </c>
      <c r="G36" s="10">
        <v>1.55</v>
      </c>
      <c r="H36" s="10">
        <v>1.84</v>
      </c>
      <c r="I36" s="10">
        <v>1.37</v>
      </c>
      <c r="J36" s="10">
        <v>1.06</v>
      </c>
      <c r="K36" s="10">
        <v>1.46</v>
      </c>
      <c r="L36" s="10">
        <v>1.63</v>
      </c>
      <c r="M36" s="10">
        <v>1.42</v>
      </c>
      <c r="N36" s="10">
        <v>1.3620000000000001</v>
      </c>
      <c r="O36" s="10">
        <v>1.3</v>
      </c>
      <c r="P36" s="10"/>
      <c r="Q36" s="10">
        <v>1.73</v>
      </c>
      <c r="R36" s="10">
        <v>1.59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1.82</v>
      </c>
      <c r="F37" s="10">
        <v>1.89</v>
      </c>
      <c r="G37" s="10">
        <v>1.55</v>
      </c>
      <c r="H37" s="10">
        <v>1.84</v>
      </c>
      <c r="I37" s="10">
        <v>1.37</v>
      </c>
      <c r="J37" s="10">
        <v>1.06</v>
      </c>
      <c r="K37" s="10">
        <v>1.46</v>
      </c>
      <c r="L37" s="10">
        <v>1.63</v>
      </c>
      <c r="M37" s="10">
        <v>1.42</v>
      </c>
      <c r="N37" s="10">
        <v>1.3620000000000001</v>
      </c>
      <c r="O37" s="10">
        <v>1.3</v>
      </c>
      <c r="P37" s="10"/>
      <c r="Q37" s="10">
        <v>1.73</v>
      </c>
      <c r="R37" s="10">
        <v>1.59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1.82</v>
      </c>
      <c r="F38" s="10">
        <v>1.89</v>
      </c>
      <c r="G38" s="10">
        <v>1.55</v>
      </c>
      <c r="H38" s="10">
        <v>1.84</v>
      </c>
      <c r="I38" s="10">
        <v>1.37</v>
      </c>
      <c r="J38" s="10">
        <v>1.06</v>
      </c>
      <c r="K38" s="10">
        <v>1.46</v>
      </c>
      <c r="L38" s="10">
        <v>1.63</v>
      </c>
      <c r="M38" s="10">
        <v>1.42</v>
      </c>
      <c r="N38" s="10">
        <v>1.3620000000000001</v>
      </c>
      <c r="O38" s="10">
        <v>1.3</v>
      </c>
      <c r="P38" s="10"/>
      <c r="Q38" s="10">
        <v>1.73</v>
      </c>
      <c r="R38" s="10">
        <v>1.59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/>
      <c r="E39" s="10"/>
      <c r="F39" s="10">
        <v>1.89</v>
      </c>
      <c r="G39" s="10">
        <v>1.55</v>
      </c>
      <c r="H39" s="10">
        <v>1.84</v>
      </c>
      <c r="I39" s="10">
        <v>1.37</v>
      </c>
      <c r="J39" s="10">
        <v>1.06</v>
      </c>
      <c r="K39" s="10">
        <v>1.46</v>
      </c>
      <c r="L39" s="10"/>
      <c r="M39" s="10">
        <v>1.42</v>
      </c>
      <c r="N39" s="10">
        <v>1.3620000000000001</v>
      </c>
      <c r="O39" s="10">
        <v>1.3</v>
      </c>
      <c r="P39" s="10"/>
      <c r="Q39" s="10">
        <v>1.73</v>
      </c>
      <c r="R39" s="10">
        <v>1.59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/>
      <c r="E40" s="10"/>
      <c r="F40" s="10">
        <v>1.89</v>
      </c>
      <c r="G40" s="10">
        <v>1.55</v>
      </c>
      <c r="H40" s="10">
        <v>1.84</v>
      </c>
      <c r="I40" s="10">
        <v>1.37</v>
      </c>
      <c r="J40" s="10">
        <v>1.06</v>
      </c>
      <c r="K40" s="10">
        <v>1.46</v>
      </c>
      <c r="L40" s="10"/>
      <c r="M40" s="10">
        <v>1.42</v>
      </c>
      <c r="N40" s="10">
        <v>1.3620000000000001</v>
      </c>
      <c r="O40" s="10">
        <v>1.3</v>
      </c>
      <c r="P40" s="10"/>
      <c r="Q40" s="10">
        <v>1.73</v>
      </c>
      <c r="R40" s="10">
        <v>1.59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/>
      <c r="E41" s="10"/>
      <c r="F41" s="10">
        <v>1.89</v>
      </c>
      <c r="G41" s="10">
        <v>1.55</v>
      </c>
      <c r="H41" s="10">
        <v>1.84</v>
      </c>
      <c r="I41" s="10">
        <v>1.37</v>
      </c>
      <c r="J41" s="10">
        <v>1.06</v>
      </c>
      <c r="K41" s="10">
        <v>1.46</v>
      </c>
      <c r="L41" s="10"/>
      <c r="M41" s="10">
        <v>1.42</v>
      </c>
      <c r="N41" s="10">
        <v>1.3620000000000001</v>
      </c>
      <c r="O41" s="10">
        <v>1.3</v>
      </c>
      <c r="P41" s="10"/>
      <c r="Q41" s="10">
        <v>1.73</v>
      </c>
      <c r="R41" s="10">
        <v>1.59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/>
      <c r="E42" s="10"/>
      <c r="F42" s="10">
        <v>1.89</v>
      </c>
      <c r="G42" s="10">
        <v>1.55</v>
      </c>
      <c r="H42" s="10">
        <v>1.84</v>
      </c>
      <c r="I42" s="10">
        <v>1.37</v>
      </c>
      <c r="J42" s="10">
        <v>1.06</v>
      </c>
      <c r="K42" s="10">
        <v>1.46</v>
      </c>
      <c r="L42" s="10"/>
      <c r="M42" s="10">
        <v>1.42</v>
      </c>
      <c r="N42" s="10">
        <v>1.3620000000000001</v>
      </c>
      <c r="O42" s="10">
        <v>1.3</v>
      </c>
      <c r="P42" s="10"/>
      <c r="Q42" s="10">
        <v>1.73</v>
      </c>
      <c r="R42" s="10">
        <v>1.59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/>
      <c r="E43" s="10"/>
      <c r="F43" s="10">
        <v>1.89</v>
      </c>
      <c r="G43" s="10">
        <v>1.55</v>
      </c>
      <c r="H43" s="10">
        <v>1.84</v>
      </c>
      <c r="I43" s="10">
        <v>1.37</v>
      </c>
      <c r="J43" s="10">
        <v>1.06</v>
      </c>
      <c r="K43" s="10">
        <v>1.46</v>
      </c>
      <c r="L43" s="10"/>
      <c r="M43" s="10">
        <v>1.42</v>
      </c>
      <c r="N43" s="10">
        <v>1.3620000000000001</v>
      </c>
      <c r="O43" s="10">
        <v>1.3</v>
      </c>
      <c r="P43" s="10"/>
      <c r="Q43" s="10">
        <v>1.73</v>
      </c>
      <c r="R43" s="10">
        <v>1.59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/>
      <c r="E44" s="10"/>
      <c r="F44" s="10">
        <v>1.89</v>
      </c>
      <c r="G44" s="10">
        <v>1.55</v>
      </c>
      <c r="H44" s="10">
        <v>1.84</v>
      </c>
      <c r="I44" s="10">
        <v>1.37</v>
      </c>
      <c r="J44" s="10">
        <v>1.06</v>
      </c>
      <c r="K44" s="10">
        <v>1.46</v>
      </c>
      <c r="L44" s="10"/>
      <c r="M44" s="10">
        <v>1.42</v>
      </c>
      <c r="N44" s="10">
        <v>1.3620000000000001</v>
      </c>
      <c r="O44" s="10">
        <v>1.3</v>
      </c>
      <c r="P44" s="10"/>
      <c r="Q44" s="10">
        <v>1.73</v>
      </c>
      <c r="R44" s="10">
        <v>1.59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/>
      <c r="E45" s="10"/>
      <c r="F45" s="10">
        <v>1.89</v>
      </c>
      <c r="G45" s="10">
        <v>1.55</v>
      </c>
      <c r="H45" s="10">
        <v>1.84</v>
      </c>
      <c r="I45" s="10">
        <v>1.37</v>
      </c>
      <c r="J45" s="10">
        <v>1.06</v>
      </c>
      <c r="K45" s="10">
        <v>1.46</v>
      </c>
      <c r="L45" s="10"/>
      <c r="M45" s="10">
        <v>1.42</v>
      </c>
      <c r="N45" s="10">
        <v>1.3620000000000001</v>
      </c>
      <c r="O45" s="10">
        <v>1.3</v>
      </c>
      <c r="P45" s="10"/>
      <c r="Q45" s="10">
        <v>1.73</v>
      </c>
      <c r="R45" s="10">
        <v>1.59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/>
      <c r="E46" s="10"/>
      <c r="F46" s="10">
        <v>1.89</v>
      </c>
      <c r="G46" s="10">
        <v>1.55</v>
      </c>
      <c r="H46" s="10">
        <v>1.84</v>
      </c>
      <c r="I46" s="10">
        <v>1.37</v>
      </c>
      <c r="J46" s="10">
        <v>1.06</v>
      </c>
      <c r="K46" s="10">
        <v>1.46</v>
      </c>
      <c r="L46" s="10"/>
      <c r="M46" s="10">
        <v>1.42</v>
      </c>
      <c r="N46" s="10">
        <v>1.3620000000000001</v>
      </c>
      <c r="O46" s="10">
        <v>1.3</v>
      </c>
      <c r="P46" s="10"/>
      <c r="Q46" s="10">
        <v>1.73</v>
      </c>
      <c r="R46" s="10">
        <v>1.59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/>
      <c r="E47" s="10"/>
      <c r="F47" s="10">
        <v>1.89</v>
      </c>
      <c r="G47" s="10">
        <v>1.55</v>
      </c>
      <c r="H47" s="10">
        <v>1.84</v>
      </c>
      <c r="I47" s="10">
        <v>1.37</v>
      </c>
      <c r="J47" s="10">
        <v>1.06</v>
      </c>
      <c r="K47" s="10">
        <v>1.46</v>
      </c>
      <c r="L47" s="10"/>
      <c r="M47" s="10">
        <v>1.42</v>
      </c>
      <c r="N47" s="10">
        <v>1.3620000000000001</v>
      </c>
      <c r="O47" s="10">
        <v>1.3</v>
      </c>
      <c r="P47" s="10"/>
      <c r="Q47" s="10">
        <v>1.73</v>
      </c>
      <c r="R47" s="10">
        <v>1.59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/>
      <c r="E48" s="10"/>
      <c r="F48" s="10">
        <v>1.89</v>
      </c>
      <c r="G48" s="10">
        <v>1.55</v>
      </c>
      <c r="H48" s="10">
        <v>1.84</v>
      </c>
      <c r="I48" s="10">
        <v>1.37</v>
      </c>
      <c r="J48" s="10">
        <v>1.06</v>
      </c>
      <c r="K48" s="10">
        <v>1.46</v>
      </c>
      <c r="L48" s="10"/>
      <c r="M48" s="10">
        <v>1.42</v>
      </c>
      <c r="N48" s="10">
        <v>1.3620000000000001</v>
      </c>
      <c r="O48" s="10">
        <v>1.3</v>
      </c>
      <c r="P48" s="10"/>
      <c r="Q48" s="10">
        <v>1.73</v>
      </c>
      <c r="R48" s="10">
        <v>1.59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/>
      <c r="E49" s="10"/>
      <c r="F49" s="10">
        <v>1.89</v>
      </c>
      <c r="G49" s="10">
        <v>1.55</v>
      </c>
      <c r="H49" s="10">
        <v>1.84</v>
      </c>
      <c r="I49" s="10">
        <v>1.37</v>
      </c>
      <c r="J49" s="10">
        <v>1.06</v>
      </c>
      <c r="K49" s="10">
        <v>1.46</v>
      </c>
      <c r="L49" s="10"/>
      <c r="M49" s="10">
        <v>1.42</v>
      </c>
      <c r="N49" s="10">
        <v>1.3620000000000001</v>
      </c>
      <c r="O49" s="10">
        <v>1.3</v>
      </c>
      <c r="P49" s="10"/>
      <c r="Q49" s="10">
        <v>1.73</v>
      </c>
      <c r="R49" s="10">
        <v>1.59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/>
      <c r="E50" s="10"/>
      <c r="F50" s="10">
        <v>1.89</v>
      </c>
      <c r="G50" s="10">
        <v>1.55</v>
      </c>
      <c r="H50" s="10">
        <v>1.84</v>
      </c>
      <c r="I50" s="10">
        <v>1.37</v>
      </c>
      <c r="J50" s="10">
        <v>1.06</v>
      </c>
      <c r="K50" s="10">
        <v>1.46</v>
      </c>
      <c r="L50" s="10"/>
      <c r="M50" s="10">
        <v>1.42</v>
      </c>
      <c r="N50" s="10">
        <v>1.3620000000000001</v>
      </c>
      <c r="O50" s="10">
        <v>1.3</v>
      </c>
      <c r="P50" s="10"/>
      <c r="Q50" s="10">
        <v>1.73</v>
      </c>
      <c r="R50" s="10">
        <v>1.59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/>
      <c r="E51" s="10"/>
      <c r="F51" s="10">
        <v>1.89</v>
      </c>
      <c r="G51" s="10">
        <v>1.55</v>
      </c>
      <c r="H51" s="10">
        <v>1.84</v>
      </c>
      <c r="I51" s="10">
        <v>1.37</v>
      </c>
      <c r="J51" s="10">
        <v>1.06</v>
      </c>
      <c r="K51" s="10">
        <v>1.46</v>
      </c>
      <c r="L51" s="10"/>
      <c r="M51" s="10">
        <v>1.42</v>
      </c>
      <c r="N51" s="10">
        <v>1.3620000000000001</v>
      </c>
      <c r="O51" s="10">
        <v>1.3</v>
      </c>
      <c r="P51" s="10"/>
      <c r="Q51" s="10">
        <v>1.73</v>
      </c>
      <c r="R51" s="10">
        <v>1.59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/>
      <c r="E52" s="10"/>
      <c r="F52" s="10">
        <v>1.89</v>
      </c>
      <c r="G52" s="10">
        <v>1.55</v>
      </c>
      <c r="H52" s="10">
        <v>1.84</v>
      </c>
      <c r="I52" s="10">
        <v>1.37</v>
      </c>
      <c r="J52" s="10">
        <v>1.06</v>
      </c>
      <c r="K52" s="10">
        <v>1.46</v>
      </c>
      <c r="L52" s="10"/>
      <c r="M52" s="10">
        <v>1.42</v>
      </c>
      <c r="N52" s="10">
        <v>1.3620000000000001</v>
      </c>
      <c r="O52" s="10">
        <v>1.3</v>
      </c>
      <c r="P52" s="10"/>
      <c r="Q52" s="10">
        <v>1.73</v>
      </c>
      <c r="R52" s="10">
        <v>1.59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/>
      <c r="E53" s="10"/>
      <c r="F53" s="10">
        <v>1.89</v>
      </c>
      <c r="G53" s="10">
        <v>1.55</v>
      </c>
      <c r="H53" s="10">
        <v>1.84</v>
      </c>
      <c r="I53" s="10">
        <v>1.37</v>
      </c>
      <c r="J53" s="10">
        <v>1.06</v>
      </c>
      <c r="K53" s="10">
        <v>1.46</v>
      </c>
      <c r="L53" s="10"/>
      <c r="M53" s="10">
        <v>1.42</v>
      </c>
      <c r="N53" s="10">
        <v>1.3620000000000001</v>
      </c>
      <c r="O53" s="10">
        <v>1.3</v>
      </c>
      <c r="P53" s="10"/>
      <c r="Q53" s="10">
        <v>1.73</v>
      </c>
      <c r="R53" s="10">
        <v>1.59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/>
      <c r="E54" s="10"/>
      <c r="F54" s="10">
        <v>1.89</v>
      </c>
      <c r="G54" s="10">
        <v>1.55</v>
      </c>
      <c r="H54" s="10">
        <v>1.84</v>
      </c>
      <c r="I54" s="10">
        <v>1.37</v>
      </c>
      <c r="J54" s="10">
        <v>1.06</v>
      </c>
      <c r="K54" s="10">
        <v>1.46</v>
      </c>
      <c r="L54" s="10"/>
      <c r="M54" s="10">
        <v>1.42</v>
      </c>
      <c r="N54" s="10">
        <v>1.3620000000000001</v>
      </c>
      <c r="O54" s="10">
        <v>1.3</v>
      </c>
      <c r="P54" s="10"/>
      <c r="Q54" s="10">
        <v>1.73</v>
      </c>
      <c r="R54" s="10">
        <v>1.59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/>
      <c r="E55" s="10"/>
      <c r="F55" s="10">
        <v>1.89</v>
      </c>
      <c r="G55" s="10">
        <v>1.55</v>
      </c>
      <c r="H55" s="10">
        <v>1.84</v>
      </c>
      <c r="I55" s="10">
        <v>1.37</v>
      </c>
      <c r="J55" s="10">
        <v>1.06</v>
      </c>
      <c r="K55" s="10">
        <v>1.46</v>
      </c>
      <c r="L55" s="10"/>
      <c r="M55" s="10">
        <v>1.42</v>
      </c>
      <c r="N55" s="10">
        <v>1.3620000000000001</v>
      </c>
      <c r="O55" s="10">
        <v>1.3</v>
      </c>
      <c r="P55" s="10"/>
      <c r="Q55" s="10">
        <v>1.73</v>
      </c>
      <c r="R55" s="10">
        <v>1.59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/>
      <c r="E56" s="10"/>
      <c r="F56" s="10">
        <v>1.89</v>
      </c>
      <c r="G56" s="10">
        <v>1.55</v>
      </c>
      <c r="H56" s="10">
        <v>1.84</v>
      </c>
      <c r="I56" s="10">
        <v>1.37</v>
      </c>
      <c r="J56" s="10">
        <v>1.06</v>
      </c>
      <c r="K56" s="10">
        <v>1.46</v>
      </c>
      <c r="L56" s="10"/>
      <c r="M56" s="10">
        <v>1.42</v>
      </c>
      <c r="N56" s="10">
        <v>1.3620000000000001</v>
      </c>
      <c r="O56" s="10">
        <v>1.3</v>
      </c>
      <c r="P56" s="10"/>
      <c r="Q56" s="10">
        <v>1.73</v>
      </c>
      <c r="R56" s="10">
        <v>1.59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/>
      <c r="E57" s="10"/>
      <c r="F57" s="10">
        <v>1.89</v>
      </c>
      <c r="G57" s="10">
        <v>1.55</v>
      </c>
      <c r="H57" s="10">
        <v>1.84</v>
      </c>
      <c r="I57" s="10">
        <v>1.37</v>
      </c>
      <c r="J57" s="10">
        <v>1.06</v>
      </c>
      <c r="K57" s="10">
        <v>1.46</v>
      </c>
      <c r="L57" s="10"/>
      <c r="M57" s="10">
        <v>1.42</v>
      </c>
      <c r="N57" s="10">
        <v>1.3620000000000001</v>
      </c>
      <c r="O57" s="10">
        <v>1.3</v>
      </c>
      <c r="P57" s="10"/>
      <c r="Q57" s="10">
        <v>1.73</v>
      </c>
      <c r="R57" s="10">
        <v>1.59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/>
      <c r="E58" s="10"/>
      <c r="F58" s="10">
        <v>1.89</v>
      </c>
      <c r="G58" s="10">
        <v>1.55</v>
      </c>
      <c r="H58" s="10">
        <v>1.84</v>
      </c>
      <c r="I58" s="10">
        <v>1.37</v>
      </c>
      <c r="J58" s="10">
        <v>1.06</v>
      </c>
      <c r="K58" s="10">
        <v>1.46</v>
      </c>
      <c r="L58" s="10"/>
      <c r="M58" s="10">
        <v>1.42</v>
      </c>
      <c r="N58" s="10">
        <v>1.3620000000000001</v>
      </c>
      <c r="O58" s="10">
        <v>1.3</v>
      </c>
      <c r="P58" s="10"/>
      <c r="Q58" s="10">
        <v>1.73</v>
      </c>
      <c r="R58" s="10">
        <v>1.59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/>
      <c r="E59" s="10"/>
      <c r="F59" s="10">
        <v>1.89</v>
      </c>
      <c r="G59" s="10">
        <v>1.55</v>
      </c>
      <c r="H59" s="10">
        <v>1.84</v>
      </c>
      <c r="I59" s="10">
        <v>1.37</v>
      </c>
      <c r="J59" s="10">
        <v>1.06</v>
      </c>
      <c r="K59" s="10">
        <v>1.46</v>
      </c>
      <c r="L59" s="10"/>
      <c r="M59" s="10">
        <v>1.42</v>
      </c>
      <c r="N59" s="10">
        <v>1.3620000000000001</v>
      </c>
      <c r="O59" s="10">
        <v>1.3</v>
      </c>
      <c r="P59" s="10"/>
      <c r="Q59" s="10">
        <v>1.73</v>
      </c>
      <c r="R59" s="10">
        <v>1.59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/>
      <c r="E60" s="10"/>
      <c r="F60" s="10">
        <v>1.89</v>
      </c>
      <c r="G60" s="10">
        <v>1.55</v>
      </c>
      <c r="H60" s="10">
        <v>1.84</v>
      </c>
      <c r="I60" s="10">
        <v>1.37</v>
      </c>
      <c r="J60" s="10">
        <v>1.06</v>
      </c>
      <c r="K60" s="10">
        <v>1.46</v>
      </c>
      <c r="L60" s="10"/>
      <c r="M60" s="10">
        <v>1.42</v>
      </c>
      <c r="N60" s="10">
        <v>1.3620000000000001</v>
      </c>
      <c r="O60" s="10">
        <v>1.3</v>
      </c>
      <c r="P60" s="10"/>
      <c r="Q60" s="10">
        <v>1.73</v>
      </c>
      <c r="R60" s="10">
        <v>1.59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/>
      <c r="E61" s="10"/>
      <c r="F61" s="10">
        <v>1.89</v>
      </c>
      <c r="G61" s="10">
        <v>1.55</v>
      </c>
      <c r="H61" s="10">
        <v>1.84</v>
      </c>
      <c r="I61" s="10">
        <v>1.37</v>
      </c>
      <c r="J61" s="10">
        <v>1.06</v>
      </c>
      <c r="K61" s="10">
        <v>1.46</v>
      </c>
      <c r="L61" s="10"/>
      <c r="M61" s="10">
        <v>1.42</v>
      </c>
      <c r="N61" s="10">
        <v>1.3620000000000001</v>
      </c>
      <c r="O61" s="10">
        <v>1.3</v>
      </c>
      <c r="P61" s="10"/>
      <c r="Q61" s="10">
        <v>1.73</v>
      </c>
      <c r="R61" s="10">
        <v>1.59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/>
      <c r="E62" s="10"/>
      <c r="F62" s="10">
        <v>1.89</v>
      </c>
      <c r="G62" s="10">
        <v>1.55</v>
      </c>
      <c r="H62" s="10">
        <v>1.84</v>
      </c>
      <c r="I62" s="10">
        <v>1.37</v>
      </c>
      <c r="J62" s="10">
        <v>1.06</v>
      </c>
      <c r="K62" s="10">
        <v>1.46</v>
      </c>
      <c r="L62" s="10"/>
      <c r="M62" s="10">
        <v>1.42</v>
      </c>
      <c r="N62" s="10">
        <v>1.3620000000000001</v>
      </c>
      <c r="O62" s="10">
        <v>1.3</v>
      </c>
      <c r="P62" s="10"/>
      <c r="Q62" s="10">
        <v>1.73</v>
      </c>
      <c r="R62" s="10">
        <v>1.59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/>
      <c r="E63" s="10"/>
      <c r="F63" s="10">
        <v>1.89</v>
      </c>
      <c r="G63" s="10">
        <v>1.55</v>
      </c>
      <c r="H63" s="10">
        <v>1.84</v>
      </c>
      <c r="I63" s="10">
        <v>1.37</v>
      </c>
      <c r="J63" s="10">
        <v>1.06</v>
      </c>
      <c r="K63" s="10">
        <v>1.46</v>
      </c>
      <c r="L63" s="10"/>
      <c r="M63" s="10">
        <v>1.42</v>
      </c>
      <c r="N63" s="10">
        <v>1.3620000000000001</v>
      </c>
      <c r="O63" s="10">
        <v>1.3</v>
      </c>
      <c r="P63" s="10"/>
      <c r="Q63" s="10">
        <v>1.73</v>
      </c>
      <c r="R63" s="10">
        <v>1.59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/>
      <c r="E64" s="10"/>
      <c r="F64" s="10">
        <v>1.89</v>
      </c>
      <c r="G64" s="10">
        <v>1.55</v>
      </c>
      <c r="H64" s="10">
        <v>1.84</v>
      </c>
      <c r="I64" s="10">
        <v>1.37</v>
      </c>
      <c r="J64" s="10">
        <v>1.06</v>
      </c>
      <c r="K64" s="10">
        <v>1.46</v>
      </c>
      <c r="L64" s="10"/>
      <c r="M64" s="10">
        <v>1.42</v>
      </c>
      <c r="N64" s="10">
        <v>1.3620000000000001</v>
      </c>
      <c r="O64" s="10">
        <v>1.3</v>
      </c>
      <c r="P64" s="10"/>
      <c r="Q64" s="10">
        <v>1.73</v>
      </c>
      <c r="R64" s="10">
        <v>1.59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/>
      <c r="E65" s="10"/>
      <c r="F65" s="10">
        <v>1.89</v>
      </c>
      <c r="G65" s="10">
        <v>1.55</v>
      </c>
      <c r="H65" s="10">
        <v>1.84</v>
      </c>
      <c r="I65" s="10">
        <v>1.37</v>
      </c>
      <c r="J65" s="10">
        <v>1.06</v>
      </c>
      <c r="K65" s="10">
        <v>1.46</v>
      </c>
      <c r="L65" s="10"/>
      <c r="M65" s="10">
        <v>1.42</v>
      </c>
      <c r="N65" s="10">
        <v>1.3620000000000001</v>
      </c>
      <c r="O65" s="10">
        <v>1.3</v>
      </c>
      <c r="P65" s="10"/>
      <c r="Q65" s="10">
        <v>1.73</v>
      </c>
      <c r="R65" s="10">
        <v>1.59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/>
      <c r="E66" s="10"/>
      <c r="F66" s="10">
        <v>1.89</v>
      </c>
      <c r="G66" s="10">
        <v>1.55</v>
      </c>
      <c r="H66" s="10">
        <v>1.84</v>
      </c>
      <c r="I66" s="10">
        <v>1.37</v>
      </c>
      <c r="J66" s="10">
        <v>1.06</v>
      </c>
      <c r="K66" s="10">
        <v>1.46</v>
      </c>
      <c r="L66" s="10"/>
      <c r="M66" s="10">
        <v>1.42</v>
      </c>
      <c r="N66" s="10">
        <v>1.3620000000000001</v>
      </c>
      <c r="O66" s="10">
        <v>1.3</v>
      </c>
      <c r="P66" s="10"/>
      <c r="Q66" s="10">
        <v>1.73</v>
      </c>
      <c r="R66" s="10">
        <v>1.59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/>
      <c r="E67" s="10"/>
      <c r="F67" s="10">
        <v>1.89</v>
      </c>
      <c r="G67" s="10">
        <v>1.55</v>
      </c>
      <c r="H67" s="10">
        <v>1.84</v>
      </c>
      <c r="I67" s="10">
        <v>1.37</v>
      </c>
      <c r="J67" s="10">
        <v>1.06</v>
      </c>
      <c r="K67" s="10">
        <v>1.46</v>
      </c>
      <c r="L67" s="10"/>
      <c r="M67" s="10">
        <v>1.42</v>
      </c>
      <c r="N67" s="10">
        <v>1.3620000000000001</v>
      </c>
      <c r="O67" s="10">
        <v>1.3</v>
      </c>
      <c r="P67" s="10"/>
      <c r="Q67" s="10">
        <v>1.73</v>
      </c>
      <c r="R67" s="10">
        <v>1.59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/>
      <c r="E68" s="10"/>
      <c r="F68" s="10">
        <v>1.89</v>
      </c>
      <c r="G68" s="10">
        <v>1.55</v>
      </c>
      <c r="H68" s="10">
        <v>1.84</v>
      </c>
      <c r="I68" s="10">
        <v>1.37</v>
      </c>
      <c r="J68" s="10">
        <v>1.06</v>
      </c>
      <c r="K68" s="10">
        <v>1.46</v>
      </c>
      <c r="L68" s="10"/>
      <c r="M68" s="10">
        <v>1.42</v>
      </c>
      <c r="N68" s="10">
        <v>1.3620000000000001</v>
      </c>
      <c r="O68" s="10">
        <v>1.3</v>
      </c>
      <c r="P68" s="10"/>
      <c r="Q68" s="10">
        <v>1.73</v>
      </c>
      <c r="R68" s="10">
        <v>1.59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37165</v>
      </c>
      <c r="D11" s="15">
        <f>EffDt</f>
        <v>37165</v>
      </c>
      <c r="E11" s="15">
        <f t="shared" ref="E11:Q11" si="0">EffDt</f>
        <v>37165</v>
      </c>
      <c r="F11" s="15">
        <f t="shared" si="0"/>
        <v>37165</v>
      </c>
      <c r="G11" s="15">
        <f t="shared" si="0"/>
        <v>37165</v>
      </c>
      <c r="H11" s="15">
        <f t="shared" si="0"/>
        <v>37165</v>
      </c>
      <c r="I11" s="15">
        <f t="shared" si="0"/>
        <v>37165</v>
      </c>
      <c r="J11" s="15">
        <f t="shared" si="0"/>
        <v>37165</v>
      </c>
      <c r="K11" s="23">
        <f t="shared" si="0"/>
        <v>37165</v>
      </c>
      <c r="L11" s="15">
        <f t="shared" si="0"/>
        <v>37165</v>
      </c>
      <c r="M11" s="15">
        <f t="shared" si="0"/>
        <v>37165</v>
      </c>
      <c r="N11" s="15">
        <f t="shared" si="0"/>
        <v>37165</v>
      </c>
      <c r="O11" s="15">
        <f t="shared" si="0"/>
        <v>37165</v>
      </c>
      <c r="P11" s="15">
        <f t="shared" si="0"/>
        <v>37165</v>
      </c>
      <c r="Q11" s="15">
        <f t="shared" si="0"/>
        <v>37165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-0.02</v>
      </c>
      <c r="F17" s="12">
        <v>-0.33</v>
      </c>
      <c r="G17" s="12">
        <v>-0.06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2.2080000000000002</v>
      </c>
      <c r="D18" s="12">
        <v>5.0000000000000001E-3</v>
      </c>
      <c r="E18" s="12">
        <v>0.05</v>
      </c>
      <c r="F18" s="12">
        <v>-0.21</v>
      </c>
      <c r="G18" s="12">
        <v>-6.5000000000000002E-2</v>
      </c>
      <c r="H18" s="12">
        <v>-0.44</v>
      </c>
      <c r="I18" s="12">
        <v>-0.14000000000000001</v>
      </c>
      <c r="J18" s="12">
        <v>-0.33500000000000002</v>
      </c>
      <c r="K18" s="22">
        <v>-0.16</v>
      </c>
      <c r="L18" s="12">
        <v>-0.21</v>
      </c>
      <c r="M18" s="12">
        <v>-0.46500000000000002</v>
      </c>
      <c r="N18" s="12">
        <v>-0.51</v>
      </c>
      <c r="O18" s="12">
        <v>-0.13</v>
      </c>
      <c r="P18" s="12">
        <v>-0.15</v>
      </c>
      <c r="Q18" s="12">
        <v>-0.2</v>
      </c>
    </row>
    <row r="19" spans="1:17" x14ac:dyDescent="0.2">
      <c r="A19" s="12">
        <v>4</v>
      </c>
      <c r="B19" s="13">
        <f t="shared" si="2"/>
        <v>37226</v>
      </c>
      <c r="C19" s="12">
        <v>2.6019999999999999</v>
      </c>
      <c r="D19" s="12">
        <v>2.5000000000000001E-3</v>
      </c>
      <c r="E19" s="12">
        <v>0.25</v>
      </c>
      <c r="F19" s="12">
        <v>0</v>
      </c>
      <c r="G19" s="12">
        <v>0.03</v>
      </c>
      <c r="H19" s="12">
        <v>-0.315</v>
      </c>
      <c r="I19" s="12">
        <v>-0.14000000000000001</v>
      </c>
      <c r="J19" s="12">
        <v>-0.245</v>
      </c>
      <c r="K19" s="22">
        <v>-0.15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0.05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2.8239999999999998</v>
      </c>
      <c r="D20" s="12">
        <v>2.5000000000000001E-3</v>
      </c>
      <c r="E20" s="12">
        <v>0.25</v>
      </c>
      <c r="F20" s="12">
        <v>0.01</v>
      </c>
      <c r="G20" s="12">
        <v>2.5000000000000001E-2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0.05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2.827</v>
      </c>
      <c r="D21" s="12">
        <v>2.5000000000000001E-3</v>
      </c>
      <c r="E21" s="12">
        <v>0.16500000000000001</v>
      </c>
      <c r="F21" s="12">
        <v>-8.5000000000000006E-2</v>
      </c>
      <c r="G21" s="12">
        <v>0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-3.5000000000000003E-2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2.7970000000000002</v>
      </c>
      <c r="D22" s="12">
        <v>2.5000000000000001E-3</v>
      </c>
      <c r="E22" s="12">
        <v>8.5000000000000006E-2</v>
      </c>
      <c r="F22" s="12">
        <v>-0.09</v>
      </c>
      <c r="G22" s="12">
        <v>-3.5000000000000003E-2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2.7349999999999999</v>
      </c>
      <c r="D23" s="12">
        <v>2.5000000000000001E-3</v>
      </c>
      <c r="E23" s="12">
        <v>0.06</v>
      </c>
      <c r="F23" s="12">
        <v>-0.14000000000000001</v>
      </c>
      <c r="G23" s="12">
        <v>-1.4999999999999999E-2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-0.19</v>
      </c>
      <c r="Q23" s="12">
        <v>-0.1275</v>
      </c>
    </row>
    <row r="24" spans="1:17" x14ac:dyDescent="0.2">
      <c r="A24" s="12">
        <v>5</v>
      </c>
      <c r="B24" s="13">
        <f t="shared" si="2"/>
        <v>37377</v>
      </c>
      <c r="C24" s="12">
        <v>2.7679999999999998</v>
      </c>
      <c r="D24" s="12">
        <v>2.5000000000000001E-3</v>
      </c>
      <c r="E24" s="12">
        <v>0.185</v>
      </c>
      <c r="F24" s="12">
        <v>-0.14000000000000001</v>
      </c>
      <c r="G24" s="12">
        <v>4.4999999999999998E-2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-6.5000000000000002E-2</v>
      </c>
      <c r="Q24" s="12">
        <v>-0.1275</v>
      </c>
    </row>
    <row r="25" spans="1:17" x14ac:dyDescent="0.2">
      <c r="A25" s="12">
        <v>5</v>
      </c>
      <c r="B25" s="13">
        <f t="shared" si="2"/>
        <v>37408</v>
      </c>
      <c r="C25" s="12">
        <v>2.8180000000000001</v>
      </c>
      <c r="D25" s="12">
        <v>2.5000000000000001E-3</v>
      </c>
      <c r="E25" s="12">
        <v>0.185</v>
      </c>
      <c r="F25" s="12">
        <v>-0.14000000000000001</v>
      </c>
      <c r="G25" s="12">
        <v>9.5000000000000001E-2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-6.5000000000000002E-2</v>
      </c>
      <c r="Q25" s="12">
        <v>-0.1275</v>
      </c>
    </row>
    <row r="26" spans="1:17" x14ac:dyDescent="0.2">
      <c r="A26" s="12">
        <v>5</v>
      </c>
      <c r="B26" s="13">
        <f t="shared" si="2"/>
        <v>37438</v>
      </c>
      <c r="C26" s="16">
        <v>2.8679999999999999</v>
      </c>
      <c r="D26" s="12">
        <v>2.5000000000000001E-3</v>
      </c>
      <c r="E26" s="12">
        <v>0.27</v>
      </c>
      <c r="F26" s="12">
        <v>-2.5000000000000001E-2</v>
      </c>
      <c r="G26" s="12">
        <v>0.19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0.02</v>
      </c>
      <c r="Q26" s="12">
        <v>-0.1275</v>
      </c>
    </row>
    <row r="27" spans="1:17" x14ac:dyDescent="0.2">
      <c r="A27" s="12">
        <v>5</v>
      </c>
      <c r="B27" s="13">
        <f t="shared" si="2"/>
        <v>37469</v>
      </c>
      <c r="C27" s="12">
        <v>2.9060000000000001</v>
      </c>
      <c r="D27" s="12">
        <v>2.5000000000000001E-3</v>
      </c>
      <c r="E27" s="12">
        <v>0.28000000000000003</v>
      </c>
      <c r="F27" s="12">
        <v>-2.5000000000000001E-2</v>
      </c>
      <c r="G27" s="12">
        <v>0.19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0.03</v>
      </c>
      <c r="Q27" s="12">
        <v>-0.1275</v>
      </c>
    </row>
    <row r="28" spans="1:17" x14ac:dyDescent="0.2">
      <c r="A28" s="12">
        <v>5</v>
      </c>
      <c r="B28" s="13">
        <f t="shared" si="2"/>
        <v>37500</v>
      </c>
      <c r="C28" s="12">
        <v>2.9060000000000001</v>
      </c>
      <c r="D28" s="12">
        <v>2.5000000000000001E-3</v>
      </c>
      <c r="E28" s="12">
        <v>0.28000000000000003</v>
      </c>
      <c r="F28" s="12">
        <v>-2.5000000000000001E-2</v>
      </c>
      <c r="G28" s="12">
        <v>0.19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0.03</v>
      </c>
      <c r="Q28" s="12">
        <v>-0.1275</v>
      </c>
    </row>
    <row r="29" spans="1:17" x14ac:dyDescent="0.2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0.21</v>
      </c>
      <c r="F29" s="12">
        <v>-6.5000000000000002E-2</v>
      </c>
      <c r="G29" s="12">
        <v>0.04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-0.04</v>
      </c>
      <c r="Q29" s="12">
        <v>-0.1275</v>
      </c>
    </row>
    <row r="30" spans="1:17" x14ac:dyDescent="0.2">
      <c r="A30" s="12">
        <v>5</v>
      </c>
      <c r="B30" s="13">
        <f t="shared" si="2"/>
        <v>37561</v>
      </c>
      <c r="C30" s="12">
        <v>3.121</v>
      </c>
      <c r="D30" s="12">
        <v>2.5000000000000001E-3</v>
      </c>
      <c r="E30" s="12">
        <v>0.43</v>
      </c>
      <c r="F30" s="12">
        <v>0.11</v>
      </c>
      <c r="G30" s="12">
        <v>0.13500000000000001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0.23</v>
      </c>
      <c r="Q30" s="12">
        <v>-0.125</v>
      </c>
    </row>
    <row r="31" spans="1:17" x14ac:dyDescent="0.2">
      <c r="B31" s="13">
        <f t="shared" si="2"/>
        <v>37591</v>
      </c>
      <c r="C31" s="12">
        <v>3.331</v>
      </c>
      <c r="D31" s="12">
        <v>2.5000000000000001E-3</v>
      </c>
      <c r="E31" s="12">
        <v>0.43</v>
      </c>
      <c r="F31" s="12">
        <v>0.11</v>
      </c>
      <c r="G31" s="12">
        <v>0.13500000000000001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0.23</v>
      </c>
      <c r="Q31" s="12">
        <v>-0.125</v>
      </c>
    </row>
    <row r="32" spans="1:17" x14ac:dyDescent="0.2">
      <c r="B32" s="13">
        <f t="shared" si="2"/>
        <v>37622</v>
      </c>
      <c r="C32" s="12">
        <v>3.4510000000000001</v>
      </c>
      <c r="D32" s="12">
        <v>2.5000000000000001E-3</v>
      </c>
      <c r="E32" s="12">
        <v>0.39</v>
      </c>
      <c r="F32" s="12">
        <v>0.11</v>
      </c>
      <c r="G32" s="12">
        <v>9.5000000000000001E-2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0.19</v>
      </c>
      <c r="Q32" s="12">
        <v>-0.125</v>
      </c>
    </row>
    <row r="33" spans="2:17" x14ac:dyDescent="0.2">
      <c r="B33" s="13">
        <f t="shared" si="2"/>
        <v>37653</v>
      </c>
      <c r="C33" s="12">
        <v>3.3559999999999999</v>
      </c>
      <c r="D33" s="12">
        <v>2.5000000000000001E-3</v>
      </c>
      <c r="E33" s="12">
        <v>0.39</v>
      </c>
      <c r="F33" s="12">
        <v>0.11</v>
      </c>
      <c r="G33" s="12">
        <v>9.5000000000000001E-2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0.19</v>
      </c>
      <c r="Q33" s="12">
        <v>-0.125</v>
      </c>
    </row>
    <row r="34" spans="2:17" x14ac:dyDescent="0.2">
      <c r="B34" s="13">
        <f t="shared" si="2"/>
        <v>37681</v>
      </c>
      <c r="C34" s="12">
        <v>3.242</v>
      </c>
      <c r="D34" s="12">
        <v>2.5000000000000001E-3</v>
      </c>
      <c r="E34" s="12">
        <v>0.39</v>
      </c>
      <c r="F34" s="12">
        <v>0.11</v>
      </c>
      <c r="G34" s="12">
        <v>9.5000000000000001E-2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0.19</v>
      </c>
      <c r="Q34" s="12">
        <v>-0.125</v>
      </c>
    </row>
    <row r="35" spans="2:17" x14ac:dyDescent="0.2">
      <c r="B35" s="13">
        <f t="shared" si="2"/>
        <v>37712</v>
      </c>
      <c r="C35" s="12">
        <v>3.1040000000000001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-0.45750000000000002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3.117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-0.45750000000000002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-0.45750000000000002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3.1739999999999999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-0.45750000000000002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3.1960000000000002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-0.45750000000000002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-0.45750000000000002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3.2109999999999999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-0.45750000000000002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3.3809999999999998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3.552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3.6110000000000002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3.4969999999999999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3.3650000000000002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3.1949999999999998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3.476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3.657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3.7010000000000001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3.5870000000000002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3.4550000000000001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3.2850000000000001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3.2850000000000001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3.3170000000000002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3.3639999999999999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3.3959999999999999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3.407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3.4169999999999998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3.5659999999999998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3.7469999999999999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3.7934999999999999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3.6795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3.5474999999999999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3.3774999999999999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3.3774999999999999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3.4095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3.4565000000000001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3.4885000000000002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3.4994999999999998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3.5095000000000001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3.6585000000000001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3.8885000000000001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3.7745000000000002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3.6425000000000001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3.4725000000000001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3.4725000000000001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3.5045000000000002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3.5514999999999999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3.5834999999999999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3.5945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3.6044999999999998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3.7534999999999998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3.9344999999999999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3.9860000000000002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3.8719999999999999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3.57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3.57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3.6019999999999999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3.649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3.681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3.851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4.032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4.0860000000000003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3.972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3.84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3.67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3.7490000000000001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3.7810000000000001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3.7919999999999998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3.802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3.9510000000000001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4.1319999999999997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4.1885000000000003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4.0744999999999996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3.9424999999999999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3.7725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3.7725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3.8045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3.8515000000000001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3.8835000000000002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3.8944999999999999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3.9045000000000001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4.0534999999999997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4.2344999999999997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4.2934999999999999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4.1795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4.0475000000000003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3.8774999999999999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3.8774999999999999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3.9095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3.9565000000000001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3.9885000000000002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3.9994999999999998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4.0095000000000001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4.1585000000000001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4.3395000000000001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4.4009999999999998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4.2869999999999999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4.1550000000000002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3.9849999999999999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3.9849999999999999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4.0170000000000003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4.0640000000000001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4.0960000000000001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4.1070000000000002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4.117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4.266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4.4470000000000001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4.5110000000000001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4.3970000000000002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4.2649999999999997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4.0949999999999998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4.0949999999999998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4.1269999999999998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4.1740000000000004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4.2060000000000004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4.2169999999999996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4.2270000000000003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4.3760000000000003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4.5570000000000004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4.6234999999999999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4.5095000000000001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4.3775000000000004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4.2074999999999996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4.2074999999999996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4.2394999999999996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4.2865000000000002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4.3185000000000002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4.3295000000000003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4.3395000000000001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4.4885000000000002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4.6695000000000002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4.7385000000000002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4.6245000000000003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4.4924999999999997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4.3224999999999998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4.3224999999999998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4.3544999999999998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4.4015000000000004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4.4335000000000004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4.4444999999999997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4.4545000000000003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4.6035000000000004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4.7845000000000004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4.8559999999999999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4.742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4.6100000000000003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4.4400000000000004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4.4400000000000004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4.4720000000000004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4.5190000000000001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4.5510000000000002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4.5620000000000003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4.5720000000000001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4.7210000000000001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4.9020000000000001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4.976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4.8620000000000001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4.7300000000000004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4.5599999999999996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4.5599999999999996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4.5919999999999996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4.6390000000000002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4.6710000000000003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4.6820000000000004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4.6920000000000002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4.8410000000000002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5.0220000000000002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5.0984999999999996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4.9844999999999997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4.8525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4.6825000000000001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4.6825000000000001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4.7145000000000001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4.7614999999999998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4.7934999999999999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4.8045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4.8144999999999998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4.9634999999999998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5.1444999999999999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5.2234999999999996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5.1094999999999997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4.9775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4.8075000000000001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4.8075000000000001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4.8395000000000001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4.8864999999999998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4.9184999999999999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4.9295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4.9394999999999998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5.0884999999999998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5.2694999999999999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5.3484999999999996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5.2344999999999997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5.1025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4.9325000000000001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4.9325000000000001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4.9645000000000001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5.0114999999999998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5.0434999999999999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5.0545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5.0644999999999998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5.2134999999999998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5.3944999999999999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5.3594999999999997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5.2275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5.0575000000000001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5.0575000000000001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5.0895000000000001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5.1364999999999998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5.1684999999999999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5.1795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5.1894999999999998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5.3384999999999998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5.5194999999999999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5.5984999999999996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5.4844999999999997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5.3525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5.1825000000000001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5.1825000000000001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5.2145000000000001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5.2614999999999998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5.2934999999999999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5.3045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5.3144999999999998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5.4634999999999998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5.6444999999999999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5.7234999999999996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5.6094999999999997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5.4775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5.3075000000000001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5.3395000000000001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5.3864999999999998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5.4184999999999999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5.4295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5.4394999999999998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5.5884999999999998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5.7694999999999999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5.8484999999999996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5.7344999999999997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5.6025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5.4325000000000001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5.4325000000000001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5.4645000000000001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5.5114999999999998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5.5434999999999999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5.5545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5.5644999999999998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5.7134999999999998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5.8944999999999999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157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2.75" x14ac:dyDescent="0.2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5" hidden="1" thickBot="1" x14ac:dyDescent="0.25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2.75" hidden="1" x14ac:dyDescent="0.2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2001-09-27T19:48:39Z</cp:lastPrinted>
  <dcterms:created xsi:type="dcterms:W3CDTF">1998-02-04T17:03:27Z</dcterms:created>
  <dcterms:modified xsi:type="dcterms:W3CDTF">2014-09-03T19:32:51Z</dcterms:modified>
</cp:coreProperties>
</file>