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65" yWindow="480" windowWidth="12120" windowHeight="7185" firstSheet="1" activeTab="3"/>
  </bookViews>
  <sheets>
    <sheet name="Timewar" sheetId="1" r:id="rId1"/>
    <sheet name="Income Statement Growth" sheetId="2" r:id="rId2"/>
    <sheet name="Common Size B-S" sheetId="3" r:id="rId3"/>
    <sheet name="Deal Analysis" sheetId="4" r:id="rId4"/>
  </sheets>
  <definedNames>
    <definedName name="EXHIBIT_01">Timewar!$A$1:$G$30</definedName>
    <definedName name="EXHIBIT_02">Timewar!$A$41:$G$96</definedName>
    <definedName name="EXHIBIT_04">Timewar!$A$188:$M$283</definedName>
    <definedName name="EXHIBIT_05">Timewar!$A$293:$G$361</definedName>
    <definedName name="EXHIBIT_06">Timewar!$A$371:$G$421</definedName>
    <definedName name="EXHIBIT_07">Timewar!$A$432:$F$495</definedName>
    <definedName name="EXHIBIT_09">Timewar!$A$580:$C$614</definedName>
    <definedName name="EXHIBIT_10">Timewar!$A$625:$D$650</definedName>
    <definedName name="EXHIBIT_11">Timewar!$A$660:$F$674</definedName>
    <definedName name="EXHIBIT_12">Timewar!$A$686:$F$709</definedName>
    <definedName name="EXHIBIT_14">Timewar!$A$720:$C$744</definedName>
    <definedName name="EXHIBIT_3A">Timewar!$A$104:$E$149</definedName>
    <definedName name="EXHIBIT_3B">Timewar!$A$158:$E$179</definedName>
    <definedName name="EXHIBIT_8A">Timewar!$A$507:$L$525</definedName>
    <definedName name="EXHIBIT_8B">Timewar!$A$537:$H$570</definedName>
  </definedNames>
  <calcPr calcId="152511"/>
</workbook>
</file>

<file path=xl/calcChain.xml><?xml version="1.0" encoding="utf-8"?>
<calcChain xmlns="http://schemas.openxmlformats.org/spreadsheetml/2006/main">
  <c r="B9" i="3" l="1"/>
  <c r="C9" i="3"/>
  <c r="D9" i="3"/>
  <c r="B10" i="3"/>
  <c r="C10" i="3"/>
  <c r="D10" i="3"/>
  <c r="B11" i="3"/>
  <c r="C11" i="3"/>
  <c r="D11" i="3"/>
  <c r="B12" i="3"/>
  <c r="B13" i="3"/>
  <c r="C14" i="3"/>
  <c r="D14" i="3"/>
  <c r="B16" i="3"/>
  <c r="C16" i="3"/>
  <c r="D16" i="3"/>
  <c r="B18" i="3"/>
  <c r="B19" i="3"/>
  <c r="C19" i="3"/>
  <c r="D19" i="3"/>
  <c r="B20" i="3"/>
  <c r="C21" i="3"/>
  <c r="B22" i="3"/>
  <c r="C22" i="3"/>
  <c r="D22" i="3"/>
  <c r="B23" i="3"/>
  <c r="C23" i="3"/>
  <c r="D23" i="3"/>
  <c r="B26" i="3"/>
  <c r="C26" i="3"/>
  <c r="D26" i="3"/>
  <c r="B27" i="3"/>
  <c r="C27" i="3"/>
  <c r="D27" i="3"/>
  <c r="B28" i="3"/>
  <c r="C28" i="3"/>
  <c r="D28" i="3"/>
  <c r="B30" i="3"/>
  <c r="B31" i="3"/>
  <c r="C31" i="3"/>
  <c r="D31" i="3"/>
  <c r="B32" i="3"/>
  <c r="B33" i="3"/>
  <c r="D33" i="3"/>
  <c r="C34" i="3"/>
  <c r="B36" i="3"/>
  <c r="C36" i="3"/>
  <c r="D36" i="3"/>
  <c r="B38" i="3"/>
  <c r="C38" i="3"/>
  <c r="D38" i="3"/>
  <c r="E4" i="4"/>
  <c r="E5" i="4"/>
  <c r="E6" i="4"/>
  <c r="B15" i="4"/>
  <c r="D16" i="4" s="1"/>
  <c r="D17" i="4" s="1"/>
  <c r="C16" i="4"/>
  <c r="C17" i="4" s="1"/>
  <c r="B28" i="4"/>
  <c r="B29" i="4"/>
  <c r="B30" i="4" s="1"/>
  <c r="B9" i="2"/>
  <c r="C9" i="2"/>
  <c r="C45" i="2" s="1"/>
  <c r="D9" i="2"/>
  <c r="D45" i="2" s="1"/>
  <c r="E9" i="2"/>
  <c r="E45" i="2" s="1"/>
  <c r="F9" i="2"/>
  <c r="B10" i="2"/>
  <c r="C10" i="2"/>
  <c r="D10" i="2"/>
  <c r="E10" i="2"/>
  <c r="F10" i="2"/>
  <c r="F46" i="2" s="1"/>
  <c r="B12" i="2"/>
  <c r="B48" i="2" s="1"/>
  <c r="C12" i="2"/>
  <c r="C48" i="2" s="1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8" i="2"/>
  <c r="B45" i="2" s="1"/>
  <c r="C18" i="2"/>
  <c r="D18" i="2"/>
  <c r="E18" i="2"/>
  <c r="F18" i="2"/>
  <c r="F45" i="2" s="1"/>
  <c r="B19" i="2"/>
  <c r="C19" i="2"/>
  <c r="D19" i="2"/>
  <c r="E19" i="2"/>
  <c r="E46" i="2" s="1"/>
  <c r="F19" i="2"/>
  <c r="B21" i="2"/>
  <c r="C21" i="2"/>
  <c r="D21" i="2"/>
  <c r="D48" i="2" s="1"/>
  <c r="E21" i="2"/>
  <c r="F21" i="2"/>
  <c r="B22" i="2"/>
  <c r="C22" i="2"/>
  <c r="D22" i="2"/>
  <c r="E22" i="2"/>
  <c r="F22" i="2"/>
  <c r="B23" i="2"/>
  <c r="C23" i="2"/>
  <c r="D23" i="2"/>
  <c r="E23" i="2"/>
  <c r="F23" i="2"/>
  <c r="B27" i="2"/>
  <c r="C27" i="2"/>
  <c r="D27" i="2"/>
  <c r="E27" i="2"/>
  <c r="F27" i="2"/>
  <c r="B28" i="2"/>
  <c r="C28" i="2"/>
  <c r="D28" i="2"/>
  <c r="E28" i="2"/>
  <c r="F28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6" i="2"/>
  <c r="C36" i="2"/>
  <c r="D36" i="2"/>
  <c r="E36" i="2"/>
  <c r="F36" i="2"/>
  <c r="B37" i="2"/>
  <c r="C37" i="2"/>
  <c r="D37" i="2"/>
  <c r="E37" i="2"/>
  <c r="F37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6" i="2"/>
  <c r="C46" i="2"/>
  <c r="D46" i="2"/>
  <c r="E48" i="2"/>
  <c r="F48" i="2"/>
  <c r="B49" i="2"/>
  <c r="C49" i="2"/>
  <c r="D49" i="2"/>
  <c r="E49" i="2"/>
  <c r="F49" i="2"/>
  <c r="B50" i="2"/>
  <c r="C50" i="2"/>
  <c r="D50" i="2"/>
  <c r="E50" i="2"/>
  <c r="F50" i="2"/>
  <c r="H64" i="2"/>
  <c r="I64" i="2"/>
  <c r="J64" i="2"/>
  <c r="K64" i="2"/>
  <c r="H65" i="2"/>
  <c r="I65" i="2"/>
  <c r="J65" i="2"/>
  <c r="K65" i="2"/>
  <c r="H67" i="2"/>
  <c r="I67" i="2"/>
  <c r="J67" i="2"/>
  <c r="K67" i="2"/>
  <c r="H68" i="2"/>
  <c r="I68" i="2"/>
  <c r="J68" i="2"/>
  <c r="K68" i="2"/>
  <c r="H69" i="2"/>
  <c r="I69" i="2"/>
  <c r="J69" i="2"/>
  <c r="K69" i="2"/>
  <c r="H73" i="2"/>
  <c r="I73" i="2"/>
  <c r="J73" i="2"/>
  <c r="K73" i="2"/>
  <c r="H74" i="2"/>
  <c r="I74" i="2"/>
  <c r="J74" i="2"/>
  <c r="K74" i="2"/>
  <c r="H76" i="2"/>
  <c r="I76" i="2"/>
  <c r="J76" i="2"/>
  <c r="K76" i="2"/>
  <c r="H77" i="2"/>
  <c r="I77" i="2"/>
  <c r="J77" i="2"/>
  <c r="K77" i="2"/>
  <c r="H78" i="2"/>
  <c r="I78" i="2"/>
  <c r="J78" i="2"/>
  <c r="K78" i="2"/>
  <c r="H82" i="2"/>
  <c r="I82" i="2"/>
  <c r="J82" i="2"/>
  <c r="K82" i="2"/>
  <c r="H83" i="2"/>
  <c r="I83" i="2"/>
  <c r="J83" i="2"/>
  <c r="K83" i="2"/>
  <c r="H85" i="2"/>
  <c r="I85" i="2"/>
  <c r="J85" i="2"/>
  <c r="K85" i="2"/>
  <c r="H86" i="2"/>
  <c r="I86" i="2"/>
  <c r="J86" i="2"/>
  <c r="K86" i="2"/>
  <c r="H87" i="2"/>
  <c r="I87" i="2"/>
  <c r="J87" i="2"/>
  <c r="K87" i="2"/>
  <c r="H91" i="2"/>
  <c r="I91" i="2"/>
  <c r="J91" i="2"/>
  <c r="K91" i="2"/>
  <c r="H92" i="2"/>
  <c r="I92" i="2"/>
  <c r="J92" i="2"/>
  <c r="K92" i="2"/>
  <c r="H94" i="2"/>
  <c r="I94" i="2"/>
  <c r="J94" i="2"/>
  <c r="K94" i="2"/>
  <c r="H95" i="2"/>
  <c r="I95" i="2"/>
  <c r="J95" i="2"/>
  <c r="K95" i="2"/>
  <c r="H96" i="2"/>
  <c r="I96" i="2"/>
  <c r="J96" i="2"/>
  <c r="K96" i="2"/>
  <c r="H100" i="2"/>
  <c r="I100" i="2"/>
  <c r="J100" i="2"/>
  <c r="K100" i="2"/>
  <c r="H101" i="2"/>
  <c r="I101" i="2"/>
  <c r="J101" i="2"/>
  <c r="K101" i="2"/>
  <c r="H103" i="2"/>
  <c r="I103" i="2"/>
  <c r="J103" i="2"/>
  <c r="K103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5" i="2"/>
  <c r="I115" i="2"/>
  <c r="J115" i="2"/>
  <c r="K115" i="2"/>
  <c r="H128" i="2"/>
  <c r="I128" i="2"/>
  <c r="J128" i="2"/>
  <c r="K128" i="2"/>
  <c r="H129" i="2"/>
  <c r="I129" i="2"/>
  <c r="J129" i="2"/>
  <c r="K129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7" i="2"/>
  <c r="I137" i="2"/>
  <c r="J137" i="2"/>
  <c r="K137" i="2"/>
  <c r="H138" i="2"/>
  <c r="I138" i="2"/>
  <c r="J138" i="2"/>
  <c r="K138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6" i="2"/>
  <c r="I146" i="2"/>
  <c r="J146" i="2"/>
  <c r="K146" i="2"/>
  <c r="H147" i="2"/>
  <c r="I147" i="2"/>
  <c r="J147" i="2"/>
  <c r="K147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5" i="2"/>
  <c r="I155" i="2"/>
  <c r="J155" i="2"/>
  <c r="K155" i="2"/>
  <c r="H156" i="2"/>
  <c r="I156" i="2"/>
  <c r="J156" i="2"/>
  <c r="K156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4" i="2"/>
  <c r="I164" i="2"/>
  <c r="J164" i="2"/>
  <c r="K164" i="2"/>
  <c r="H165" i="2"/>
  <c r="I165" i="2"/>
  <c r="J165" i="2"/>
  <c r="K165" i="2"/>
  <c r="H167" i="2"/>
  <c r="I167" i="2"/>
  <c r="J167" i="2"/>
  <c r="K167" i="2"/>
  <c r="H168" i="2"/>
  <c r="I168" i="2"/>
  <c r="J168" i="2"/>
  <c r="K168" i="2"/>
  <c r="H169" i="2"/>
  <c r="I169" i="2"/>
  <c r="J169" i="2"/>
  <c r="K169" i="2"/>
  <c r="H183" i="2"/>
  <c r="I183" i="2"/>
  <c r="J183" i="2"/>
  <c r="K183" i="2"/>
  <c r="H184" i="2"/>
  <c r="I184" i="2"/>
  <c r="J184" i="2"/>
  <c r="K184" i="2"/>
  <c r="H186" i="2"/>
  <c r="I186" i="2"/>
  <c r="J186" i="2"/>
  <c r="K186" i="2"/>
  <c r="H190" i="2"/>
  <c r="I190" i="2"/>
  <c r="J190" i="2"/>
  <c r="K190" i="2"/>
  <c r="H191" i="2"/>
  <c r="I191" i="2"/>
  <c r="J191" i="2"/>
  <c r="K191" i="2"/>
  <c r="H193" i="2"/>
  <c r="I193" i="2"/>
  <c r="J193" i="2"/>
  <c r="K193" i="2"/>
  <c r="H197" i="2"/>
  <c r="I197" i="2"/>
  <c r="J197" i="2"/>
  <c r="K197" i="2"/>
  <c r="H198" i="2"/>
  <c r="I198" i="2"/>
  <c r="J198" i="2"/>
  <c r="K198" i="2"/>
  <c r="H200" i="2"/>
  <c r="I200" i="2"/>
  <c r="J200" i="2"/>
  <c r="K200" i="2"/>
  <c r="H204" i="2"/>
  <c r="I204" i="2"/>
  <c r="J204" i="2"/>
  <c r="K204" i="2"/>
  <c r="H205" i="2"/>
  <c r="I205" i="2"/>
  <c r="J205" i="2"/>
  <c r="K205" i="2"/>
  <c r="H206" i="2"/>
  <c r="I206" i="2"/>
  <c r="J206" i="2"/>
  <c r="K206" i="2"/>
  <c r="H207" i="2"/>
  <c r="I207" i="2"/>
  <c r="J207" i="2"/>
  <c r="K207" i="2"/>
  <c r="H208" i="2"/>
  <c r="I208" i="2"/>
  <c r="J208" i="2"/>
  <c r="K208" i="2"/>
  <c r="H209" i="2"/>
  <c r="I209" i="2"/>
  <c r="J209" i="2"/>
  <c r="K209" i="2"/>
  <c r="H213" i="2"/>
  <c r="I213" i="2"/>
  <c r="J213" i="2"/>
  <c r="K213" i="2"/>
  <c r="H215" i="2"/>
  <c r="I215" i="2"/>
  <c r="J215" i="2"/>
  <c r="K215" i="2"/>
  <c r="H216" i="2"/>
  <c r="I216" i="2"/>
  <c r="J216" i="2"/>
  <c r="K216" i="2"/>
  <c r="H217" i="2"/>
  <c r="I217" i="2"/>
  <c r="J217" i="2"/>
  <c r="K217" i="2"/>
  <c r="G16" i="4" l="1"/>
  <c r="G17" i="4" s="1"/>
  <c r="F16" i="4"/>
  <c r="F17" i="4" s="1"/>
  <c r="E16" i="4"/>
  <c r="E17" i="4" s="1"/>
</calcChain>
</file>

<file path=xl/sharedStrings.xml><?xml version="1.0" encoding="utf-8"?>
<sst xmlns="http://schemas.openxmlformats.org/spreadsheetml/2006/main" count="944" uniqueCount="575">
  <si>
    <t>Exhibit 1</t>
  </si>
  <si>
    <t>History of Selected Acquisitions of Time, Inc.</t>
  </si>
  <si>
    <t xml:space="preserve">      Time's Stock Price</t>
  </si>
  <si>
    <t xml:space="preserve">Date </t>
  </si>
  <si>
    <t>Around</t>
  </si>
  <si>
    <t>Announced</t>
  </si>
  <si>
    <t>Company Acquired</t>
  </si>
  <si>
    <t>Business</t>
  </si>
  <si>
    <t>Price</t>
  </si>
  <si>
    <t xml:space="preserve">  Acquisition Announcement</t>
  </si>
  <si>
    <t xml:space="preserve">  Day Before  </t>
  </si>
  <si>
    <t xml:space="preserve"> Day After</t>
  </si>
  <si>
    <t>Inland Container Corp.</t>
  </si>
  <si>
    <t xml:space="preserve">Maker of containerboards, corrugated </t>
  </si>
  <si>
    <t>$272 million</t>
  </si>
  <si>
    <t xml:space="preserve">    </t>
  </si>
  <si>
    <t>containers</t>
  </si>
  <si>
    <t xml:space="preserve">Great American Reserve </t>
  </si>
  <si>
    <t>Life and health insurance; spun off</t>
  </si>
  <si>
    <t>$76 million</t>
  </si>
  <si>
    <t>Insurance Co.</t>
  </si>
  <si>
    <t>with Inland Container in 1984</t>
  </si>
  <si>
    <t xml:space="preserve"> </t>
  </si>
  <si>
    <t>Southern Progress Corp.</t>
  </si>
  <si>
    <t>Magazine publisher, book marketer</t>
  </si>
  <si>
    <t>$480 million</t>
  </si>
  <si>
    <t>Group W Cable Inc.</t>
  </si>
  <si>
    <t>Cable TV system; Time and Tele-</t>
  </si>
  <si>
    <t xml:space="preserve">Cash and assumption of debt; </t>
  </si>
  <si>
    <t>Communications own 25%-35% each</t>
  </si>
  <si>
    <t>total $1.75 billion</t>
  </si>
  <si>
    <t>Scott, Foresman &amp; Co.</t>
  </si>
  <si>
    <t>Textbook publisher</t>
  </si>
  <si>
    <t>$520 million</t>
  </si>
  <si>
    <t>Whittle Communications</t>
  </si>
  <si>
    <t xml:space="preserve">Magazine publishing, advertiser- </t>
  </si>
  <si>
    <t>$185 million</t>
  </si>
  <si>
    <t>supported TV</t>
  </si>
  <si>
    <t xml:space="preserve">Source:  Compiled from Moody's Industrial Manual, The New York Times, Wall Street Journal, The Washington Post, Investment Dealers Digest, Inc., </t>
  </si>
  <si>
    <t xml:space="preserve">  Interactive Data Corp., and CRSP daily stock files.</t>
  </si>
  <si>
    <t>SCROLL DOWN FOR EXHIBIT 2. . .</t>
  </si>
  <si>
    <t>Exhibit 2</t>
  </si>
  <si>
    <t>Time's Income Statement (in millions)</t>
  </si>
  <si>
    <t xml:space="preserve"> For Years Ended December 31            </t>
  </si>
  <si>
    <t>MAGAZINES</t>
  </si>
  <si>
    <t>Revenues</t>
  </si>
  <si>
    <t>Operating income</t>
  </si>
  <si>
    <t>Identifiable assets</t>
  </si>
  <si>
    <t>ROIA (operating income/identifiable assets)</t>
  </si>
  <si>
    <t>ROS (operating income/revenues)</t>
  </si>
  <si>
    <t>BOOKS</t>
  </si>
  <si>
    <t>PROGRAMMING</t>
  </si>
  <si>
    <t>CABLE TELEVISION</t>
  </si>
  <si>
    <t>CONSOLIDATED</t>
  </si>
  <si>
    <t>Source:  Compiled from SEC filings (Time, Inc. 10Ks) and Time, Inc Annual Reports.</t>
  </si>
  <si>
    <t>SCROLL DOWN FOR EXHIBIT 3A. . .</t>
  </si>
  <si>
    <t>Exhibit 3A</t>
  </si>
  <si>
    <t>Consolidated Balance Sheet as of December 31, 1988</t>
  </si>
  <si>
    <t>Time</t>
  </si>
  <si>
    <t>Warner</t>
  </si>
  <si>
    <t>Paramount</t>
  </si>
  <si>
    <t>(in millions)</t>
  </si>
  <si>
    <t>Assets</t>
  </si>
  <si>
    <t>Current Assets:</t>
  </si>
  <si>
    <t xml:space="preserve">   Cash and equivalents</t>
  </si>
  <si>
    <t xml:space="preserve">   Receivables</t>
  </si>
  <si>
    <t xml:space="preserve">   Inventories</t>
  </si>
  <si>
    <t xml:space="preserve">   Prepaid programming</t>
  </si>
  <si>
    <t>na</t>
  </si>
  <si>
    <t xml:space="preserve">   Prepaid promotion</t>
  </si>
  <si>
    <t xml:space="preserve">   Other</t>
  </si>
  <si>
    <t xml:space="preserve">    na</t>
  </si>
  <si>
    <t xml:space="preserve">   Total Current Assets</t>
  </si>
  <si>
    <t>Investments</t>
  </si>
  <si>
    <t>Net property, plant, and equipment</t>
  </si>
  <si>
    <t>Goodwill and intangible assets</t>
  </si>
  <si>
    <t>Deferred charges and other assets</t>
  </si>
  <si>
    <t>Programming and other assets</t>
  </si>
  <si>
    <t xml:space="preserve">   Total Assets</t>
  </si>
  <si>
    <t>Liabilities and Shareholders Equity</t>
  </si>
  <si>
    <t>Accounts payable and accrued expenses</t>
  </si>
  <si>
    <t>Other</t>
  </si>
  <si>
    <t xml:space="preserve">   Total Current Liabilities</t>
  </si>
  <si>
    <t>Unearned portion of paid subscriptions</t>
  </si>
  <si>
    <t>Long-term debt</t>
  </si>
  <si>
    <t>Deferred income taxes</t>
  </si>
  <si>
    <t>Other liabilities</t>
  </si>
  <si>
    <t>Accounts payable due after one year</t>
  </si>
  <si>
    <t xml:space="preserve">   Total Shareholders' Equity</t>
  </si>
  <si>
    <t xml:space="preserve">   Total Liability and Shareholders' Equity</t>
  </si>
  <si>
    <t>Source:  Compiled from SEC filings (10Ks) and company annual reports.</t>
  </si>
  <si>
    <t>SCROLL DOWN FOR EXHIBIT 3B. . .</t>
  </si>
  <si>
    <t>Exhibit 3B</t>
  </si>
  <si>
    <t>Consolidated Operating and Shareholder Information</t>
  </si>
  <si>
    <t>Times interest earned(a)</t>
  </si>
  <si>
    <t>Debt ratio(b)</t>
  </si>
  <si>
    <t>Market-to-book(c)</t>
  </si>
  <si>
    <t>Stock price:</t>
  </si>
  <si>
    <t xml:space="preserve">   6/6/1989</t>
  </si>
  <si>
    <t xml:space="preserve">   52 weeks</t>
  </si>
  <si>
    <t>135 1/2 - 93</t>
  </si>
  <si>
    <t>52 3/4 - 32 3/8</t>
  </si>
  <si>
    <t>56 1/2 - 37 1/8</t>
  </si>
  <si>
    <t>ß</t>
  </si>
  <si>
    <t>Debt rating</t>
  </si>
  <si>
    <t>Aa3</t>
  </si>
  <si>
    <t>A3</t>
  </si>
  <si>
    <t>A2</t>
  </si>
  <si>
    <t>Sources:  Compiled from Value Line, Moody's Industrial Manual, CRSP, 10Ks, and annual reports.</t>
  </si>
  <si>
    <t>(a) (EBIT + Depreciation)/(Net Interest Expense) for fiscal year 1988.</t>
  </si>
  <si>
    <t>(b) LT Debt/(LT Debt + Market Equity); Debt from fiscal year 1988, market equity as of June 6, 1989.</t>
  </si>
  <si>
    <t>(c) (Stock price June 6, 1989)/((Book Value of Equity per Share 1988).</t>
  </si>
  <si>
    <t>SCROLL DOWN FOR EXHIBIT 4. . .</t>
  </si>
  <si>
    <t>Exhibit 4</t>
  </si>
  <si>
    <t>Attributes of Major Companies Involved in Entertainment Industry</t>
  </si>
  <si>
    <t>Market Value</t>
  </si>
  <si>
    <t>Film</t>
  </si>
  <si>
    <t>Size of</t>
  </si>
  <si>
    <t>Entertainment</t>
  </si>
  <si>
    <t>Debt + Equity</t>
  </si>
  <si>
    <t>and TV</t>
  </si>
  <si>
    <t>Cable</t>
  </si>
  <si>
    <t>Home</t>
  </si>
  <si>
    <t>TV</t>
  </si>
  <si>
    <t>Revenue</t>
  </si>
  <si>
    <t>(year end</t>
  </si>
  <si>
    <t>Company</t>
  </si>
  <si>
    <t>Production</t>
  </si>
  <si>
    <t>Library</t>
  </si>
  <si>
    <t>Programming</t>
  </si>
  <si>
    <t xml:space="preserve"> Distribution</t>
  </si>
  <si>
    <t>Theaters</t>
  </si>
  <si>
    <t>Video</t>
  </si>
  <si>
    <t>Stations</t>
  </si>
  <si>
    <t>Systems</t>
  </si>
  <si>
    <t>FY 1988</t>
  </si>
  <si>
    <t>1988)</t>
  </si>
  <si>
    <t>HBO</t>
  </si>
  <si>
    <t>ATC 82%</t>
  </si>
  <si>
    <t xml:space="preserve">Magazines, </t>
  </si>
  <si>
    <t>TBS 14%</t>
  </si>
  <si>
    <t xml:space="preserve">3.9 million </t>
  </si>
  <si>
    <t xml:space="preserve">book </t>
  </si>
  <si>
    <t>Cinemax,</t>
  </si>
  <si>
    <t>subscribers</t>
  </si>
  <si>
    <t>publishing</t>
  </si>
  <si>
    <t>Movietime 22%</t>
  </si>
  <si>
    <t>Yes</t>
  </si>
  <si>
    <t>TBS 11%</t>
  </si>
  <si>
    <t>Worldwide</t>
  </si>
  <si>
    <t>Cinamerica</t>
  </si>
  <si>
    <t>BHC</t>
  </si>
  <si>
    <t xml:space="preserve">Warner </t>
  </si>
  <si>
    <t>Recorded</t>
  </si>
  <si>
    <t xml:space="preserve">music, book </t>
  </si>
  <si>
    <t xml:space="preserve">1.5 million </t>
  </si>
  <si>
    <t xml:space="preserve">publishing, </t>
  </si>
  <si>
    <t>comics</t>
  </si>
  <si>
    <t xml:space="preserve">USA 50% </t>
  </si>
  <si>
    <t xml:space="preserve">Domestic; </t>
  </si>
  <si>
    <t xml:space="preserve">Cinamerica </t>
  </si>
  <si>
    <t>5 TV</t>
  </si>
  <si>
    <t xml:space="preserve">Book </t>
  </si>
  <si>
    <t>MSG</t>
  </si>
  <si>
    <t xml:space="preserve">international </t>
  </si>
  <si>
    <t>stations</t>
  </si>
  <si>
    <t xml:space="preserve">through United </t>
  </si>
  <si>
    <t>International</t>
  </si>
  <si>
    <t>Cinema</t>
  </si>
  <si>
    <t xml:space="preserve">Financial </t>
  </si>
  <si>
    <t>Pictures, 33%</t>
  </si>
  <si>
    <t>services</t>
  </si>
  <si>
    <t>Corp. 50%</t>
  </si>
  <si>
    <t>MCA</t>
  </si>
  <si>
    <t xml:space="preserve"> USA 50%</t>
  </si>
  <si>
    <t>Domestic;</t>
  </si>
  <si>
    <t>Cineplex</t>
  </si>
  <si>
    <t xml:space="preserve"> Yes</t>
  </si>
  <si>
    <t>WWOR-NY</t>
  </si>
  <si>
    <t>Theme parks,</t>
  </si>
  <si>
    <t>+</t>
  </si>
  <si>
    <t>international</t>
  </si>
  <si>
    <t>Odeon 50%</t>
  </si>
  <si>
    <t xml:space="preserve"> publishing,</t>
  </si>
  <si>
    <t>through United</t>
  </si>
  <si>
    <t xml:space="preserve">recorded </t>
  </si>
  <si>
    <t xml:space="preserve">International </t>
  </si>
  <si>
    <t>music</t>
  </si>
  <si>
    <t>Pictures 33%</t>
  </si>
  <si>
    <t>Corp. 49%</t>
  </si>
  <si>
    <t>Columbia Pictures</t>
  </si>
  <si>
    <t>Loews, USA</t>
  </si>
  <si>
    <t>RCA/Columbia</t>
  </si>
  <si>
    <t>Disney</t>
  </si>
  <si>
    <t>KHJ-TV in</t>
  </si>
  <si>
    <t>Sky 50%</t>
  </si>
  <si>
    <t>Los Angeles</t>
  </si>
  <si>
    <t>consumer</t>
  </si>
  <si>
    <t>products</t>
  </si>
  <si>
    <t xml:space="preserve">SCROLL DOWN FOR EXHIBIT 4 (continued). . . </t>
  </si>
  <si>
    <t>Exhibit 4 (continued)</t>
  </si>
  <si>
    <t xml:space="preserve">Film </t>
  </si>
  <si>
    <t>Distribution</t>
  </si>
  <si>
    <t>News Corp.</t>
  </si>
  <si>
    <t>20th</t>
  </si>
  <si>
    <t>7 TV</t>
  </si>
  <si>
    <t>Book,</t>
  </si>
  <si>
    <t xml:space="preserve">Century </t>
  </si>
  <si>
    <t xml:space="preserve"> stations </t>
  </si>
  <si>
    <t>magazine and</t>
  </si>
  <si>
    <t>Fox</t>
  </si>
  <si>
    <t xml:space="preserve">Fox </t>
  </si>
  <si>
    <t>newspapers</t>
  </si>
  <si>
    <t>Aircraft</t>
  </si>
  <si>
    <t>Finance Co.</t>
  </si>
  <si>
    <t>MGM/UA</t>
  </si>
  <si>
    <t>Domestic—</t>
  </si>
  <si>
    <t>GE</t>
  </si>
  <si>
    <t>TV only</t>
  </si>
  <si>
    <t>CNBC 50%</t>
  </si>
  <si>
    <t>NBC</t>
  </si>
  <si>
    <t>after 4/89</t>
  </si>
  <si>
    <t>7 affiliates</t>
  </si>
  <si>
    <t>Capital Cities/ABC</t>
  </si>
  <si>
    <t>ESPN other</t>
  </si>
  <si>
    <t>ABC</t>
  </si>
  <si>
    <t xml:space="preserve"> interests</t>
  </si>
  <si>
    <t xml:space="preserve">8 affiliates </t>
  </si>
  <si>
    <t>CBS, Inc.</t>
  </si>
  <si>
    <t>CBS</t>
  </si>
  <si>
    <t xml:space="preserve">5 affiliates    </t>
  </si>
  <si>
    <t>Tele-Communications, Inc.</t>
  </si>
  <si>
    <t>Interests</t>
  </si>
  <si>
    <t>8 million</t>
  </si>
  <si>
    <t xml:space="preserve">subscribers    </t>
  </si>
  <si>
    <t>Orion Pictures</t>
  </si>
  <si>
    <t>Large</t>
  </si>
  <si>
    <t>Turner Broadcasting</t>
  </si>
  <si>
    <t>No</t>
  </si>
  <si>
    <t xml:space="preserve">Owns </t>
  </si>
  <si>
    <t>CNN</t>
  </si>
  <si>
    <t xml:space="preserve">WTBS   </t>
  </si>
  <si>
    <t>MGM</t>
  </si>
  <si>
    <t>TBS</t>
  </si>
  <si>
    <t>library</t>
  </si>
  <si>
    <t>TNT</t>
  </si>
  <si>
    <t>Viacom</t>
  </si>
  <si>
    <t>NTV, Nick,</t>
  </si>
  <si>
    <t>Large in TV</t>
  </si>
  <si>
    <t>other interests</t>
  </si>
  <si>
    <t>distribution</t>
  </si>
  <si>
    <t>Source:  Compiled from analyst reports (Baliz and Zorn Inc Report on Time Inc., 11/21/88, Wertheim Schroder &amp; Co. Industry Report, 3/1/89, Drexel Industry Report, 10/17/89), S.E.C. filings (10-Ks).</t>
  </si>
  <si>
    <t>SCROLL DOWN FOR EXHIBIT 5. . .</t>
  </si>
  <si>
    <t>Exhibit 5</t>
  </si>
  <si>
    <t>Warner Communication's Income Statement (in millions)</t>
  </si>
  <si>
    <t xml:space="preserve">          For Years Ended December 31            </t>
  </si>
  <si>
    <t>FILMED ENTERTAINMENT</t>
  </si>
  <si>
    <t>ROS (operating income/revenue)</t>
  </si>
  <si>
    <t>MUSIC</t>
  </si>
  <si>
    <t>CABLE TV</t>
  </si>
  <si>
    <t>PUBLISHING</t>
  </si>
  <si>
    <t>LORIMAR(a)</t>
  </si>
  <si>
    <t>CONSOLIDATED(b)</t>
  </si>
  <si>
    <t>Cost of revenues</t>
  </si>
  <si>
    <t>Division selling, G&amp;A, interest, other</t>
  </si>
  <si>
    <t>Income before taxes</t>
  </si>
  <si>
    <t>Provision for income taxes</t>
  </si>
  <si>
    <t>Income from continuing operations</t>
  </si>
  <si>
    <t>Extraordinary items, net</t>
  </si>
  <si>
    <t>Net income</t>
  </si>
  <si>
    <t xml:space="preserve">Source:  Compiled from SEC filings (Warner Communication's 10K's), annual reports, and Paramount Communications, Inc and KDS Acquisition Corp v. Time, Inc.   </t>
  </si>
  <si>
    <t xml:space="preserve">              Consolidated Civil Action No 10670.  Finkelstein Exhibit 7.</t>
  </si>
  <si>
    <t>(a) Warner acquired Lorimar-Telepictures in January 1989.</t>
  </si>
  <si>
    <t>(b) Does not include Lorimar.</t>
  </si>
  <si>
    <t>SCROLL DOWN FOR EXHIBIT 6. . .</t>
  </si>
  <si>
    <t>Exhibit 6</t>
  </si>
  <si>
    <t>Paramount Communications(a) Income Statement (in millions)</t>
  </si>
  <si>
    <t>ENTERTAINMENT</t>
  </si>
  <si>
    <t>PUBLISHING/INFORMATION</t>
  </si>
  <si>
    <t>CONSUMER/COMMERCIAL FINANCE</t>
  </si>
  <si>
    <t>Interest and other</t>
  </si>
  <si>
    <t>Earnings before income taxes</t>
  </si>
  <si>
    <t>Provision for income tax</t>
  </si>
  <si>
    <t>Earnings before extraordinary items</t>
  </si>
  <si>
    <t xml:space="preserve">   Extraordinary items</t>
  </si>
  <si>
    <t xml:space="preserve">   Earnings from discontinued operations</t>
  </si>
  <si>
    <t>Net earnings</t>
  </si>
  <si>
    <t>Source:   Compiled from SEC filings (Gulf &amp; Western 10Ks) and annual reports.</t>
  </si>
  <si>
    <t>(a) Formerly Gulf &amp; Western.</t>
  </si>
  <si>
    <t>SCROLL DOWN FOR EXHIBIT 7. . .</t>
  </si>
  <si>
    <t>Exhibit 7</t>
  </si>
  <si>
    <t>Board of Directors, Time Inc., 1989</t>
  </si>
  <si>
    <t>Name and Year Appointed</t>
  </si>
  <si>
    <t>Background</t>
  </si>
  <si>
    <t>Comments</t>
  </si>
  <si>
    <t>James F. Beré (1979)</t>
  </si>
  <si>
    <t>Chairman of the Board and CEO of</t>
  </si>
  <si>
    <t>Also director of Temple-Inland</t>
  </si>
  <si>
    <t>Borg-Warner Corporation</t>
  </si>
  <si>
    <t>Michael D. Dingman (1978)</t>
  </si>
  <si>
    <t xml:space="preserve">Chairman and CEO of the Henley </t>
  </si>
  <si>
    <t>Also director of Ford</t>
  </si>
  <si>
    <t>Group, Inc.</t>
  </si>
  <si>
    <t>Edward S. Finkelstein (1984)</t>
  </si>
  <si>
    <t>Chairman and CEO of Macy and</t>
  </si>
  <si>
    <t>Also director of Chase Manhattan</t>
  </si>
  <si>
    <t>Co., Inc.</t>
  </si>
  <si>
    <t>Henry C. Goodrich (1978)</t>
  </si>
  <si>
    <t xml:space="preserve">Former chairman of Sonat Inc. </t>
  </si>
  <si>
    <t>Also director of Temple-Inland.</t>
  </si>
  <si>
    <t xml:space="preserve">(diversified natural resources company) </t>
  </si>
  <si>
    <t xml:space="preserve">Not nominated to Time-Warner </t>
  </si>
  <si>
    <t>board.  Resigned 6/11/89</t>
  </si>
  <si>
    <t>Clifford J. Grum (1980)</t>
  </si>
  <si>
    <t xml:space="preserve">President, CEO, and director of </t>
  </si>
  <si>
    <t>Temple-Inland Inc.</t>
  </si>
  <si>
    <t>Matina Horner (1975)</t>
  </si>
  <si>
    <t>Former president of Radcliffe College</t>
  </si>
  <si>
    <t>David T. Kearns (1978)</t>
  </si>
  <si>
    <t>Chairman and CEO of Xerox Corporation</t>
  </si>
  <si>
    <t>Gerald M. Levin (1988)(a)</t>
  </si>
  <si>
    <t xml:space="preserve">Vice Chairman of the Board. </t>
  </si>
  <si>
    <t xml:space="preserve">Previously executive vice </t>
  </si>
  <si>
    <t xml:space="preserve">president of Time Inc. for </t>
  </si>
  <si>
    <t xml:space="preserve">corporate strategy, planning, and </t>
  </si>
  <si>
    <t>administration</t>
  </si>
  <si>
    <t>Henry R. Luce III (1967)</t>
  </si>
  <si>
    <t xml:space="preserve">President of The Henry Luce </t>
  </si>
  <si>
    <t xml:space="preserve">Controlled 4.2% of outstanding </t>
  </si>
  <si>
    <t xml:space="preserve">Foundation, Inc. and son of the </t>
  </si>
  <si>
    <t>Time stock</t>
  </si>
  <si>
    <t>founder of Time Inc.</t>
  </si>
  <si>
    <t>Jason D. McManus (1988)(a)</t>
  </si>
  <si>
    <t>Editor-in-chief of Time Inc.</t>
  </si>
  <si>
    <t>J. Richard Munro (1978)(a)</t>
  </si>
  <si>
    <t>Chairman and CEO of Time Inc.</t>
  </si>
  <si>
    <t>Also director of Genentech, IBM, Mobil</t>
  </si>
  <si>
    <t>N.J. Nicholas, Jr. (1963)(a)</t>
  </si>
  <si>
    <t xml:space="preserve">President and chief operating </t>
  </si>
  <si>
    <t>Also director of Bankers Trust, and Xerox</t>
  </si>
  <si>
    <t>officer of Time Inc.</t>
  </si>
  <si>
    <t>John R. Opel (1984)</t>
  </si>
  <si>
    <t xml:space="preserve">Former chairman and CEO of IBM </t>
  </si>
  <si>
    <t>Also director of IBM and Xerox</t>
  </si>
  <si>
    <t>Corporation</t>
  </si>
  <si>
    <t>Donald S. Perkins (1979)</t>
  </si>
  <si>
    <t xml:space="preserve">Former chairman of Jewel </t>
  </si>
  <si>
    <t>Companies, Inc. (a diversified retailer)</t>
  </si>
  <si>
    <t xml:space="preserve">Resigned following Warner merger </t>
  </si>
  <si>
    <t>Arthur Temple (1973)</t>
  </si>
  <si>
    <t>Chairman of Temple-Inland Inc.</t>
  </si>
  <si>
    <t xml:space="preserve">vote in March 1989.  Controlled </t>
  </si>
  <si>
    <t>1.1% of outstanding Time stock</t>
  </si>
  <si>
    <t>Clifton R. Wharton, Jr. (1982)</t>
  </si>
  <si>
    <t xml:space="preserve">Chairman and CEO of Teachers </t>
  </si>
  <si>
    <t xml:space="preserve">Also director of Ford and NYSE. </t>
  </si>
  <si>
    <t xml:space="preserve">Insurance and Annunity </t>
  </si>
  <si>
    <t xml:space="preserve">Association—College Retirement </t>
  </si>
  <si>
    <t>Equities Fund</t>
  </si>
  <si>
    <t>Sources:  Compiled from S.E.C. filings  (Time Inc., Proxy, May 22, 1989; Time Inc. 10-K, for fiscal year ending December 31, 1989), and Who's Who in Business.</t>
  </si>
  <si>
    <t>(a) Also an officer of Time Inc.</t>
  </si>
  <si>
    <t>SCROLL DOWN FOR EXHIBIT 8A. . .</t>
  </si>
  <si>
    <t>Exhibit 8A</t>
  </si>
  <si>
    <t>Warner Pro Forma Free Cash Flow by Segment ($ million)(a)</t>
  </si>
  <si>
    <t>Filmed entertainment</t>
  </si>
  <si>
    <t>Music/music publishing</t>
  </si>
  <si>
    <t>Cable TV</t>
  </si>
  <si>
    <t>Publishing</t>
  </si>
  <si>
    <t>Lorimar</t>
  </si>
  <si>
    <t>Total</t>
  </si>
  <si>
    <t xml:space="preserve">(a) Free Cash Flow = Sales - Operating expenses - taxes + depreciation and amortization + deferred taxes - capital </t>
  </si>
  <si>
    <t xml:space="preserve">       expenditures - increase in film inventory - increase in working capital.</t>
  </si>
  <si>
    <t>SCROLL DOWN FOR EXHIBIT 8B. . .</t>
  </si>
  <si>
    <t>Exhibit 8B</t>
  </si>
  <si>
    <t>Discounted Cash Flow Valuation of Warner Communications ($ millions)</t>
  </si>
  <si>
    <t xml:space="preserve">         Terminal Cash Flow Multiples(b)         </t>
  </si>
  <si>
    <t>Discount Rate</t>
  </si>
  <si>
    <t xml:space="preserve">  9x</t>
  </si>
  <si>
    <t xml:space="preserve">  10x</t>
  </si>
  <si>
    <t xml:space="preserve">  11x</t>
  </si>
  <si>
    <t xml:space="preserve">  12x </t>
  </si>
  <si>
    <t>Present value of cash flows(a)</t>
  </si>
  <si>
    <t>Present value of terminal cash flows</t>
  </si>
  <si>
    <t>Present value of cash flows</t>
  </si>
  <si>
    <t>(a) Casewriter's note:  present value of Exhibit 8A free cash flows.</t>
  </si>
  <si>
    <t>(b) Casewriter's note:  terminal value apparently based on multiples of 1988 EBIT, not 1988 free cash flow.</t>
  </si>
  <si>
    <t xml:space="preserve">Source:  Compiled from Wasserstein Perella &amp; Co, Inc and Shearson Lehman Hutton, Inc presentation at the March 3, 1989 </t>
  </si>
  <si>
    <t xml:space="preserve">              Time Board of Director Meeting.</t>
  </si>
  <si>
    <t xml:space="preserve">              Presentation obtained from Paramount Communications, Inc and KDS Acquisition Corp v. Time, Inc.  Consolidated </t>
  </si>
  <si>
    <t xml:space="preserve">              Civil Action No. 10670.  Finkelstein Exhibit 7.</t>
  </si>
  <si>
    <t>SCROLL DOWN FOR EXHIBIT 9. . .</t>
  </si>
  <si>
    <t>Exhibit 9</t>
  </si>
  <si>
    <t>Value of the firm(a)</t>
  </si>
  <si>
    <t>$11,689-$13,116</t>
  </si>
  <si>
    <t>Adjustments:</t>
  </si>
  <si>
    <t>Add:</t>
  </si>
  <si>
    <t xml:space="preserve">   Investments</t>
  </si>
  <si>
    <t xml:space="preserve">   Overfunded pensions</t>
  </si>
  <si>
    <t>Less:</t>
  </si>
  <si>
    <t xml:space="preserve">   Short-term debt</t>
  </si>
  <si>
    <t xml:space="preserve">   Long-term debt</t>
  </si>
  <si>
    <t xml:space="preserve">   Corporate overhead</t>
  </si>
  <si>
    <t>Total net adjustments</t>
  </si>
  <si>
    <t>Value of equity</t>
  </si>
  <si>
    <t>$11,760-$13,188</t>
  </si>
  <si>
    <t>Share of outstanding (fully diluted)</t>
  </si>
  <si>
    <t>183.5MM</t>
  </si>
  <si>
    <t>Value per share</t>
  </si>
  <si>
    <t>$64.08-$71.86</t>
  </si>
  <si>
    <t xml:space="preserve">Source:  Compiled from Wasserstein Perella &amp; Co, Inc and Shearson </t>
  </si>
  <si>
    <t xml:space="preserve">              Lehman Hutton, Inc presentation at the March 3, 1989 Time </t>
  </si>
  <si>
    <t xml:space="preserve">              Board of Director Meeting.</t>
  </si>
  <si>
    <t xml:space="preserve">              Presentation obtained from Paramount Communications, Inc and </t>
  </si>
  <si>
    <t xml:space="preserve">              KDS Acquisition Corp v. Time, Inc.  Consolidated Civil </t>
  </si>
  <si>
    <t xml:space="preserve">              Action No. 10670.  Finkelstein Exhibit 7.</t>
  </si>
  <si>
    <t>(a) Casewriter's note:  based on 13% discount rate.</t>
  </si>
  <si>
    <t>SCROLL DOWN FOR EXHIBIT 10. . .</t>
  </si>
  <si>
    <t>Exhibit 10</t>
  </si>
  <si>
    <t xml:space="preserve">Comparable Transaction Acquisition Analysis:  Premiums </t>
  </si>
  <si>
    <t>Paid in Recent Acquisitions by Industry(a)</t>
  </si>
  <si>
    <t xml:space="preserve"> Number of</t>
  </si>
  <si>
    <t>Average EBIT</t>
  </si>
  <si>
    <t>Industry</t>
  </si>
  <si>
    <t>Acquisitions</t>
  </si>
  <si>
    <t>Multiple Paid</t>
  </si>
  <si>
    <t>Music</t>
  </si>
  <si>
    <t xml:space="preserve">Source:  Compiled from Wasserstein Perella &amp; Co, Inc and </t>
  </si>
  <si>
    <t xml:space="preserve">              Shearson Lehman Hutton, Inc. presentation at the </t>
  </si>
  <si>
    <t xml:space="preserve">              March 3, 1989 Time board of director meeting.</t>
  </si>
  <si>
    <t xml:space="preserve">              Presentation obtained from Paramount </t>
  </si>
  <si>
    <t xml:space="preserve">              Communications, Inc. and KDS Acquisition Corp v. </t>
  </si>
  <si>
    <t xml:space="preserve">              Time, Inc.  Consolidated Civil Action No. 10670. </t>
  </si>
  <si>
    <t xml:space="preserve">              Finkelstein Exhibit 7.</t>
  </si>
  <si>
    <t xml:space="preserve">(a) Cable valued on multiples of projected cash flows instead of EBIT.  </t>
  </si>
  <si>
    <t>SCROLL DOWN FOR EXHIBIT 11. . .</t>
  </si>
  <si>
    <t>Exhibit 11</t>
  </si>
  <si>
    <t>Initial Terms of Time-Warner Merger Agreement, March 3, 1989</t>
  </si>
  <si>
    <t xml:space="preserve"> Number of Shares</t>
  </si>
  <si>
    <t xml:space="preserve">                     Share Ownership</t>
  </si>
  <si>
    <t>Shares Outstanding</t>
  </si>
  <si>
    <t xml:space="preserve">    Issued in</t>
  </si>
  <si>
    <t xml:space="preserve">                     in New Time-Warner</t>
  </si>
  <si>
    <t xml:space="preserve">   (March 1989)</t>
  </si>
  <si>
    <t>Exchange for Warner</t>
  </si>
  <si>
    <t xml:space="preserve">                      (#)        (%)</t>
  </si>
  <si>
    <t>--</t>
  </si>
  <si>
    <t>SCROLL DOWN FOR EXHIBIT 12. . .</t>
  </si>
  <si>
    <t>Exhibit 12</t>
  </si>
  <si>
    <t>Terms of Paramount Communication's Offer for Time Inc., June 7, 1989</t>
  </si>
  <si>
    <t xml:space="preserve">                                                    Paramount                                    </t>
  </si>
  <si>
    <t xml:space="preserve">   Payment</t>
  </si>
  <si>
    <t>After Debt Reduction</t>
  </si>
  <si>
    <t>Before Acquisition</t>
  </si>
  <si>
    <t>in Acquisition</t>
  </si>
  <si>
    <t>After Acquisition</t>
  </si>
  <si>
    <t xml:space="preserve"> from Asset Sales(a)  </t>
  </si>
  <si>
    <t>($ bil.)       (%)</t>
  </si>
  <si>
    <t xml:space="preserve">   ($ bil.)</t>
  </si>
  <si>
    <t>($ bil.)      (%)</t>
  </si>
  <si>
    <t>($ bil.)         (%)</t>
  </si>
  <si>
    <t>All borrowed money</t>
  </si>
  <si>
    <t>1.7                           43</t>
  </si>
  <si>
    <t>12.4                      84</t>
  </si>
  <si>
    <t>8.9                          79</t>
  </si>
  <si>
    <t>Net worth</t>
  </si>
  <si>
    <t>2.3                           57</t>
  </si>
  <si>
    <t>2.3                        16</t>
  </si>
  <si>
    <t>2.3                          21</t>
  </si>
  <si>
    <t xml:space="preserve">Sources:  Compiled from WSJ Index, Paramount SEC filings, Time/Warner/Paramount; Battle—company report by </t>
  </si>
  <si>
    <t xml:space="preserve">               E.A. Fruelich, June 22, 1989.</t>
  </si>
  <si>
    <t>(a) Assumes sale of The Associates for 3.5 billion, net of taxes.</t>
  </si>
  <si>
    <t>SCROLL DOWN FOR EXHIBIT 14. . .</t>
  </si>
  <si>
    <t>Exhibit 14</t>
  </si>
  <si>
    <t>Market Interest Rates</t>
  </si>
  <si>
    <t>Yield Curve March 1989</t>
  </si>
  <si>
    <t>1-year Treasury Bills</t>
  </si>
  <si>
    <t>7-year Treasury Bonds</t>
  </si>
  <si>
    <t>10-year Treasury Bonds</t>
  </si>
  <si>
    <t>30-year Treasury Bonds</t>
  </si>
  <si>
    <t>Corporate Bond Rates March 1989</t>
  </si>
  <si>
    <t>(industrial average)</t>
  </si>
  <si>
    <t>10-year AAA</t>
  </si>
  <si>
    <t>10-year AA</t>
  </si>
  <si>
    <t>10-year A</t>
  </si>
  <si>
    <t>10-year BBB</t>
  </si>
  <si>
    <t>10-year B</t>
  </si>
  <si>
    <t xml:space="preserve">Source:  Compiled from S&amp;P Security Price Record (aka S&amp;P </t>
  </si>
  <si>
    <t xml:space="preserve">              Statistical Service), 1992 and Interactive Data Service.</t>
  </si>
  <si>
    <t>Scroll Down for Copyright...</t>
  </si>
  <si>
    <t xml:space="preserve">   </t>
  </si>
  <si>
    <t>Time Inc.'s Entry Into the Entertainment Industry (A)</t>
  </si>
  <si>
    <t>Harvard Business School</t>
  </si>
  <si>
    <t>Case Software 2-294-712</t>
  </si>
  <si>
    <t>Copyright (c) 1993 by the President and Fellows of Harvard College.</t>
  </si>
  <si>
    <t>Developed in conjunction with MicroMentor, Inc., Cambridge, MA.</t>
  </si>
  <si>
    <t>This case was prepared as a basis for class discussion rather</t>
  </si>
  <si>
    <t>than to illustrate either effective or ineffective handling of an</t>
  </si>
  <si>
    <t>administrative situation.</t>
  </si>
  <si>
    <t>SCROLL DOWN FOR LIST OF EXHIBITS...</t>
  </si>
  <si>
    <t>WORKSHEET NAVIGATION</t>
  </si>
  <si>
    <t>This worksheet contains the data from the following exhibits and answer formats:</t>
  </si>
  <si>
    <t xml:space="preserve">Exhibit 1:  History of Selected Acquisitions of Time, Inc. </t>
  </si>
  <si>
    <t xml:space="preserve">Exhibit 2:  Time's Income Statement (in millions) </t>
  </si>
  <si>
    <t>Exhibit 3A:  Consolidated Balance Sheet as of December 31, 1988</t>
  </si>
  <si>
    <t>Exhibit 3B:  Consolidated Operating and Shareholder Information</t>
  </si>
  <si>
    <t>Exhibit 4:  Attributes of Major Companies Involved in Entertainment Industry</t>
  </si>
  <si>
    <t>Exhibit 5:  Warner Communication's Income Statement (in millions)</t>
  </si>
  <si>
    <t>Exhibit 6:  Paramount Communications(a) Income Statement (in millions)</t>
  </si>
  <si>
    <t>Exhibit 7:  Board of Directors, Time Inc., 1989</t>
  </si>
  <si>
    <t>Exhibit 8A:  Warner Pro Forma Free Cash Flow by Segment ($ million)(a)</t>
  </si>
  <si>
    <t>Exhibit 8B:  Discounted Cash Flow Valuation of Warner Communications ($ millions)</t>
  </si>
  <si>
    <t>Exhibit 9:  Discounted Cash Flow Valuation of Warner Communications ($ millions)</t>
  </si>
  <si>
    <t>Exhibit 10:  Comparable Transaction Acquisition Analysis:  Premiums Paid</t>
  </si>
  <si>
    <t xml:space="preserve">                     in Recent Acquisitions by Industry(a)</t>
  </si>
  <si>
    <t>Exhibit 11:  Initial Terms of Time-Warner Merger Agreement, March 3, 1989</t>
  </si>
  <si>
    <t>Exhibit 12:  Terms of Paramount Communication's Offer for Time Inc., June 7, 1989</t>
  </si>
  <si>
    <t>Exhibit 14:  Market Interest Rates</t>
  </si>
  <si>
    <t xml:space="preserve">The first exhibit is located in the A1 position.  </t>
  </si>
  <si>
    <t xml:space="preserve"> To view each succeeding exhibit, use the SCROLL Bar to view the next exhibit</t>
  </si>
  <si>
    <t>OPTIONAL NAVIGATIONAL TECHNIQUE</t>
  </si>
  <si>
    <t>Each exhibit in this worksheet has been named using the &lt;Formula&gt;</t>
  </si>
  <si>
    <t>&lt;Define&gt; &lt;Name&gt; commands in Excel.  This allows you to easily move</t>
  </si>
  <si>
    <t>from one section of the worksheet to another.    Either of the following</t>
  </si>
  <si>
    <t>techniques will allow you to move from one exhibit to another.</t>
  </si>
  <si>
    <t>Click on &lt;Formula&gt; in the menu bar, then select &lt;Go to...&gt; from pulldown menu</t>
  </si>
  <si>
    <t xml:space="preserve">A dialog box will appear listing the exhibts  </t>
  </si>
  <si>
    <t>Click on the exhibit you wish to view, then click on &lt;OK&gt;.</t>
  </si>
  <si>
    <t>OR</t>
  </si>
  <si>
    <t>You may use the scroll bar or arrow keys to page down through the list</t>
  </si>
  <si>
    <t>of exhibits if the one you wish to view is not immediately apparent.</t>
  </si>
  <si>
    <t>SCROLL TO A1 TO GO TO FIRST EXHIBIT...</t>
  </si>
  <si>
    <t>REVISION HISTORY</t>
  </si>
  <si>
    <t>Date</t>
  </si>
  <si>
    <t>Name</t>
  </si>
  <si>
    <t>Explanation of Change</t>
  </si>
  <si>
    <t>J. Royo</t>
  </si>
  <si>
    <t>Created Excel Spreadsheet</t>
  </si>
  <si>
    <t>HBS Format</t>
  </si>
  <si>
    <t>Common-sized Balance Sheet (% of sales)</t>
  </si>
  <si>
    <t>TIME</t>
  </si>
  <si>
    <t>Time 52 week trading range</t>
  </si>
  <si>
    <t>High</t>
  </si>
  <si>
    <t>Low</t>
  </si>
  <si>
    <t>Warner 52 week trading range</t>
  </si>
  <si>
    <t>Paramount 52 week trading range</t>
  </si>
  <si>
    <t>Price on 6/6/89</t>
  </si>
  <si>
    <t>Share Price Date</t>
  </si>
  <si>
    <t xml:space="preserve">   Time</t>
  </si>
  <si>
    <t xml:space="preserve">   Warner</t>
  </si>
  <si>
    <t>Shares outstanding (millions)</t>
  </si>
  <si>
    <t>Deal Value</t>
  </si>
  <si>
    <t xml:space="preserve">  Shares Time/Shares Warner</t>
  </si>
  <si>
    <t>52-week Average</t>
  </si>
  <si>
    <t>Day Before Time Announced</t>
  </si>
  <si>
    <t>Tax effects of Paramount Deal</t>
  </si>
  <si>
    <t>Paramount per share price offer</t>
  </si>
  <si>
    <t>Shares of Time Outstanding (millons)</t>
  </si>
  <si>
    <t xml:space="preserve">  Total Value of Time offer ($MM)</t>
  </si>
  <si>
    <t xml:space="preserve">  Total shares Time offered (millions)</t>
  </si>
  <si>
    <t>Value of Paramount offer for common</t>
  </si>
  <si>
    <t>Value of Paramount offer to common ($MM)</t>
  </si>
  <si>
    <t xml:space="preserve">  Per share value</t>
  </si>
  <si>
    <t xml:space="preserve">  DCF per share Value</t>
  </si>
  <si>
    <t xml:space="preserve">  DCF Value ($MM)--13% WAAC</t>
  </si>
  <si>
    <t xml:space="preserve">  and preferred ($MM)--from exhibit 14</t>
  </si>
  <si>
    <t>Plus Value of deal to preferred ($MM)</t>
  </si>
  <si>
    <t>Tax impact of deal</t>
  </si>
  <si>
    <t xml:space="preserve">  Gain on deal</t>
  </si>
  <si>
    <t xml:space="preserve">   Paramount's net debt increase </t>
  </si>
  <si>
    <t xml:space="preserve">     due to deal ($MM)--from exhibit 14</t>
  </si>
  <si>
    <t xml:space="preserve">  Tax rate on deal</t>
  </si>
  <si>
    <t xml:space="preserve">  Total tax on deal</t>
  </si>
  <si>
    <t xml:space="preserve">   Interest rate on debt</t>
  </si>
  <si>
    <t xml:space="preserve">   NPV of total interest paid on debt</t>
  </si>
  <si>
    <t>Net Tax effect on deal (tax paid less tax shield)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</si>
</sst>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5" formatCode="#,##0.000_);[Red]\(#,##0.000\)"/>
  </numFmts>
  <fonts count="6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Geneva"/>
    </font>
    <font>
      <u/>
      <sz val="10"/>
      <name val="Geneva"/>
    </font>
    <font>
      <b/>
      <u/>
      <sz val="10"/>
      <name val="Genev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7" fontId="0" fillId="0" borderId="0" xfId="0" applyNumberFormat="1"/>
    <xf numFmtId="5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1" xfId="0" applyFont="1" applyBorder="1"/>
    <xf numFmtId="1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/>
    <xf numFmtId="5" fontId="4" fillId="0" borderId="0" xfId="0" applyNumberFormat="1" applyFont="1"/>
    <xf numFmtId="5" fontId="0" fillId="0" borderId="3" xfId="0" applyNumberFormat="1" applyBorder="1"/>
    <xf numFmtId="5" fontId="2" fillId="0" borderId="3" xfId="0" applyNumberFormat="1" applyFont="1" applyBorder="1"/>
    <xf numFmtId="15" fontId="0" fillId="0" borderId="0" xfId="0" quotePrefix="1" applyNumberFormat="1" applyAlignment="1">
      <alignment horizontal="left"/>
    </xf>
    <xf numFmtId="0" fontId="0" fillId="0" borderId="0" xfId="0" quotePrefix="1"/>
    <xf numFmtId="12" fontId="0" fillId="0" borderId="0" xfId="0" applyNumberFormat="1"/>
    <xf numFmtId="12" fontId="0" fillId="0" borderId="0" xfId="0" applyNumberFormat="1" applyAlignment="1">
      <alignment horizontal="right"/>
    </xf>
    <xf numFmtId="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/>
    <xf numFmtId="3" fontId="4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9" fontId="0" fillId="0" borderId="0" xfId="3" applyFont="1"/>
    <xf numFmtId="9" fontId="0" fillId="0" borderId="0" xfId="0" applyNumberFormat="1"/>
    <xf numFmtId="10" fontId="0" fillId="0" borderId="0" xfId="3" applyNumberFormat="1" applyFont="1"/>
    <xf numFmtId="0" fontId="1" fillId="0" borderId="1" xfId="0" applyFont="1" applyBorder="1" applyAlignment="1">
      <alignment horizontal="center" wrapText="1"/>
    </xf>
    <xf numFmtId="40" fontId="0" fillId="0" borderId="0" xfId="1" applyFont="1"/>
    <xf numFmtId="8" fontId="0" fillId="0" borderId="0" xfId="2" applyFont="1"/>
    <xf numFmtId="165" fontId="0" fillId="0" borderId="0" xfId="1" applyNumberFormat="1" applyFont="1"/>
    <xf numFmtId="0" fontId="1" fillId="0" borderId="1" xfId="0" quotePrefix="1" applyFont="1" applyBorder="1" applyAlignment="1">
      <alignment horizontal="center" wrapText="1"/>
    </xf>
    <xf numFmtId="8" fontId="0" fillId="0" borderId="0" xfId="0" applyNumberFormat="1"/>
    <xf numFmtId="0" fontId="5" fillId="0" borderId="0" xfId="0" applyFont="1" applyBorder="1"/>
    <xf numFmtId="0" fontId="4" fillId="0" borderId="0" xfId="0" applyFont="1" applyBorder="1"/>
    <xf numFmtId="40" fontId="0" fillId="0" borderId="0" xfId="0" applyNumberFormat="1"/>
    <xf numFmtId="6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3"/>
  <sheetViews>
    <sheetView showGridLines="0" topLeftCell="D408" workbookViewId="0">
      <selection activeCell="B372" sqref="B372:G416"/>
    </sheetView>
  </sheetViews>
  <sheetFormatPr defaultColWidth="11.42578125" defaultRowHeight="12.75"/>
  <cols>
    <col min="1" max="1" width="3.7109375" customWidth="1"/>
    <col min="2" max="2" width="31.140625" customWidth="1"/>
    <col min="3" max="3" width="20.85546875" customWidth="1"/>
    <col min="4" max="4" width="29.7109375" customWidth="1"/>
    <col min="5" max="5" width="19" customWidth="1"/>
    <col min="6" max="6" width="18.7109375" customWidth="1"/>
    <col min="7" max="7" width="15.140625" customWidth="1"/>
    <col min="8" max="8" width="13.140625" customWidth="1"/>
    <col min="9" max="9" width="12.85546875" customWidth="1"/>
    <col min="10" max="10" width="12.5703125" customWidth="1"/>
    <col min="11" max="11" width="12.42578125" customWidth="1"/>
    <col min="12" max="12" width="12.85546875" customWidth="1"/>
    <col min="13" max="13" width="12.28515625" customWidth="1"/>
  </cols>
  <sheetData>
    <row r="2" spans="2:7">
      <c r="B2" s="14" t="s">
        <v>0</v>
      </c>
      <c r="C2" s="14" t="s">
        <v>1</v>
      </c>
      <c r="D2" s="14"/>
      <c r="E2" s="14"/>
    </row>
    <row r="3" spans="2:7">
      <c r="B3" s="14"/>
      <c r="C3" s="14"/>
      <c r="D3" s="14"/>
      <c r="E3" s="14"/>
    </row>
    <row r="4" spans="2:7">
      <c r="B4" s="14"/>
      <c r="C4" s="14"/>
      <c r="D4" s="14"/>
      <c r="E4" s="14"/>
    </row>
    <row r="5" spans="2:7">
      <c r="B5" s="22"/>
      <c r="C5" s="22"/>
      <c r="D5" s="22"/>
      <c r="E5" s="22"/>
      <c r="F5" s="22"/>
      <c r="G5" s="22"/>
    </row>
    <row r="6" spans="2:7">
      <c r="F6" s="14" t="s">
        <v>2</v>
      </c>
      <c r="G6" s="14"/>
    </row>
    <row r="7" spans="2:7">
      <c r="B7" s="16" t="s">
        <v>3</v>
      </c>
      <c r="F7" s="16" t="s">
        <v>4</v>
      </c>
      <c r="G7" s="14"/>
    </row>
    <row r="8" spans="2:7">
      <c r="B8" s="16" t="s">
        <v>5</v>
      </c>
      <c r="C8" s="16" t="s">
        <v>6</v>
      </c>
      <c r="D8" s="16" t="s">
        <v>7</v>
      </c>
      <c r="E8" s="16" t="s">
        <v>8</v>
      </c>
      <c r="F8" s="20" t="s">
        <v>9</v>
      </c>
      <c r="G8" s="20"/>
    </row>
    <row r="9" spans="2:7">
      <c r="B9" s="21"/>
      <c r="C9" s="21"/>
      <c r="D9" s="21"/>
      <c r="E9" s="21"/>
      <c r="F9" s="21" t="s">
        <v>10</v>
      </c>
      <c r="G9" s="21" t="s">
        <v>11</v>
      </c>
    </row>
    <row r="10" spans="2:7">
      <c r="B10" s="16"/>
      <c r="C10" s="16"/>
      <c r="D10" s="16"/>
      <c r="E10" s="16"/>
      <c r="F10" s="20"/>
      <c r="G10" s="20"/>
    </row>
    <row r="12" spans="2:7">
      <c r="B12" s="17">
        <v>27170</v>
      </c>
      <c r="C12" t="s">
        <v>12</v>
      </c>
      <c r="D12" t="s">
        <v>13</v>
      </c>
      <c r="E12" t="s">
        <v>14</v>
      </c>
      <c r="F12" s="1">
        <v>47.75</v>
      </c>
      <c r="G12" s="1">
        <v>44.875</v>
      </c>
    </row>
    <row r="13" spans="2:7">
      <c r="B13" s="18" t="s">
        <v>15</v>
      </c>
      <c r="D13" t="s">
        <v>16</v>
      </c>
    </row>
    <row r="15" spans="2:7">
      <c r="B15" s="17">
        <v>28658</v>
      </c>
      <c r="C15" t="s">
        <v>17</v>
      </c>
      <c r="D15" t="s">
        <v>18</v>
      </c>
      <c r="E15" t="s">
        <v>19</v>
      </c>
      <c r="F15" s="1">
        <v>29.125</v>
      </c>
      <c r="G15" s="1">
        <v>28.625</v>
      </c>
    </row>
    <row r="16" spans="2:7">
      <c r="C16" t="s">
        <v>20</v>
      </c>
      <c r="D16" t="s">
        <v>21</v>
      </c>
    </row>
    <row r="17" spans="2:7">
      <c r="B17" t="s">
        <v>22</v>
      </c>
    </row>
    <row r="18" spans="2:7">
      <c r="B18" s="17">
        <v>29637</v>
      </c>
      <c r="C18" t="s">
        <v>23</v>
      </c>
      <c r="D18" t="s">
        <v>24</v>
      </c>
      <c r="E18" t="s">
        <v>25</v>
      </c>
      <c r="F18" s="1">
        <v>49.625</v>
      </c>
      <c r="G18" s="1">
        <v>48.5</v>
      </c>
    </row>
    <row r="19" spans="2:7">
      <c r="B19" s="18"/>
    </row>
    <row r="20" spans="2:7">
      <c r="B20" s="17">
        <v>29928</v>
      </c>
      <c r="C20" t="s">
        <v>26</v>
      </c>
      <c r="D20" t="s">
        <v>27</v>
      </c>
      <c r="E20" t="s">
        <v>28</v>
      </c>
    </row>
    <row r="21" spans="2:7">
      <c r="D21" t="s">
        <v>29</v>
      </c>
      <c r="E21" t="s">
        <v>30</v>
      </c>
      <c r="F21" s="1">
        <v>61.25</v>
      </c>
      <c r="G21" s="1">
        <v>59.625</v>
      </c>
    </row>
    <row r="23" spans="2:7">
      <c r="B23" s="17">
        <v>30237</v>
      </c>
      <c r="C23" t="s">
        <v>31</v>
      </c>
      <c r="D23" t="s">
        <v>32</v>
      </c>
      <c r="E23" t="s">
        <v>33</v>
      </c>
      <c r="F23" s="1">
        <v>76.625</v>
      </c>
      <c r="G23" s="1">
        <v>73.5</v>
      </c>
    </row>
    <row r="25" spans="2:7">
      <c r="B25" s="17">
        <v>30974</v>
      </c>
      <c r="C25" t="s">
        <v>34</v>
      </c>
      <c r="D25" t="s">
        <v>35</v>
      </c>
      <c r="E25" t="s">
        <v>36</v>
      </c>
      <c r="F25" s="1">
        <v>118.75</v>
      </c>
      <c r="G25" s="1">
        <v>116.875</v>
      </c>
    </row>
    <row r="26" spans="2:7">
      <c r="D26" t="s">
        <v>37</v>
      </c>
    </row>
    <row r="27" spans="2:7">
      <c r="B27" s="23"/>
      <c r="C27" s="23"/>
      <c r="D27" s="23"/>
      <c r="E27" s="23"/>
      <c r="F27" s="23"/>
      <c r="G27" s="23"/>
    </row>
    <row r="29" spans="2:7">
      <c r="B29" t="s">
        <v>38</v>
      </c>
    </row>
    <row r="30" spans="2:7">
      <c r="B30" t="s">
        <v>39</v>
      </c>
    </row>
    <row r="32" spans="2:7">
      <c r="B32" t="s">
        <v>22</v>
      </c>
    </row>
    <row r="34" spans="2:7">
      <c r="B34" t="s">
        <v>22</v>
      </c>
      <c r="D34" s="14" t="s">
        <v>40</v>
      </c>
    </row>
    <row r="36" spans="2:7">
      <c r="B36" t="s">
        <v>22</v>
      </c>
    </row>
    <row r="37" spans="2:7">
      <c r="C37" t="s">
        <v>22</v>
      </c>
    </row>
    <row r="41" spans="2:7">
      <c r="B41" t="s">
        <v>22</v>
      </c>
      <c r="C41" t="s">
        <v>22</v>
      </c>
    </row>
    <row r="42" spans="2:7">
      <c r="B42" s="14" t="s">
        <v>41</v>
      </c>
      <c r="C42" s="14" t="s">
        <v>42</v>
      </c>
      <c r="D42" s="14"/>
      <c r="E42" s="14"/>
    </row>
    <row r="45" spans="2:7">
      <c r="B45" s="22"/>
      <c r="C45" s="22"/>
      <c r="D45" s="22"/>
      <c r="E45" s="22"/>
      <c r="F45" s="22"/>
      <c r="G45" s="22"/>
    </row>
    <row r="46" spans="2:7">
      <c r="E46" s="14" t="s">
        <v>43</v>
      </c>
      <c r="F46" s="14"/>
      <c r="G46" s="14"/>
    </row>
    <row r="47" spans="2:7">
      <c r="B47" s="23"/>
      <c r="C47" s="24">
        <v>1984</v>
      </c>
      <c r="D47" s="24">
        <v>1985</v>
      </c>
      <c r="E47" s="24">
        <v>1986</v>
      </c>
      <c r="F47" s="24">
        <v>1987</v>
      </c>
      <c r="G47" s="24">
        <v>1988</v>
      </c>
    </row>
    <row r="49" spans="2:7">
      <c r="B49" s="14" t="s">
        <v>44</v>
      </c>
    </row>
    <row r="51" spans="2:7">
      <c r="B51" t="s">
        <v>45</v>
      </c>
      <c r="C51" s="2">
        <v>1321</v>
      </c>
      <c r="D51" s="2">
        <v>1482</v>
      </c>
      <c r="E51" s="2">
        <v>1576</v>
      </c>
      <c r="F51" s="2">
        <v>1621</v>
      </c>
      <c r="G51" s="2">
        <v>1752</v>
      </c>
    </row>
    <row r="52" spans="2:7">
      <c r="B52" t="s">
        <v>46</v>
      </c>
      <c r="C52">
        <v>188</v>
      </c>
      <c r="D52">
        <v>176</v>
      </c>
      <c r="E52">
        <v>162</v>
      </c>
      <c r="F52">
        <v>283</v>
      </c>
      <c r="G52">
        <v>287</v>
      </c>
    </row>
    <row r="54" spans="2:7">
      <c r="B54" t="s">
        <v>47</v>
      </c>
      <c r="C54">
        <v>212</v>
      </c>
      <c r="D54">
        <v>582</v>
      </c>
      <c r="E54">
        <v>663</v>
      </c>
      <c r="F54">
        <v>694</v>
      </c>
      <c r="G54">
        <v>923</v>
      </c>
    </row>
    <row r="55" spans="2:7">
      <c r="B55" t="s">
        <v>48</v>
      </c>
      <c r="C55">
        <v>0.89</v>
      </c>
      <c r="D55">
        <v>0.3</v>
      </c>
      <c r="E55">
        <v>0.24</v>
      </c>
      <c r="F55">
        <v>0.41</v>
      </c>
      <c r="G55">
        <v>0.31</v>
      </c>
    </row>
    <row r="56" spans="2:7">
      <c r="B56" t="s">
        <v>49</v>
      </c>
      <c r="C56">
        <v>0.14000000000000001</v>
      </c>
      <c r="D56">
        <v>0.12</v>
      </c>
      <c r="E56">
        <v>0.1</v>
      </c>
      <c r="F56">
        <v>0.17</v>
      </c>
      <c r="G56">
        <v>0.16</v>
      </c>
    </row>
    <row r="58" spans="2:7">
      <c r="B58" s="14" t="s">
        <v>50</v>
      </c>
    </row>
    <row r="60" spans="2:7">
      <c r="B60" t="s">
        <v>45</v>
      </c>
      <c r="C60" s="2">
        <v>491</v>
      </c>
      <c r="D60" s="2">
        <v>552</v>
      </c>
      <c r="E60" s="2">
        <v>663</v>
      </c>
      <c r="F60" s="2">
        <v>954</v>
      </c>
      <c r="G60" s="2">
        <v>891</v>
      </c>
    </row>
    <row r="61" spans="2:7">
      <c r="B61" t="s">
        <v>46</v>
      </c>
      <c r="C61">
        <v>65</v>
      </c>
      <c r="D61">
        <v>85</v>
      </c>
      <c r="E61">
        <v>73</v>
      </c>
      <c r="F61">
        <v>88</v>
      </c>
      <c r="G61">
        <v>104</v>
      </c>
    </row>
    <row r="63" spans="2:7">
      <c r="B63" t="s">
        <v>47</v>
      </c>
      <c r="C63">
        <v>278</v>
      </c>
      <c r="D63">
        <v>468</v>
      </c>
      <c r="E63" s="3">
        <v>1151</v>
      </c>
      <c r="F63" s="3">
        <v>1156</v>
      </c>
      <c r="G63" s="3">
        <v>1225</v>
      </c>
    </row>
    <row r="64" spans="2:7">
      <c r="B64" t="s">
        <v>48</v>
      </c>
      <c r="C64">
        <v>0.23</v>
      </c>
      <c r="D64">
        <v>0.18</v>
      </c>
      <c r="E64">
        <v>0.06</v>
      </c>
      <c r="F64">
        <v>0.08</v>
      </c>
      <c r="G64">
        <v>0.08</v>
      </c>
    </row>
    <row r="65" spans="2:7">
      <c r="B65" t="s">
        <v>49</v>
      </c>
      <c r="C65">
        <v>0.13</v>
      </c>
      <c r="D65">
        <v>0.15</v>
      </c>
      <c r="E65">
        <v>0.11</v>
      </c>
      <c r="F65">
        <v>0.09</v>
      </c>
      <c r="G65">
        <v>0.12</v>
      </c>
    </row>
    <row r="67" spans="2:7">
      <c r="B67" s="14" t="s">
        <v>51</v>
      </c>
    </row>
    <row r="69" spans="2:7">
      <c r="B69" t="s">
        <v>45</v>
      </c>
      <c r="C69" s="2">
        <v>745</v>
      </c>
      <c r="D69" s="2">
        <v>786</v>
      </c>
      <c r="E69" s="2">
        <v>886</v>
      </c>
      <c r="F69" s="2">
        <v>904</v>
      </c>
      <c r="G69" s="2">
        <v>1052</v>
      </c>
    </row>
    <row r="70" spans="2:7">
      <c r="B70" t="s">
        <v>46</v>
      </c>
      <c r="C70">
        <v>118</v>
      </c>
      <c r="D70">
        <v>121</v>
      </c>
      <c r="E70">
        <v>111</v>
      </c>
      <c r="F70">
        <v>125</v>
      </c>
      <c r="G70">
        <v>116</v>
      </c>
    </row>
    <row r="72" spans="2:7">
      <c r="B72" t="s">
        <v>47</v>
      </c>
      <c r="C72">
        <v>481</v>
      </c>
      <c r="D72">
        <v>665</v>
      </c>
      <c r="E72">
        <v>824</v>
      </c>
      <c r="F72" s="3">
        <v>1054</v>
      </c>
      <c r="G72" s="3">
        <v>1095</v>
      </c>
    </row>
    <row r="73" spans="2:7">
      <c r="B73" t="s">
        <v>48</v>
      </c>
      <c r="C73">
        <v>0.25</v>
      </c>
      <c r="D73">
        <v>0.18</v>
      </c>
      <c r="E73">
        <v>0.13</v>
      </c>
      <c r="F73">
        <v>0.12</v>
      </c>
      <c r="G73">
        <v>0.11</v>
      </c>
    </row>
    <row r="74" spans="2:7">
      <c r="B74" t="s">
        <v>49</v>
      </c>
      <c r="C74">
        <v>0.16</v>
      </c>
      <c r="D74">
        <v>0.15</v>
      </c>
      <c r="E74">
        <v>0.13</v>
      </c>
      <c r="F74">
        <v>0.14000000000000001</v>
      </c>
      <c r="G74">
        <v>0.11</v>
      </c>
    </row>
    <row r="76" spans="2:7">
      <c r="B76" s="14" t="s">
        <v>52</v>
      </c>
    </row>
    <row r="78" spans="2:7">
      <c r="B78" t="s">
        <v>45</v>
      </c>
      <c r="C78" s="2">
        <v>510</v>
      </c>
      <c r="D78" s="2">
        <v>584</v>
      </c>
      <c r="E78" s="2">
        <v>637</v>
      </c>
      <c r="F78" s="2">
        <v>714</v>
      </c>
      <c r="G78" s="2">
        <v>812</v>
      </c>
    </row>
    <row r="79" spans="2:7">
      <c r="B79" t="s">
        <v>46</v>
      </c>
      <c r="C79" s="2">
        <v>83</v>
      </c>
      <c r="D79" s="2">
        <v>97</v>
      </c>
      <c r="E79" s="2">
        <v>118</v>
      </c>
      <c r="F79" s="2">
        <v>150</v>
      </c>
      <c r="G79" s="2">
        <v>176</v>
      </c>
    </row>
    <row r="81" spans="2:7">
      <c r="B81" t="s">
        <v>47</v>
      </c>
      <c r="C81">
        <v>976</v>
      </c>
      <c r="D81" s="3">
        <v>1024</v>
      </c>
      <c r="E81" s="3">
        <v>1107</v>
      </c>
      <c r="F81" s="3">
        <v>1195</v>
      </c>
      <c r="G81" s="3">
        <v>1505</v>
      </c>
    </row>
    <row r="82" spans="2:7">
      <c r="B82" t="s">
        <v>48</v>
      </c>
      <c r="C82">
        <v>0.09</v>
      </c>
      <c r="D82">
        <v>0.09</v>
      </c>
      <c r="E82">
        <v>0.11</v>
      </c>
      <c r="F82">
        <v>0.13</v>
      </c>
      <c r="G82">
        <v>0.12</v>
      </c>
    </row>
    <row r="83" spans="2:7">
      <c r="B83" t="s">
        <v>49</v>
      </c>
      <c r="C83">
        <v>0.16</v>
      </c>
      <c r="D83">
        <v>0.17</v>
      </c>
      <c r="E83">
        <v>0.19</v>
      </c>
      <c r="F83">
        <v>0.21</v>
      </c>
      <c r="G83">
        <v>0.22</v>
      </c>
    </row>
    <row r="85" spans="2:7">
      <c r="B85" s="14" t="s">
        <v>53</v>
      </c>
    </row>
    <row r="87" spans="2:7">
      <c r="B87" t="s">
        <v>45</v>
      </c>
      <c r="C87" s="2">
        <v>3067</v>
      </c>
      <c r="D87" s="2">
        <v>3404</v>
      </c>
      <c r="E87" s="2">
        <v>3762</v>
      </c>
      <c r="F87" s="2">
        <v>4193</v>
      </c>
      <c r="G87" s="2">
        <v>4507</v>
      </c>
    </row>
    <row r="88" spans="2:7">
      <c r="B88" t="s">
        <v>46</v>
      </c>
      <c r="C88">
        <v>421</v>
      </c>
      <c r="D88">
        <v>387</v>
      </c>
      <c r="E88">
        <v>626</v>
      </c>
      <c r="F88">
        <v>517</v>
      </c>
      <c r="G88">
        <v>529</v>
      </c>
    </row>
    <row r="90" spans="2:7">
      <c r="B90" t="s">
        <v>47</v>
      </c>
      <c r="C90" s="3">
        <v>2615</v>
      </c>
      <c r="D90" s="3">
        <v>3072</v>
      </c>
      <c r="E90" s="3">
        <v>4230</v>
      </c>
      <c r="F90" s="3">
        <v>4424</v>
      </c>
      <c r="G90" s="3">
        <v>4913</v>
      </c>
    </row>
    <row r="91" spans="2:7">
      <c r="B91" t="s">
        <v>48</v>
      </c>
      <c r="C91">
        <v>0.16</v>
      </c>
      <c r="D91">
        <v>0.13</v>
      </c>
      <c r="E91">
        <v>0.15</v>
      </c>
      <c r="F91">
        <v>0.12</v>
      </c>
      <c r="G91">
        <v>0.11</v>
      </c>
    </row>
    <row r="92" spans="2:7">
      <c r="B92" t="s">
        <v>49</v>
      </c>
      <c r="C92">
        <v>0.14000000000000001</v>
      </c>
      <c r="D92">
        <v>0.11</v>
      </c>
      <c r="E92">
        <v>0.17</v>
      </c>
      <c r="F92">
        <v>0.12</v>
      </c>
      <c r="G92">
        <v>0.12</v>
      </c>
    </row>
    <row r="93" spans="2:7">
      <c r="B93" s="23"/>
      <c r="C93" s="23"/>
      <c r="D93" s="23"/>
      <c r="E93" s="23"/>
      <c r="F93" s="23"/>
      <c r="G93" s="23"/>
    </row>
    <row r="95" spans="2:7">
      <c r="B95" t="s">
        <v>54</v>
      </c>
    </row>
    <row r="98" spans="2:5">
      <c r="C98" s="14" t="s">
        <v>55</v>
      </c>
    </row>
    <row r="105" spans="2:5">
      <c r="B105" s="14" t="s">
        <v>56</v>
      </c>
      <c r="C105" s="14" t="s">
        <v>57</v>
      </c>
    </row>
    <row r="106" spans="2:5">
      <c r="B106" s="14"/>
      <c r="C106" s="14"/>
    </row>
    <row r="108" spans="2:5">
      <c r="B108" s="22"/>
      <c r="C108" s="22"/>
      <c r="D108" s="22"/>
      <c r="E108" s="22"/>
    </row>
    <row r="109" spans="2:5">
      <c r="C109" s="16" t="s">
        <v>58</v>
      </c>
      <c r="D109" s="16" t="s">
        <v>59</v>
      </c>
      <c r="E109" s="16" t="s">
        <v>60</v>
      </c>
    </row>
    <row r="110" spans="2:5">
      <c r="B110" s="23"/>
      <c r="C110" s="21" t="s">
        <v>61</v>
      </c>
      <c r="D110" s="21" t="s">
        <v>61</v>
      </c>
      <c r="E110" s="21" t="s">
        <v>61</v>
      </c>
    </row>
    <row r="112" spans="2:5">
      <c r="B112" s="14" t="s">
        <v>62</v>
      </c>
    </row>
    <row r="114" spans="2:5">
      <c r="B114" t="s">
        <v>63</v>
      </c>
    </row>
    <row r="115" spans="2:5">
      <c r="B115" t="s">
        <v>64</v>
      </c>
      <c r="C115" s="2">
        <v>121</v>
      </c>
      <c r="D115" s="2">
        <v>229</v>
      </c>
      <c r="E115" s="2">
        <v>616</v>
      </c>
    </row>
    <row r="116" spans="2:5">
      <c r="B116" t="s">
        <v>65</v>
      </c>
      <c r="C116">
        <v>506</v>
      </c>
      <c r="D116">
        <v>940</v>
      </c>
      <c r="E116">
        <v>668</v>
      </c>
    </row>
    <row r="117" spans="2:5">
      <c r="B117" t="s">
        <v>66</v>
      </c>
      <c r="C117">
        <v>299</v>
      </c>
      <c r="D117">
        <v>459</v>
      </c>
      <c r="E117">
        <v>416</v>
      </c>
    </row>
    <row r="118" spans="2:5">
      <c r="B118" t="s">
        <v>67</v>
      </c>
      <c r="C118">
        <v>190</v>
      </c>
      <c r="D118" s="25" t="s">
        <v>68</v>
      </c>
      <c r="E118" s="25" t="s">
        <v>68</v>
      </c>
    </row>
    <row r="119" spans="2:5">
      <c r="B119" t="s">
        <v>69</v>
      </c>
      <c r="C119">
        <v>205</v>
      </c>
      <c r="D119" s="25" t="s">
        <v>68</v>
      </c>
      <c r="E119" s="25" t="s">
        <v>68</v>
      </c>
    </row>
    <row r="120" spans="2:5">
      <c r="B120" t="s">
        <v>70</v>
      </c>
      <c r="C120" s="26" t="s">
        <v>71</v>
      </c>
      <c r="D120" s="19">
        <v>141</v>
      </c>
      <c r="E120" s="19">
        <v>447</v>
      </c>
    </row>
    <row r="121" spans="2:5">
      <c r="C121" s="25"/>
    </row>
    <row r="122" spans="2:5">
      <c r="B122" t="s">
        <v>72</v>
      </c>
      <c r="C122" s="2">
        <v>1321</v>
      </c>
      <c r="D122" s="2">
        <v>1769</v>
      </c>
      <c r="E122" s="2">
        <v>2147</v>
      </c>
    </row>
    <row r="124" spans="2:5">
      <c r="B124" t="s">
        <v>73</v>
      </c>
      <c r="C124">
        <v>740</v>
      </c>
      <c r="D124" s="25" t="s">
        <v>68</v>
      </c>
      <c r="E124" s="25" t="s">
        <v>68</v>
      </c>
    </row>
    <row r="125" spans="2:5">
      <c r="B125" t="s">
        <v>74</v>
      </c>
      <c r="C125" s="3">
        <v>1399</v>
      </c>
      <c r="D125">
        <v>999</v>
      </c>
      <c r="E125">
        <v>414</v>
      </c>
    </row>
    <row r="126" spans="2:5">
      <c r="B126" t="s">
        <v>75</v>
      </c>
      <c r="C126">
        <v>986</v>
      </c>
      <c r="D126" s="25" t="s">
        <v>68</v>
      </c>
      <c r="E126" s="25" t="s">
        <v>68</v>
      </c>
    </row>
    <row r="127" spans="2:5">
      <c r="B127" t="s">
        <v>76</v>
      </c>
      <c r="C127" s="25" t="s">
        <v>68</v>
      </c>
      <c r="D127">
        <v>688</v>
      </c>
      <c r="E127" s="25" t="s">
        <v>68</v>
      </c>
    </row>
    <row r="128" spans="2:5">
      <c r="B128" t="s">
        <v>77</v>
      </c>
      <c r="C128" s="19">
        <v>467</v>
      </c>
      <c r="D128" s="27">
        <v>1143</v>
      </c>
      <c r="E128" s="27">
        <v>2817</v>
      </c>
    </row>
    <row r="129" spans="2:5">
      <c r="B129" t="s">
        <v>78</v>
      </c>
      <c r="C129" s="2">
        <v>4913</v>
      </c>
      <c r="D129" s="2">
        <v>4599</v>
      </c>
      <c r="E129" s="2">
        <v>5378</v>
      </c>
    </row>
    <row r="131" spans="2:5">
      <c r="B131" s="14" t="s">
        <v>79</v>
      </c>
    </row>
    <row r="132" spans="2:5">
      <c r="B132" t="s">
        <v>80</v>
      </c>
      <c r="C132" s="2">
        <v>734</v>
      </c>
      <c r="D132" s="2">
        <v>1489</v>
      </c>
      <c r="E132" s="2">
        <v>964</v>
      </c>
    </row>
    <row r="133" spans="2:5">
      <c r="B133" t="s">
        <v>81</v>
      </c>
      <c r="C133" s="19">
        <v>171</v>
      </c>
      <c r="D133" s="19">
        <v>44</v>
      </c>
      <c r="E133" s="19">
        <v>117</v>
      </c>
    </row>
    <row r="134" spans="2:5">
      <c r="B134" t="s">
        <v>82</v>
      </c>
      <c r="C134" s="2">
        <v>905</v>
      </c>
      <c r="D134" s="2">
        <v>1533</v>
      </c>
      <c r="E134" s="2">
        <v>1081</v>
      </c>
    </row>
    <row r="136" spans="2:5">
      <c r="B136" t="s">
        <v>83</v>
      </c>
      <c r="C136">
        <v>424</v>
      </c>
      <c r="D136" s="25" t="s">
        <v>68</v>
      </c>
      <c r="E136" s="25" t="s">
        <v>68</v>
      </c>
    </row>
    <row r="137" spans="2:5">
      <c r="B137" t="s">
        <v>84</v>
      </c>
      <c r="C137" s="3">
        <v>1485</v>
      </c>
      <c r="D137">
        <v>721</v>
      </c>
      <c r="E137" s="3">
        <v>1390</v>
      </c>
    </row>
    <row r="138" spans="2:5">
      <c r="B138" t="s">
        <v>85</v>
      </c>
      <c r="C138">
        <v>511</v>
      </c>
      <c r="D138" s="25" t="s">
        <v>68</v>
      </c>
      <c r="E138" s="25" t="s">
        <v>68</v>
      </c>
    </row>
    <row r="139" spans="2:5">
      <c r="B139" t="s">
        <v>86</v>
      </c>
      <c r="C139">
        <v>229</v>
      </c>
      <c r="D139" s="25" t="s">
        <v>68</v>
      </c>
      <c r="E139">
        <v>641</v>
      </c>
    </row>
    <row r="140" spans="2:5">
      <c r="B140" t="s">
        <v>87</v>
      </c>
      <c r="C140" s="25" t="s">
        <v>68</v>
      </c>
      <c r="D140">
        <v>552</v>
      </c>
      <c r="E140" s="25" t="s">
        <v>71</v>
      </c>
    </row>
    <row r="141" spans="2:5">
      <c r="C141" s="25"/>
      <c r="E141" s="25"/>
    </row>
    <row r="142" spans="2:5">
      <c r="B142" t="s">
        <v>88</v>
      </c>
      <c r="C142" s="28">
        <v>1359</v>
      </c>
      <c r="D142" s="28">
        <v>1793</v>
      </c>
      <c r="E142" s="28">
        <v>2266</v>
      </c>
    </row>
    <row r="143" spans="2:5">
      <c r="C143" s="2"/>
      <c r="D143" s="2"/>
      <c r="E143" s="2"/>
    </row>
    <row r="144" spans="2:5" ht="13.5" thickBot="1">
      <c r="B144" t="s">
        <v>89</v>
      </c>
      <c r="C144" s="29">
        <v>4913</v>
      </c>
      <c r="D144" s="30">
        <v>4599</v>
      </c>
      <c r="E144" s="29">
        <v>5378</v>
      </c>
    </row>
    <row r="145" spans="2:5" ht="13.5" thickTop="1">
      <c r="B145" s="23"/>
      <c r="C145" s="23"/>
      <c r="D145" s="23"/>
      <c r="E145" s="23"/>
    </row>
    <row r="147" spans="2:5">
      <c r="B147" t="s">
        <v>90</v>
      </c>
    </row>
    <row r="151" spans="2:5">
      <c r="C151" s="14" t="s">
        <v>91</v>
      </c>
    </row>
    <row r="159" spans="2:5">
      <c r="B159" s="14" t="s">
        <v>92</v>
      </c>
      <c r="C159" s="14" t="s">
        <v>93</v>
      </c>
    </row>
    <row r="162" spans="2:5">
      <c r="B162" s="22"/>
      <c r="C162" s="22"/>
      <c r="D162" s="22"/>
      <c r="E162" s="22"/>
    </row>
    <row r="163" spans="2:5">
      <c r="B163" s="23"/>
      <c r="C163" s="21" t="s">
        <v>58</v>
      </c>
      <c r="D163" s="21" t="s">
        <v>59</v>
      </c>
      <c r="E163" s="21" t="s">
        <v>60</v>
      </c>
    </row>
    <row r="165" spans="2:5">
      <c r="B165" t="s">
        <v>94</v>
      </c>
      <c r="C165">
        <v>8.5</v>
      </c>
      <c r="D165">
        <v>29</v>
      </c>
      <c r="E165">
        <v>7.3</v>
      </c>
    </row>
    <row r="166" spans="2:5">
      <c r="B166" t="s">
        <v>95</v>
      </c>
      <c r="C166">
        <v>0.17</v>
      </c>
      <c r="D166">
        <v>7.0000000000000007E-2</v>
      </c>
      <c r="E166">
        <v>0.18</v>
      </c>
    </row>
    <row r="167" spans="2:5">
      <c r="B167" t="s">
        <v>96</v>
      </c>
      <c r="C167">
        <v>5.3</v>
      </c>
      <c r="D167">
        <v>5.2</v>
      </c>
      <c r="E167">
        <v>2.8</v>
      </c>
    </row>
    <row r="168" spans="2:5">
      <c r="B168" t="s">
        <v>97</v>
      </c>
    </row>
    <row r="169" spans="2:5">
      <c r="B169" s="31" t="s">
        <v>98</v>
      </c>
      <c r="C169">
        <v>126</v>
      </c>
      <c r="D169" s="33">
        <v>51.75</v>
      </c>
      <c r="E169">
        <v>54</v>
      </c>
    </row>
    <row r="170" spans="2:5">
      <c r="B170" s="32" t="s">
        <v>99</v>
      </c>
      <c r="C170" s="34" t="s">
        <v>100</v>
      </c>
      <c r="D170" s="34" t="s">
        <v>101</v>
      </c>
      <c r="E170" s="34" t="s">
        <v>102</v>
      </c>
    </row>
    <row r="171" spans="2:5">
      <c r="B171" t="s">
        <v>103</v>
      </c>
      <c r="C171">
        <v>1.1000000000000001</v>
      </c>
      <c r="D171">
        <v>1.2</v>
      </c>
      <c r="E171">
        <v>1.1000000000000001</v>
      </c>
    </row>
    <row r="172" spans="2:5">
      <c r="B172" t="s">
        <v>104</v>
      </c>
      <c r="C172" s="25" t="s">
        <v>105</v>
      </c>
      <c r="D172" s="25" t="s">
        <v>106</v>
      </c>
      <c r="E172" s="25" t="s">
        <v>107</v>
      </c>
    </row>
    <row r="173" spans="2:5">
      <c r="B173" s="23"/>
      <c r="C173" s="23"/>
      <c r="D173" s="23"/>
      <c r="E173" s="23"/>
    </row>
    <row r="175" spans="2:5">
      <c r="B175" t="s">
        <v>108</v>
      </c>
    </row>
    <row r="177" spans="2:13">
      <c r="B177" t="s">
        <v>109</v>
      </c>
    </row>
    <row r="178" spans="2:13">
      <c r="B178" t="s">
        <v>110</v>
      </c>
    </row>
    <row r="179" spans="2:13">
      <c r="B179" t="s">
        <v>111</v>
      </c>
    </row>
    <row r="182" spans="2:13">
      <c r="C182" s="14" t="s">
        <v>112</v>
      </c>
    </row>
    <row r="186" spans="2:13">
      <c r="B186" t="s">
        <v>22</v>
      </c>
    </row>
    <row r="189" spans="2:13">
      <c r="B189" s="14" t="s">
        <v>113</v>
      </c>
      <c r="C189" s="14" t="s">
        <v>114</v>
      </c>
      <c r="D189" s="14"/>
    </row>
    <row r="192" spans="2:13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2:13">
      <c r="B193" t="s">
        <v>22</v>
      </c>
      <c r="M193" s="16" t="s">
        <v>115</v>
      </c>
    </row>
    <row r="194" spans="2:13">
      <c r="C194" s="16" t="s">
        <v>116</v>
      </c>
      <c r="D194" s="16" t="s">
        <v>117</v>
      </c>
      <c r="L194" s="16" t="s">
        <v>118</v>
      </c>
      <c r="M194" s="16" t="s">
        <v>119</v>
      </c>
    </row>
    <row r="195" spans="2:13">
      <c r="C195" s="16" t="s">
        <v>120</v>
      </c>
      <c r="D195" s="16" t="s">
        <v>116</v>
      </c>
      <c r="E195" s="16" t="s">
        <v>121</v>
      </c>
      <c r="F195" s="16" t="s">
        <v>116</v>
      </c>
      <c r="G195" s="14"/>
      <c r="H195" s="16" t="s">
        <v>122</v>
      </c>
      <c r="I195" s="16" t="s">
        <v>123</v>
      </c>
      <c r="J195" s="16" t="s">
        <v>121</v>
      </c>
      <c r="K195" s="14"/>
      <c r="L195" s="16" t="s">
        <v>124</v>
      </c>
      <c r="M195" s="16" t="s">
        <v>125</v>
      </c>
    </row>
    <row r="196" spans="2:13">
      <c r="B196" s="21" t="s">
        <v>126</v>
      </c>
      <c r="C196" s="21" t="s">
        <v>127</v>
      </c>
      <c r="D196" s="21" t="s">
        <v>128</v>
      </c>
      <c r="E196" s="21" t="s">
        <v>129</v>
      </c>
      <c r="F196" s="21" t="s">
        <v>130</v>
      </c>
      <c r="G196" s="21" t="s">
        <v>131</v>
      </c>
      <c r="H196" s="21" t="s">
        <v>132</v>
      </c>
      <c r="I196" s="21" t="s">
        <v>133</v>
      </c>
      <c r="J196" s="21" t="s">
        <v>134</v>
      </c>
      <c r="K196" s="21" t="s">
        <v>81</v>
      </c>
      <c r="L196" s="21" t="s">
        <v>135</v>
      </c>
      <c r="M196" s="21" t="s">
        <v>136</v>
      </c>
    </row>
    <row r="198" spans="2:13">
      <c r="B198" t="s">
        <v>58</v>
      </c>
      <c r="E198" t="s">
        <v>137</v>
      </c>
      <c r="J198" t="s">
        <v>138</v>
      </c>
      <c r="K198" t="s">
        <v>139</v>
      </c>
      <c r="L198" s="2">
        <v>1934</v>
      </c>
      <c r="M198" s="2">
        <v>8081</v>
      </c>
    </row>
    <row r="199" spans="2:13">
      <c r="E199" t="s">
        <v>140</v>
      </c>
      <c r="J199" t="s">
        <v>141</v>
      </c>
      <c r="K199" t="s">
        <v>142</v>
      </c>
    </row>
    <row r="200" spans="2:13">
      <c r="E200" t="s">
        <v>143</v>
      </c>
      <c r="J200" t="s">
        <v>144</v>
      </c>
      <c r="K200" t="s">
        <v>145</v>
      </c>
    </row>
    <row r="201" spans="2:13">
      <c r="E201" t="s">
        <v>146</v>
      </c>
    </row>
    <row r="203" spans="2:13">
      <c r="B203" t="s">
        <v>59</v>
      </c>
      <c r="C203" s="15" t="s">
        <v>147</v>
      </c>
      <c r="D203" s="15">
        <v>1400</v>
      </c>
      <c r="E203" t="s">
        <v>148</v>
      </c>
      <c r="F203" t="s">
        <v>149</v>
      </c>
      <c r="G203" t="s">
        <v>150</v>
      </c>
      <c r="H203" t="s">
        <v>147</v>
      </c>
      <c r="I203" t="s">
        <v>151</v>
      </c>
      <c r="J203" t="s">
        <v>152</v>
      </c>
      <c r="K203" t="s">
        <v>153</v>
      </c>
      <c r="L203" s="2">
        <v>4067</v>
      </c>
      <c r="M203" s="2">
        <v>7752</v>
      </c>
    </row>
    <row r="204" spans="2:13">
      <c r="G204" s="35">
        <v>0.5</v>
      </c>
      <c r="I204" s="36">
        <v>0.42499999999999999</v>
      </c>
      <c r="J204" t="s">
        <v>121</v>
      </c>
      <c r="K204" t="s">
        <v>154</v>
      </c>
    </row>
    <row r="205" spans="2:13">
      <c r="J205" t="s">
        <v>155</v>
      </c>
      <c r="K205" t="s">
        <v>156</v>
      </c>
    </row>
    <row r="206" spans="2:13">
      <c r="J206" t="s">
        <v>144</v>
      </c>
      <c r="K206" t="s">
        <v>157</v>
      </c>
    </row>
    <row r="208" spans="2:13">
      <c r="B208" t="s">
        <v>60</v>
      </c>
      <c r="C208" s="15" t="s">
        <v>147</v>
      </c>
      <c r="D208" s="15">
        <v>820</v>
      </c>
      <c r="E208" t="s">
        <v>158</v>
      </c>
      <c r="F208" t="s">
        <v>159</v>
      </c>
      <c r="G208" t="s">
        <v>160</v>
      </c>
      <c r="H208" t="s">
        <v>147</v>
      </c>
      <c r="I208" t="s">
        <v>161</v>
      </c>
      <c r="K208" t="s">
        <v>162</v>
      </c>
      <c r="L208" s="2">
        <v>1862</v>
      </c>
      <c r="M208" s="2">
        <v>6749</v>
      </c>
    </row>
    <row r="209" spans="2:13">
      <c r="C209" s="15"/>
      <c r="E209" t="s">
        <v>163</v>
      </c>
      <c r="F209" t="s">
        <v>164</v>
      </c>
      <c r="G209" s="35">
        <v>0.5</v>
      </c>
      <c r="I209" t="s">
        <v>165</v>
      </c>
      <c r="K209" t="s">
        <v>145</v>
      </c>
    </row>
    <row r="210" spans="2:13">
      <c r="F210" t="s">
        <v>166</v>
      </c>
    </row>
    <row r="211" spans="2:13">
      <c r="F211" t="s">
        <v>167</v>
      </c>
      <c r="G211" t="s">
        <v>168</v>
      </c>
      <c r="K211" t="s">
        <v>169</v>
      </c>
    </row>
    <row r="212" spans="2:13">
      <c r="F212" t="s">
        <v>170</v>
      </c>
      <c r="G212" t="s">
        <v>167</v>
      </c>
      <c r="K212" t="s">
        <v>171</v>
      </c>
    </row>
    <row r="213" spans="2:13">
      <c r="G213" t="s">
        <v>172</v>
      </c>
    </row>
    <row r="215" spans="2:13">
      <c r="B215" t="s">
        <v>173</v>
      </c>
      <c r="C215" s="15" t="s">
        <v>147</v>
      </c>
      <c r="D215" s="15">
        <v>3000</v>
      </c>
      <c r="E215" t="s">
        <v>174</v>
      </c>
      <c r="F215" t="s">
        <v>175</v>
      </c>
      <c r="G215" t="s">
        <v>176</v>
      </c>
      <c r="H215" t="s">
        <v>177</v>
      </c>
      <c r="I215" t="s">
        <v>178</v>
      </c>
      <c r="K215" t="s">
        <v>179</v>
      </c>
      <c r="L215" s="2">
        <v>2290</v>
      </c>
      <c r="M215" s="2">
        <v>5274</v>
      </c>
    </row>
    <row r="216" spans="2:13">
      <c r="D216" s="15" t="s">
        <v>180</v>
      </c>
      <c r="F216" t="s">
        <v>181</v>
      </c>
      <c r="G216" t="s">
        <v>182</v>
      </c>
      <c r="K216" t="s">
        <v>183</v>
      </c>
    </row>
    <row r="217" spans="2:13">
      <c r="F217" t="s">
        <v>184</v>
      </c>
      <c r="G217" t="s">
        <v>168</v>
      </c>
      <c r="K217" t="s">
        <v>185</v>
      </c>
    </row>
    <row r="218" spans="2:13">
      <c r="F218" t="s">
        <v>186</v>
      </c>
      <c r="G218" t="s">
        <v>167</v>
      </c>
      <c r="K218" t="s">
        <v>187</v>
      </c>
    </row>
    <row r="219" spans="2:13">
      <c r="F219" t="s">
        <v>188</v>
      </c>
      <c r="G219" t="s">
        <v>189</v>
      </c>
    </row>
    <row r="221" spans="2:13">
      <c r="B221" t="s">
        <v>190</v>
      </c>
      <c r="C221" s="15" t="s">
        <v>147</v>
      </c>
      <c r="D221" s="37">
        <v>2700</v>
      </c>
      <c r="F221" t="s">
        <v>149</v>
      </c>
      <c r="G221" t="s">
        <v>191</v>
      </c>
      <c r="H221" t="s">
        <v>192</v>
      </c>
      <c r="L221" s="2">
        <v>1146</v>
      </c>
      <c r="M221" s="2">
        <v>3054</v>
      </c>
    </row>
    <row r="223" spans="2:13">
      <c r="B223" t="s">
        <v>193</v>
      </c>
      <c r="C223" s="15" t="s">
        <v>147</v>
      </c>
      <c r="D223" s="15">
        <v>610</v>
      </c>
      <c r="E223" t="s">
        <v>193</v>
      </c>
      <c r="F223" t="s">
        <v>149</v>
      </c>
      <c r="I223" t="s">
        <v>194</v>
      </c>
      <c r="K223" t="s">
        <v>179</v>
      </c>
      <c r="L223" s="2">
        <v>3438</v>
      </c>
      <c r="M223" s="2">
        <v>10608</v>
      </c>
    </row>
    <row r="224" spans="2:13">
      <c r="E224" t="s">
        <v>195</v>
      </c>
      <c r="I224" t="s">
        <v>196</v>
      </c>
      <c r="K224" t="s">
        <v>197</v>
      </c>
    </row>
    <row r="225" spans="2:13">
      <c r="K225" t="s">
        <v>198</v>
      </c>
    </row>
    <row r="226" spans="2:13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31" spans="2:13">
      <c r="C231" s="14" t="s">
        <v>199</v>
      </c>
    </row>
    <row r="236" spans="2:13">
      <c r="B236" t="s">
        <v>22</v>
      </c>
    </row>
    <row r="237" spans="2:13">
      <c r="B237" s="14" t="s">
        <v>200</v>
      </c>
    </row>
    <row r="240" spans="2:13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2:13">
      <c r="B241" t="s">
        <v>22</v>
      </c>
      <c r="M241" s="16" t="s">
        <v>115</v>
      </c>
    </row>
    <row r="242" spans="2:13">
      <c r="C242" s="16" t="s">
        <v>116</v>
      </c>
      <c r="D242" s="16" t="s">
        <v>117</v>
      </c>
      <c r="L242" s="16" t="s">
        <v>118</v>
      </c>
      <c r="M242" s="16" t="s">
        <v>119</v>
      </c>
    </row>
    <row r="243" spans="2:13">
      <c r="C243" s="16" t="s">
        <v>120</v>
      </c>
      <c r="D243" s="16" t="s">
        <v>116</v>
      </c>
      <c r="E243" s="16" t="s">
        <v>121</v>
      </c>
      <c r="F243" s="16" t="s">
        <v>201</v>
      </c>
      <c r="H243" s="16" t="s">
        <v>122</v>
      </c>
      <c r="I243" s="16" t="s">
        <v>123</v>
      </c>
      <c r="J243" s="16" t="s">
        <v>121</v>
      </c>
      <c r="L243" s="16" t="s">
        <v>124</v>
      </c>
      <c r="M243" s="16" t="s">
        <v>125</v>
      </c>
    </row>
    <row r="244" spans="2:13">
      <c r="B244" s="21" t="s">
        <v>126</v>
      </c>
      <c r="C244" s="21" t="s">
        <v>127</v>
      </c>
      <c r="D244" s="21" t="s">
        <v>128</v>
      </c>
      <c r="E244" s="21" t="s">
        <v>129</v>
      </c>
      <c r="F244" s="21" t="s">
        <v>202</v>
      </c>
      <c r="G244" s="21" t="s">
        <v>131</v>
      </c>
      <c r="H244" s="21" t="s">
        <v>132</v>
      </c>
      <c r="I244" s="21" t="s">
        <v>133</v>
      </c>
      <c r="J244" s="21" t="s">
        <v>134</v>
      </c>
      <c r="K244" s="21" t="s">
        <v>81</v>
      </c>
      <c r="L244" s="21" t="s">
        <v>135</v>
      </c>
      <c r="M244" s="21" t="s">
        <v>136</v>
      </c>
    </row>
    <row r="246" spans="2:13">
      <c r="B246" t="s">
        <v>203</v>
      </c>
      <c r="C246" s="15" t="s">
        <v>204</v>
      </c>
      <c r="D246" s="15">
        <v>2500</v>
      </c>
      <c r="E246" t="s">
        <v>195</v>
      </c>
      <c r="F246" t="s">
        <v>149</v>
      </c>
      <c r="H246" t="s">
        <v>147</v>
      </c>
      <c r="I246" t="s">
        <v>205</v>
      </c>
      <c r="K246" t="s">
        <v>206</v>
      </c>
      <c r="L246" s="2">
        <v>1265</v>
      </c>
      <c r="M246" s="2">
        <v>6579</v>
      </c>
    </row>
    <row r="247" spans="2:13">
      <c r="C247" s="15" t="s">
        <v>207</v>
      </c>
      <c r="I247" t="s">
        <v>208</v>
      </c>
      <c r="K247" t="s">
        <v>209</v>
      </c>
    </row>
    <row r="248" spans="2:13">
      <c r="C248" s="15" t="s">
        <v>210</v>
      </c>
      <c r="I248" t="s">
        <v>211</v>
      </c>
      <c r="K248" t="s">
        <v>212</v>
      </c>
    </row>
    <row r="250" spans="2:13">
      <c r="K250" t="s">
        <v>213</v>
      </c>
    </row>
    <row r="251" spans="2:13">
      <c r="K251" t="s">
        <v>214</v>
      </c>
    </row>
    <row r="252" spans="2:13">
      <c r="K252" s="35">
        <v>0.49</v>
      </c>
    </row>
    <row r="254" spans="2:13">
      <c r="B254" t="s">
        <v>215</v>
      </c>
      <c r="C254" s="15" t="s">
        <v>147</v>
      </c>
      <c r="D254" s="15">
        <v>1034</v>
      </c>
      <c r="F254" t="s">
        <v>216</v>
      </c>
      <c r="H254" t="s">
        <v>177</v>
      </c>
      <c r="L254" s="2">
        <v>675</v>
      </c>
      <c r="M254" s="2">
        <v>1516</v>
      </c>
    </row>
    <row r="255" spans="2:13">
      <c r="F255" t="s">
        <v>181</v>
      </c>
    </row>
    <row r="256" spans="2:13">
      <c r="F256" t="s">
        <v>184</v>
      </c>
    </row>
    <row r="257" spans="2:13">
      <c r="F257" t="s">
        <v>167</v>
      </c>
    </row>
    <row r="258" spans="2:13">
      <c r="F258" t="s">
        <v>188</v>
      </c>
    </row>
    <row r="260" spans="2:13">
      <c r="B260" t="s">
        <v>217</v>
      </c>
      <c r="C260" s="15" t="s">
        <v>218</v>
      </c>
      <c r="E260" t="s">
        <v>219</v>
      </c>
      <c r="I260" t="s">
        <v>220</v>
      </c>
      <c r="L260" s="2">
        <v>3638</v>
      </c>
      <c r="M260" s="2">
        <v>44121</v>
      </c>
    </row>
    <row r="261" spans="2:13">
      <c r="E261" t="s">
        <v>221</v>
      </c>
      <c r="I261" t="s">
        <v>222</v>
      </c>
    </row>
    <row r="263" spans="2:13">
      <c r="B263" t="s">
        <v>223</v>
      </c>
      <c r="C263" s="15" t="s">
        <v>218</v>
      </c>
      <c r="E263" t="s">
        <v>224</v>
      </c>
      <c r="I263" t="s">
        <v>225</v>
      </c>
      <c r="L263" s="2">
        <v>3750</v>
      </c>
      <c r="M263" s="2">
        <v>7770</v>
      </c>
    </row>
    <row r="264" spans="2:13">
      <c r="B264" t="s">
        <v>22</v>
      </c>
      <c r="E264" t="s">
        <v>226</v>
      </c>
      <c r="I264" t="s">
        <v>227</v>
      </c>
    </row>
    <row r="266" spans="2:13">
      <c r="B266" t="s">
        <v>228</v>
      </c>
      <c r="C266" s="15" t="s">
        <v>218</v>
      </c>
      <c r="I266" t="s">
        <v>229</v>
      </c>
      <c r="L266" s="2">
        <v>2778</v>
      </c>
      <c r="M266" s="2">
        <v>4997</v>
      </c>
    </row>
    <row r="267" spans="2:13">
      <c r="I267" t="s">
        <v>230</v>
      </c>
    </row>
    <row r="269" spans="2:13">
      <c r="B269" t="s">
        <v>231</v>
      </c>
      <c r="E269" t="s">
        <v>232</v>
      </c>
      <c r="G269" t="s">
        <v>147</v>
      </c>
      <c r="J269" t="s">
        <v>233</v>
      </c>
      <c r="L269" s="2">
        <v>2143</v>
      </c>
      <c r="M269" s="2">
        <v>10085</v>
      </c>
    </row>
    <row r="270" spans="2:13">
      <c r="J270" t="s">
        <v>234</v>
      </c>
    </row>
    <row r="272" spans="2:13">
      <c r="B272" t="s">
        <v>235</v>
      </c>
      <c r="C272" s="15" t="s">
        <v>147</v>
      </c>
      <c r="D272" s="15" t="s">
        <v>236</v>
      </c>
      <c r="L272" s="2">
        <v>395</v>
      </c>
      <c r="M272" s="2">
        <v>680</v>
      </c>
    </row>
    <row r="275" spans="2:13">
      <c r="B275" t="s">
        <v>237</v>
      </c>
      <c r="C275" s="15" t="s">
        <v>238</v>
      </c>
      <c r="D275" s="15" t="s">
        <v>239</v>
      </c>
      <c r="E275" t="s">
        <v>240</v>
      </c>
      <c r="I275" t="s">
        <v>241</v>
      </c>
      <c r="L275" s="2">
        <v>807</v>
      </c>
      <c r="M275" s="2">
        <v>3384</v>
      </c>
    </row>
    <row r="276" spans="2:13">
      <c r="D276" s="15" t="s">
        <v>242</v>
      </c>
      <c r="E276" t="s">
        <v>243</v>
      </c>
    </row>
    <row r="277" spans="2:13">
      <c r="D277" s="15" t="s">
        <v>244</v>
      </c>
      <c r="E277" t="s">
        <v>245</v>
      </c>
    </row>
    <row r="279" spans="2:13">
      <c r="B279" t="s">
        <v>246</v>
      </c>
      <c r="E279" t="s">
        <v>247</v>
      </c>
      <c r="F279" t="s">
        <v>248</v>
      </c>
      <c r="G279" t="s">
        <v>147</v>
      </c>
      <c r="I279" s="18">
        <v>4</v>
      </c>
      <c r="J279" t="s">
        <v>236</v>
      </c>
      <c r="L279" s="2">
        <v>1259</v>
      </c>
      <c r="M279" s="2">
        <v>4813</v>
      </c>
    </row>
    <row r="280" spans="2:13">
      <c r="E280" t="s">
        <v>249</v>
      </c>
      <c r="F280" t="s">
        <v>250</v>
      </c>
      <c r="I280" s="38"/>
    </row>
    <row r="281" spans="2:13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3" spans="2:13">
      <c r="B283" t="s">
        <v>251</v>
      </c>
    </row>
    <row r="287" spans="2:13">
      <c r="C287" s="14" t="s">
        <v>252</v>
      </c>
    </row>
    <row r="294" spans="2:7">
      <c r="B294" s="14" t="s">
        <v>253</v>
      </c>
      <c r="C294" s="14" t="s">
        <v>254</v>
      </c>
    </row>
    <row r="297" spans="2:7">
      <c r="B297" s="22"/>
      <c r="C297" s="22"/>
      <c r="D297" s="22"/>
      <c r="E297" s="22"/>
      <c r="F297" s="22"/>
      <c r="G297" s="22"/>
    </row>
    <row r="298" spans="2:7">
      <c r="D298" s="14" t="s">
        <v>255</v>
      </c>
    </row>
    <row r="299" spans="2:7">
      <c r="B299" s="23"/>
      <c r="C299" s="21">
        <v>1984</v>
      </c>
      <c r="D299" s="21">
        <v>1985</v>
      </c>
      <c r="E299" s="21">
        <v>1986</v>
      </c>
      <c r="F299" s="21">
        <v>1987</v>
      </c>
      <c r="G299" s="21">
        <v>1988</v>
      </c>
    </row>
    <row r="302" spans="2:7">
      <c r="B302" s="14" t="s">
        <v>256</v>
      </c>
    </row>
    <row r="304" spans="2:7">
      <c r="B304" t="s">
        <v>45</v>
      </c>
      <c r="C304" s="2">
        <v>1090</v>
      </c>
      <c r="D304" s="2">
        <v>1201</v>
      </c>
      <c r="E304" s="2">
        <v>1251</v>
      </c>
      <c r="F304" s="2">
        <v>1355</v>
      </c>
      <c r="G304" s="2">
        <v>1571</v>
      </c>
    </row>
    <row r="305" spans="2:7">
      <c r="B305" t="s">
        <v>46</v>
      </c>
      <c r="C305">
        <v>150</v>
      </c>
      <c r="D305">
        <v>160</v>
      </c>
      <c r="E305">
        <v>172</v>
      </c>
      <c r="F305">
        <v>176</v>
      </c>
      <c r="G305">
        <v>207</v>
      </c>
    </row>
    <row r="306" spans="2:7">
      <c r="B306" t="s">
        <v>22</v>
      </c>
    </row>
    <row r="307" spans="2:7">
      <c r="B307" t="s">
        <v>47</v>
      </c>
      <c r="C307">
        <v>779</v>
      </c>
      <c r="D307">
        <v>950</v>
      </c>
      <c r="E307">
        <v>1077</v>
      </c>
      <c r="F307">
        <v>1193</v>
      </c>
      <c r="G307">
        <v>1536</v>
      </c>
    </row>
    <row r="308" spans="2:7">
      <c r="B308" t="s">
        <v>48</v>
      </c>
      <c r="C308">
        <v>0.19</v>
      </c>
      <c r="D308">
        <v>0.17</v>
      </c>
      <c r="E308">
        <v>0.16</v>
      </c>
      <c r="F308">
        <v>0.15</v>
      </c>
      <c r="G308">
        <v>0.13</v>
      </c>
    </row>
    <row r="309" spans="2:7">
      <c r="B309" t="s">
        <v>257</v>
      </c>
      <c r="C309">
        <v>0.14000000000000001</v>
      </c>
      <c r="D309">
        <v>0.13</v>
      </c>
      <c r="E309">
        <v>0.14000000000000001</v>
      </c>
      <c r="F309">
        <v>0.13</v>
      </c>
      <c r="G309">
        <v>0.13</v>
      </c>
    </row>
    <row r="311" spans="2:7">
      <c r="B311" s="14" t="s">
        <v>258</v>
      </c>
    </row>
    <row r="313" spans="2:7">
      <c r="B313" t="s">
        <v>45</v>
      </c>
      <c r="C313" s="2">
        <v>818</v>
      </c>
      <c r="D313" s="2">
        <v>912</v>
      </c>
      <c r="E313" s="2">
        <v>1139</v>
      </c>
      <c r="F313" s="2">
        <v>1530</v>
      </c>
      <c r="G313" s="2">
        <v>2040</v>
      </c>
    </row>
    <row r="314" spans="2:7">
      <c r="B314" t="s">
        <v>46</v>
      </c>
      <c r="C314">
        <v>90</v>
      </c>
      <c r="D314">
        <v>112</v>
      </c>
      <c r="E314">
        <v>151</v>
      </c>
      <c r="F314">
        <v>213</v>
      </c>
      <c r="G314">
        <v>319</v>
      </c>
    </row>
    <row r="316" spans="2:7">
      <c r="B316" t="s">
        <v>47</v>
      </c>
      <c r="C316">
        <v>384</v>
      </c>
      <c r="D316">
        <v>398</v>
      </c>
      <c r="E316">
        <v>453</v>
      </c>
      <c r="F316">
        <v>998</v>
      </c>
      <c r="G316" s="3">
        <v>1290</v>
      </c>
    </row>
    <row r="317" spans="2:7">
      <c r="B317" t="s">
        <v>48</v>
      </c>
      <c r="C317">
        <v>0.23</v>
      </c>
      <c r="D317">
        <v>0.28000000000000003</v>
      </c>
      <c r="E317">
        <v>0.33</v>
      </c>
      <c r="F317">
        <v>0.21</v>
      </c>
      <c r="G317">
        <v>0.25</v>
      </c>
    </row>
    <row r="318" spans="2:7">
      <c r="B318" t="s">
        <v>257</v>
      </c>
      <c r="C318">
        <v>0.11</v>
      </c>
      <c r="D318">
        <v>0.12</v>
      </c>
      <c r="E318">
        <v>0.13</v>
      </c>
      <c r="F318">
        <v>0.14000000000000001</v>
      </c>
      <c r="G318">
        <v>0.16</v>
      </c>
    </row>
    <row r="320" spans="2:7">
      <c r="B320" s="14" t="s">
        <v>259</v>
      </c>
    </row>
    <row r="322" spans="2:7">
      <c r="B322" t="s">
        <v>45</v>
      </c>
      <c r="C322" s="2">
        <v>363</v>
      </c>
      <c r="D322" s="2">
        <v>296</v>
      </c>
      <c r="E322" s="2">
        <v>326</v>
      </c>
      <c r="F322" s="2">
        <v>387</v>
      </c>
      <c r="G322" s="2">
        <v>456</v>
      </c>
    </row>
    <row r="323" spans="2:7">
      <c r="B323" t="s">
        <v>46</v>
      </c>
      <c r="C323">
        <v>-106</v>
      </c>
      <c r="D323">
        <v>-9</v>
      </c>
      <c r="E323">
        <v>16</v>
      </c>
      <c r="F323">
        <v>42</v>
      </c>
      <c r="G323">
        <v>72</v>
      </c>
    </row>
    <row r="325" spans="2:7">
      <c r="B325" t="s">
        <v>47</v>
      </c>
      <c r="C325">
        <v>213</v>
      </c>
      <c r="D325">
        <v>300</v>
      </c>
      <c r="E325">
        <v>753</v>
      </c>
      <c r="F325">
        <v>794</v>
      </c>
      <c r="G325">
        <v>994</v>
      </c>
    </row>
    <row r="326" spans="2:7">
      <c r="B326" t="s">
        <v>48</v>
      </c>
      <c r="C326">
        <v>-0.5</v>
      </c>
      <c r="D326">
        <v>-0.03</v>
      </c>
      <c r="E326">
        <v>0.02</v>
      </c>
      <c r="F326">
        <v>0.05</v>
      </c>
      <c r="G326">
        <v>7.0000000000000007E-2</v>
      </c>
    </row>
    <row r="327" spans="2:7">
      <c r="B327" t="s">
        <v>257</v>
      </c>
      <c r="C327">
        <v>-0.28999999999999998</v>
      </c>
      <c r="D327">
        <v>-0.03</v>
      </c>
      <c r="E327">
        <v>0.05</v>
      </c>
      <c r="F327">
        <v>0.11</v>
      </c>
      <c r="G327">
        <v>0.16</v>
      </c>
    </row>
    <row r="329" spans="2:7">
      <c r="B329" s="14" t="s">
        <v>260</v>
      </c>
    </row>
    <row r="331" spans="2:7">
      <c r="B331" t="s">
        <v>45</v>
      </c>
      <c r="C331" s="2">
        <v>115</v>
      </c>
      <c r="D331" s="2">
        <v>122</v>
      </c>
      <c r="E331" s="2">
        <v>133</v>
      </c>
      <c r="F331" s="2">
        <v>130</v>
      </c>
      <c r="G331" s="2">
        <v>139</v>
      </c>
    </row>
    <row r="332" spans="2:7">
      <c r="B332" t="s">
        <v>46</v>
      </c>
      <c r="C332">
        <v>11</v>
      </c>
      <c r="D332">
        <v>14</v>
      </c>
      <c r="E332">
        <v>12</v>
      </c>
      <c r="F332">
        <v>11</v>
      </c>
      <c r="G332">
        <v>11</v>
      </c>
    </row>
    <row r="334" spans="2:7">
      <c r="B334" t="s">
        <v>47</v>
      </c>
      <c r="C334">
        <v>27</v>
      </c>
      <c r="D334">
        <v>50</v>
      </c>
      <c r="E334">
        <v>55</v>
      </c>
      <c r="F334">
        <v>59</v>
      </c>
      <c r="G334">
        <v>98</v>
      </c>
    </row>
    <row r="335" spans="2:7">
      <c r="B335" t="s">
        <v>48</v>
      </c>
      <c r="C335">
        <v>0.41</v>
      </c>
      <c r="D335">
        <v>0.28000000000000003</v>
      </c>
      <c r="E335">
        <v>0.22</v>
      </c>
      <c r="F335">
        <v>0.19</v>
      </c>
      <c r="G335">
        <v>0.11</v>
      </c>
    </row>
    <row r="336" spans="2:7">
      <c r="B336" t="s">
        <v>257</v>
      </c>
      <c r="C336">
        <v>0.1</v>
      </c>
      <c r="D336">
        <v>0.11</v>
      </c>
      <c r="E336">
        <v>0.09</v>
      </c>
      <c r="F336">
        <v>0.08</v>
      </c>
      <c r="G336">
        <v>0.08</v>
      </c>
    </row>
    <row r="338" spans="2:7">
      <c r="B338" s="14" t="s">
        <v>261</v>
      </c>
    </row>
    <row r="340" spans="2:7">
      <c r="B340" t="s">
        <v>45</v>
      </c>
      <c r="C340" s="2">
        <v>334</v>
      </c>
      <c r="D340" s="2">
        <v>466</v>
      </c>
      <c r="E340" s="2">
        <v>571</v>
      </c>
      <c r="F340" s="2">
        <v>637</v>
      </c>
      <c r="G340" s="2">
        <v>525</v>
      </c>
    </row>
    <row r="341" spans="2:7">
      <c r="B341" t="s">
        <v>46</v>
      </c>
      <c r="C341">
        <v>150</v>
      </c>
      <c r="D341">
        <v>67</v>
      </c>
      <c r="E341">
        <v>36</v>
      </c>
      <c r="F341">
        <v>-39</v>
      </c>
      <c r="G341">
        <v>-362</v>
      </c>
    </row>
    <row r="343" spans="2:7">
      <c r="B343" t="s">
        <v>257</v>
      </c>
      <c r="C343">
        <v>0.45</v>
      </c>
      <c r="D343">
        <v>0.14000000000000001</v>
      </c>
      <c r="E343">
        <v>0.06</v>
      </c>
      <c r="F343">
        <v>-0.06</v>
      </c>
      <c r="G343">
        <v>-0.69</v>
      </c>
    </row>
    <row r="345" spans="2:7">
      <c r="B345" s="14" t="s">
        <v>262</v>
      </c>
    </row>
    <row r="347" spans="2:7">
      <c r="B347" t="s">
        <v>45</v>
      </c>
      <c r="C347" s="2">
        <v>2023</v>
      </c>
      <c r="D347" s="2">
        <v>2235</v>
      </c>
      <c r="E347" s="2">
        <v>2848</v>
      </c>
      <c r="F347" s="2">
        <v>3404</v>
      </c>
      <c r="G347" s="2">
        <v>4206</v>
      </c>
    </row>
    <row r="348" spans="2:7">
      <c r="B348" t="s">
        <v>263</v>
      </c>
      <c r="C348" s="3">
        <v>1438</v>
      </c>
      <c r="D348" s="3">
        <v>1599</v>
      </c>
      <c r="E348" s="3">
        <v>2043</v>
      </c>
      <c r="F348" s="3">
        <v>2413</v>
      </c>
      <c r="G348" s="3">
        <v>2926</v>
      </c>
    </row>
    <row r="349" spans="2:7">
      <c r="B349" t="s">
        <v>264</v>
      </c>
      <c r="C349">
        <v>516</v>
      </c>
      <c r="D349">
        <v>235</v>
      </c>
      <c r="E349">
        <v>508</v>
      </c>
      <c r="F349">
        <v>572</v>
      </c>
      <c r="G349">
        <v>740</v>
      </c>
    </row>
    <row r="350" spans="2:7">
      <c r="B350" t="s">
        <v>265</v>
      </c>
      <c r="C350">
        <v>69</v>
      </c>
      <c r="D350">
        <v>401</v>
      </c>
      <c r="E350">
        <v>297</v>
      </c>
      <c r="F350">
        <v>419</v>
      </c>
      <c r="G350">
        <v>540</v>
      </c>
    </row>
    <row r="351" spans="2:7">
      <c r="B351" t="s">
        <v>266</v>
      </c>
      <c r="C351">
        <v>56</v>
      </c>
      <c r="D351">
        <v>207</v>
      </c>
      <c r="E351">
        <v>67</v>
      </c>
      <c r="F351">
        <v>91</v>
      </c>
      <c r="G351">
        <v>118</v>
      </c>
    </row>
    <row r="352" spans="2:7">
      <c r="B352" t="s">
        <v>267</v>
      </c>
      <c r="C352">
        <v>13</v>
      </c>
      <c r="D352">
        <v>194</v>
      </c>
      <c r="E352">
        <v>230</v>
      </c>
      <c r="F352">
        <v>328</v>
      </c>
      <c r="G352">
        <v>422</v>
      </c>
    </row>
    <row r="353" spans="2:7">
      <c r="B353" t="s">
        <v>268</v>
      </c>
      <c r="C353">
        <v>-599</v>
      </c>
      <c r="E353">
        <v>22</v>
      </c>
    </row>
    <row r="355" spans="2:7">
      <c r="B355" t="s">
        <v>269</v>
      </c>
      <c r="C355" s="2">
        <v>-586</v>
      </c>
      <c r="D355" s="2">
        <v>194</v>
      </c>
      <c r="E355" s="2">
        <v>252</v>
      </c>
      <c r="F355" s="2">
        <v>328</v>
      </c>
      <c r="G355" s="2">
        <v>422</v>
      </c>
    </row>
    <row r="356" spans="2:7">
      <c r="B356" s="23"/>
      <c r="C356" s="23"/>
      <c r="D356" s="23"/>
      <c r="E356" s="23"/>
      <c r="F356" s="23"/>
      <c r="G356" s="23"/>
    </row>
    <row r="358" spans="2:7">
      <c r="B358" t="s">
        <v>270</v>
      </c>
    </row>
    <row r="359" spans="2:7">
      <c r="B359" t="s">
        <v>271</v>
      </c>
    </row>
    <row r="360" spans="2:7">
      <c r="B360" t="s">
        <v>272</v>
      </c>
    </row>
    <row r="361" spans="2:7">
      <c r="B361" t="s">
        <v>273</v>
      </c>
    </row>
    <row r="365" spans="2:7">
      <c r="C365" s="14" t="s">
        <v>274</v>
      </c>
    </row>
    <row r="372" spans="2:7">
      <c r="B372" s="14" t="s">
        <v>275</v>
      </c>
      <c r="C372" s="14" t="s">
        <v>276</v>
      </c>
    </row>
    <row r="375" spans="2:7">
      <c r="B375" s="22"/>
      <c r="C375" s="22"/>
      <c r="D375" s="22"/>
      <c r="E375" s="22"/>
      <c r="F375" s="22"/>
      <c r="G375" s="22"/>
    </row>
    <row r="376" spans="2:7">
      <c r="D376" s="14" t="s">
        <v>255</v>
      </c>
    </row>
    <row r="377" spans="2:7">
      <c r="B377" s="23"/>
      <c r="C377" s="21">
        <v>1984</v>
      </c>
      <c r="D377" s="21">
        <v>1985</v>
      </c>
      <c r="E377" s="21">
        <v>1986</v>
      </c>
      <c r="F377" s="21">
        <v>1987</v>
      </c>
      <c r="G377" s="21">
        <v>1988</v>
      </c>
    </row>
    <row r="380" spans="2:7">
      <c r="B380" s="14" t="s">
        <v>277</v>
      </c>
    </row>
    <row r="382" spans="2:7">
      <c r="B382" t="s">
        <v>45</v>
      </c>
      <c r="C382" s="2">
        <v>1266</v>
      </c>
      <c r="D382" s="2">
        <v>1063</v>
      </c>
      <c r="E382" s="2">
        <v>1154</v>
      </c>
      <c r="F382" s="2">
        <v>1850</v>
      </c>
      <c r="G382" s="2">
        <v>1862</v>
      </c>
    </row>
    <row r="383" spans="2:7">
      <c r="B383" t="s">
        <v>46</v>
      </c>
      <c r="C383">
        <v>109</v>
      </c>
      <c r="D383">
        <v>69</v>
      </c>
      <c r="E383">
        <v>129</v>
      </c>
      <c r="F383">
        <v>297</v>
      </c>
      <c r="G383">
        <v>252</v>
      </c>
    </row>
    <row r="385" spans="2:7">
      <c r="B385" t="s">
        <v>257</v>
      </c>
      <c r="C385">
        <v>0.09</v>
      </c>
      <c r="D385">
        <v>0.06</v>
      </c>
      <c r="E385">
        <v>0.11</v>
      </c>
      <c r="F385">
        <v>0.16</v>
      </c>
      <c r="G385">
        <v>0.14000000000000001</v>
      </c>
    </row>
    <row r="387" spans="2:7">
      <c r="B387" s="14" t="s">
        <v>278</v>
      </c>
    </row>
    <row r="389" spans="2:7">
      <c r="B389" t="s">
        <v>45</v>
      </c>
      <c r="C389" s="2">
        <v>317</v>
      </c>
      <c r="D389" s="2">
        <v>798</v>
      </c>
      <c r="E389" s="2">
        <v>949</v>
      </c>
      <c r="F389" s="2">
        <v>1074</v>
      </c>
      <c r="G389" s="2">
        <v>1194</v>
      </c>
    </row>
    <row r="390" spans="2:7">
      <c r="B390" t="s">
        <v>46</v>
      </c>
      <c r="C390">
        <v>44</v>
      </c>
      <c r="D390">
        <v>104</v>
      </c>
      <c r="E390">
        <v>141</v>
      </c>
      <c r="F390">
        <v>162</v>
      </c>
      <c r="G390">
        <v>180</v>
      </c>
    </row>
    <row r="392" spans="2:7">
      <c r="B392" t="s">
        <v>257</v>
      </c>
      <c r="C392">
        <v>0.14000000000000001</v>
      </c>
      <c r="D392">
        <v>0.13</v>
      </c>
      <c r="E392">
        <v>0.15</v>
      </c>
      <c r="F392">
        <v>0.15</v>
      </c>
      <c r="G392">
        <v>0.15</v>
      </c>
    </row>
    <row r="394" spans="2:7">
      <c r="B394" s="14" t="s">
        <v>279</v>
      </c>
    </row>
    <row r="396" spans="2:7">
      <c r="B396" t="s">
        <v>45</v>
      </c>
      <c r="C396" s="2">
        <v>1236</v>
      </c>
      <c r="D396" s="2">
        <v>1460</v>
      </c>
      <c r="E396" s="2">
        <v>1687</v>
      </c>
      <c r="F396" s="2">
        <v>1778</v>
      </c>
      <c r="G396" s="2">
        <v>2052</v>
      </c>
    </row>
    <row r="397" spans="2:7">
      <c r="B397" t="s">
        <v>46</v>
      </c>
      <c r="C397">
        <v>188</v>
      </c>
      <c r="D397">
        <v>251</v>
      </c>
      <c r="E397">
        <v>290</v>
      </c>
      <c r="F397">
        <v>324</v>
      </c>
      <c r="G397">
        <v>372</v>
      </c>
    </row>
    <row r="399" spans="2:7">
      <c r="B399" t="s">
        <v>257</v>
      </c>
      <c r="C399">
        <v>0.15</v>
      </c>
      <c r="D399">
        <v>0.17</v>
      </c>
      <c r="E399">
        <v>0.17</v>
      </c>
      <c r="F399">
        <v>0.18</v>
      </c>
      <c r="G399">
        <v>0.18</v>
      </c>
    </row>
    <row r="401" spans="2:7">
      <c r="B401" s="14" t="s">
        <v>53</v>
      </c>
    </row>
    <row r="403" spans="2:7">
      <c r="B403" t="s">
        <v>45</v>
      </c>
      <c r="C403" s="2">
        <v>2819</v>
      </c>
      <c r="D403" s="2">
        <v>3321</v>
      </c>
      <c r="E403" s="2">
        <v>3790</v>
      </c>
      <c r="F403" s="2">
        <v>4702</v>
      </c>
      <c r="G403" s="2">
        <v>5108</v>
      </c>
    </row>
    <row r="404" spans="2:7">
      <c r="B404" t="s">
        <v>46</v>
      </c>
      <c r="C404">
        <v>283</v>
      </c>
      <c r="D404">
        <v>358</v>
      </c>
      <c r="E404">
        <v>496</v>
      </c>
      <c r="F404">
        <v>722</v>
      </c>
      <c r="G404">
        <v>748</v>
      </c>
    </row>
    <row r="405" spans="2:7">
      <c r="B405" t="s">
        <v>280</v>
      </c>
      <c r="C405">
        <v>-68</v>
      </c>
      <c r="D405">
        <v>-122</v>
      </c>
      <c r="E405">
        <v>-110</v>
      </c>
      <c r="F405">
        <v>-114</v>
      </c>
      <c r="G405">
        <v>-107</v>
      </c>
    </row>
    <row r="406" spans="2:7">
      <c r="B406" t="s">
        <v>281</v>
      </c>
      <c r="C406">
        <v>215</v>
      </c>
      <c r="D406">
        <v>236</v>
      </c>
      <c r="E406">
        <v>386</v>
      </c>
      <c r="F406">
        <v>608</v>
      </c>
      <c r="G406">
        <v>641</v>
      </c>
    </row>
    <row r="407" spans="2:7">
      <c r="B407" t="s">
        <v>282</v>
      </c>
      <c r="C407">
        <v>76</v>
      </c>
      <c r="D407">
        <v>84</v>
      </c>
      <c r="E407">
        <v>158</v>
      </c>
      <c r="F407">
        <v>253</v>
      </c>
      <c r="G407">
        <v>256</v>
      </c>
    </row>
    <row r="408" spans="2:7">
      <c r="B408" t="s">
        <v>283</v>
      </c>
      <c r="C408">
        <v>139</v>
      </c>
      <c r="D408">
        <v>152</v>
      </c>
      <c r="E408">
        <v>228</v>
      </c>
      <c r="F408">
        <v>355</v>
      </c>
      <c r="G408">
        <v>385</v>
      </c>
    </row>
    <row r="409" spans="2:7">
      <c r="B409" t="s">
        <v>284</v>
      </c>
      <c r="C409">
        <v>0</v>
      </c>
      <c r="D409">
        <v>0</v>
      </c>
      <c r="E409">
        <v>39</v>
      </c>
      <c r="F409">
        <v>0</v>
      </c>
      <c r="G409">
        <v>0</v>
      </c>
    </row>
    <row r="410" spans="2:7">
      <c r="B410" t="s">
        <v>285</v>
      </c>
      <c r="C410">
        <v>99</v>
      </c>
      <c r="D410">
        <v>96</v>
      </c>
      <c r="E410">
        <v>0</v>
      </c>
      <c r="F410">
        <v>0</v>
      </c>
      <c r="G410">
        <v>0</v>
      </c>
    </row>
    <row r="412" spans="2:7">
      <c r="B412" t="s">
        <v>286</v>
      </c>
      <c r="C412" s="2">
        <v>238</v>
      </c>
      <c r="D412" s="2">
        <v>248</v>
      </c>
      <c r="E412" s="2">
        <v>267</v>
      </c>
      <c r="F412" s="2">
        <v>355</v>
      </c>
      <c r="G412" s="2">
        <v>385</v>
      </c>
    </row>
    <row r="414" spans="2:7">
      <c r="B414" t="s">
        <v>257</v>
      </c>
      <c r="C414">
        <v>0.1</v>
      </c>
      <c r="D414">
        <v>0.11</v>
      </c>
      <c r="E414">
        <v>0.13</v>
      </c>
      <c r="F414">
        <v>0.15</v>
      </c>
      <c r="G414">
        <v>0.15</v>
      </c>
    </row>
    <row r="415" spans="2:7">
      <c r="B415" t="s">
        <v>47</v>
      </c>
      <c r="C415" s="3">
        <v>4203</v>
      </c>
      <c r="D415" s="3">
        <v>4064</v>
      </c>
      <c r="E415" s="3">
        <v>4243</v>
      </c>
      <c r="F415" s="3">
        <v>4928</v>
      </c>
      <c r="G415" s="3">
        <v>5378</v>
      </c>
    </row>
    <row r="416" spans="2:7">
      <c r="B416" t="s">
        <v>48</v>
      </c>
      <c r="C416">
        <v>7.0000000000000007E-2</v>
      </c>
      <c r="D416">
        <v>0.09</v>
      </c>
      <c r="E416">
        <v>0.12</v>
      </c>
      <c r="F416">
        <v>0.15</v>
      </c>
      <c r="G416">
        <v>0.14000000000000001</v>
      </c>
    </row>
    <row r="417" spans="2:7">
      <c r="B417" s="23"/>
      <c r="C417" s="23"/>
      <c r="D417" s="23"/>
      <c r="E417" s="23"/>
      <c r="F417" s="23"/>
      <c r="G417" s="23"/>
    </row>
    <row r="419" spans="2:7">
      <c r="B419" t="s">
        <v>287</v>
      </c>
    </row>
    <row r="421" spans="2:7">
      <c r="B421" t="s">
        <v>288</v>
      </c>
    </row>
    <row r="424" spans="2:7">
      <c r="C424" s="14" t="s">
        <v>289</v>
      </c>
    </row>
    <row r="433" spans="2:6">
      <c r="B433" s="14" t="s">
        <v>290</v>
      </c>
      <c r="C433" s="14" t="s">
        <v>291</v>
      </c>
    </row>
    <row r="436" spans="2:6">
      <c r="B436" s="22"/>
      <c r="C436" s="22"/>
      <c r="D436" s="22"/>
      <c r="E436" s="22"/>
      <c r="F436" s="22"/>
    </row>
    <row r="437" spans="2:6">
      <c r="B437" s="24" t="s">
        <v>292</v>
      </c>
      <c r="C437" s="21" t="s">
        <v>293</v>
      </c>
      <c r="D437" s="23"/>
      <c r="E437" s="21" t="s">
        <v>294</v>
      </c>
      <c r="F437" s="23"/>
    </row>
    <row r="440" spans="2:6">
      <c r="B440" t="s">
        <v>295</v>
      </c>
      <c r="C440" t="s">
        <v>296</v>
      </c>
      <c r="E440" t="s">
        <v>297</v>
      </c>
    </row>
    <row r="441" spans="2:6">
      <c r="C441" t="s">
        <v>298</v>
      </c>
    </row>
    <row r="443" spans="2:6">
      <c r="B443" t="s">
        <v>299</v>
      </c>
      <c r="C443" t="s">
        <v>300</v>
      </c>
      <c r="E443" t="s">
        <v>301</v>
      </c>
    </row>
    <row r="444" spans="2:6">
      <c r="C444" t="s">
        <v>302</v>
      </c>
    </row>
    <row r="446" spans="2:6">
      <c r="B446" t="s">
        <v>303</v>
      </c>
      <c r="C446" t="s">
        <v>304</v>
      </c>
      <c r="E446" t="s">
        <v>305</v>
      </c>
    </row>
    <row r="447" spans="2:6">
      <c r="C447" t="s">
        <v>306</v>
      </c>
    </row>
    <row r="449" spans="2:5">
      <c r="B449" t="s">
        <v>307</v>
      </c>
      <c r="C449" t="s">
        <v>308</v>
      </c>
      <c r="E449" t="s">
        <v>309</v>
      </c>
    </row>
    <row r="450" spans="2:5">
      <c r="C450" t="s">
        <v>310</v>
      </c>
    </row>
    <row r="451" spans="2:5">
      <c r="E451" t="s">
        <v>311</v>
      </c>
    </row>
    <row r="452" spans="2:5">
      <c r="E452" t="s">
        <v>312</v>
      </c>
    </row>
    <row r="454" spans="2:5">
      <c r="B454" t="s">
        <v>313</v>
      </c>
      <c r="C454" t="s">
        <v>314</v>
      </c>
      <c r="E454" t="s">
        <v>311</v>
      </c>
    </row>
    <row r="455" spans="2:5">
      <c r="C455" t="s">
        <v>315</v>
      </c>
      <c r="E455" t="s">
        <v>312</v>
      </c>
    </row>
    <row r="457" spans="2:5">
      <c r="B457" t="s">
        <v>316</v>
      </c>
      <c r="C457" t="s">
        <v>317</v>
      </c>
    </row>
    <row r="459" spans="2:5">
      <c r="B459" t="s">
        <v>318</v>
      </c>
      <c r="C459" t="s">
        <v>319</v>
      </c>
      <c r="E459" t="s">
        <v>305</v>
      </c>
    </row>
    <row r="461" spans="2:5">
      <c r="B461" t="s">
        <v>320</v>
      </c>
      <c r="C461" t="s">
        <v>321</v>
      </c>
    </row>
    <row r="462" spans="2:5">
      <c r="C462" t="s">
        <v>322</v>
      </c>
    </row>
    <row r="463" spans="2:5">
      <c r="C463" t="s">
        <v>323</v>
      </c>
    </row>
    <row r="464" spans="2:5">
      <c r="C464" t="s">
        <v>324</v>
      </c>
    </row>
    <row r="465" spans="2:5">
      <c r="C465" t="s">
        <v>325</v>
      </c>
    </row>
    <row r="467" spans="2:5">
      <c r="B467" t="s">
        <v>326</v>
      </c>
      <c r="C467" t="s">
        <v>327</v>
      </c>
      <c r="E467" t="s">
        <v>328</v>
      </c>
    </row>
    <row r="468" spans="2:5">
      <c r="C468" t="s">
        <v>329</v>
      </c>
      <c r="E468" t="s">
        <v>330</v>
      </c>
    </row>
    <row r="469" spans="2:5">
      <c r="C469" t="s">
        <v>331</v>
      </c>
    </row>
    <row r="471" spans="2:5">
      <c r="B471" t="s">
        <v>332</v>
      </c>
      <c r="C471" t="s">
        <v>333</v>
      </c>
    </row>
    <row r="473" spans="2:5">
      <c r="B473" t="s">
        <v>334</v>
      </c>
      <c r="C473" t="s">
        <v>335</v>
      </c>
      <c r="E473" t="s">
        <v>336</v>
      </c>
    </row>
    <row r="475" spans="2:5">
      <c r="B475" t="s">
        <v>337</v>
      </c>
      <c r="C475" t="s">
        <v>338</v>
      </c>
      <c r="E475" t="s">
        <v>339</v>
      </c>
    </row>
    <row r="476" spans="2:5">
      <c r="C476" t="s">
        <v>340</v>
      </c>
    </row>
    <row r="478" spans="2:5">
      <c r="B478" t="s">
        <v>341</v>
      </c>
      <c r="C478" t="s">
        <v>342</v>
      </c>
      <c r="E478" t="s">
        <v>343</v>
      </c>
    </row>
    <row r="479" spans="2:5">
      <c r="C479" t="s">
        <v>344</v>
      </c>
    </row>
    <row r="481" spans="2:6">
      <c r="B481" t="s">
        <v>345</v>
      </c>
      <c r="C481" t="s">
        <v>346</v>
      </c>
      <c r="E481" t="s">
        <v>297</v>
      </c>
    </row>
    <row r="482" spans="2:6">
      <c r="C482" t="s">
        <v>347</v>
      </c>
    </row>
    <row r="483" spans="2:6">
      <c r="E483" t="s">
        <v>348</v>
      </c>
    </row>
    <row r="484" spans="2:6">
      <c r="B484" t="s">
        <v>349</v>
      </c>
      <c r="C484" t="s">
        <v>350</v>
      </c>
      <c r="E484" t="s">
        <v>351</v>
      </c>
    </row>
    <row r="485" spans="2:6">
      <c r="E485" t="s">
        <v>352</v>
      </c>
    </row>
    <row r="487" spans="2:6">
      <c r="B487" t="s">
        <v>353</v>
      </c>
      <c r="C487" t="s">
        <v>354</v>
      </c>
      <c r="E487" t="s">
        <v>355</v>
      </c>
    </row>
    <row r="488" spans="2:6">
      <c r="C488" t="s">
        <v>356</v>
      </c>
      <c r="E488" t="s">
        <v>311</v>
      </c>
    </row>
    <row r="489" spans="2:6">
      <c r="C489" t="s">
        <v>357</v>
      </c>
      <c r="E489" t="s">
        <v>312</v>
      </c>
    </row>
    <row r="490" spans="2:6">
      <c r="C490" t="s">
        <v>358</v>
      </c>
    </row>
    <row r="491" spans="2:6">
      <c r="B491" s="23"/>
      <c r="C491" s="23"/>
      <c r="D491" s="23"/>
      <c r="E491" s="23"/>
      <c r="F491" s="23"/>
    </row>
    <row r="493" spans="2:6">
      <c r="B493" t="s">
        <v>359</v>
      </c>
    </row>
    <row r="495" spans="2:6">
      <c r="B495" t="s">
        <v>360</v>
      </c>
    </row>
    <row r="498" spans="2:12">
      <c r="C498" s="14" t="s">
        <v>361</v>
      </c>
    </row>
    <row r="508" spans="2:12">
      <c r="B508" s="14" t="s">
        <v>362</v>
      </c>
      <c r="C508" s="14" t="s">
        <v>363</v>
      </c>
    </row>
    <row r="511" spans="2:12"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</row>
    <row r="512" spans="2:12">
      <c r="B512" s="23"/>
      <c r="C512" s="21">
        <v>1989</v>
      </c>
      <c r="D512" s="21">
        <v>1990</v>
      </c>
      <c r="E512" s="21">
        <v>1991</v>
      </c>
      <c r="F512" s="21">
        <v>1992</v>
      </c>
      <c r="G512" s="21">
        <v>1993</v>
      </c>
      <c r="H512" s="21">
        <v>1994</v>
      </c>
      <c r="I512" s="21">
        <v>1995</v>
      </c>
      <c r="J512" s="21">
        <v>1996</v>
      </c>
      <c r="K512" s="21">
        <v>1997</v>
      </c>
      <c r="L512" s="21">
        <v>1998</v>
      </c>
    </row>
    <row r="515" spans="2:12">
      <c r="B515" t="s">
        <v>364</v>
      </c>
      <c r="C515">
        <v>104</v>
      </c>
      <c r="D515">
        <v>118.6</v>
      </c>
      <c r="E515">
        <v>139.69999999999999</v>
      </c>
      <c r="F515">
        <v>164.8</v>
      </c>
      <c r="G515">
        <v>180.1</v>
      </c>
      <c r="H515">
        <v>196.2</v>
      </c>
      <c r="I515">
        <v>213.7</v>
      </c>
      <c r="J515">
        <v>232.9</v>
      </c>
      <c r="K515">
        <v>253.8</v>
      </c>
      <c r="L515">
        <v>276.5</v>
      </c>
    </row>
    <row r="516" spans="2:12">
      <c r="B516" t="s">
        <v>365</v>
      </c>
      <c r="C516">
        <v>307.5</v>
      </c>
      <c r="D516">
        <v>307.60000000000002</v>
      </c>
      <c r="E516">
        <v>324.2</v>
      </c>
      <c r="F516">
        <v>343.2</v>
      </c>
      <c r="G516">
        <v>354.4</v>
      </c>
      <c r="H516">
        <v>392.7</v>
      </c>
      <c r="I516">
        <v>432.5</v>
      </c>
      <c r="J516">
        <v>475.1</v>
      </c>
      <c r="K516">
        <v>522</v>
      </c>
      <c r="L516">
        <v>573.5</v>
      </c>
    </row>
    <row r="517" spans="2:12">
      <c r="B517" t="s">
        <v>366</v>
      </c>
      <c r="C517">
        <v>42.1</v>
      </c>
      <c r="D517">
        <v>151.5</v>
      </c>
      <c r="E517">
        <v>181.5</v>
      </c>
      <c r="F517">
        <v>205.8</v>
      </c>
      <c r="G517">
        <v>233.7</v>
      </c>
      <c r="H517">
        <v>266.7</v>
      </c>
      <c r="I517">
        <v>298.8</v>
      </c>
      <c r="J517">
        <v>327.60000000000002</v>
      </c>
      <c r="K517">
        <v>355.7</v>
      </c>
      <c r="L517">
        <v>386</v>
      </c>
    </row>
    <row r="518" spans="2:12">
      <c r="B518" t="s">
        <v>367</v>
      </c>
      <c r="C518">
        <v>15.2</v>
      </c>
      <c r="D518">
        <v>8.8000000000000007</v>
      </c>
      <c r="E518">
        <v>8.9</v>
      </c>
      <c r="F518">
        <v>9.5</v>
      </c>
      <c r="G518">
        <v>10.1</v>
      </c>
      <c r="H518">
        <v>10.8</v>
      </c>
      <c r="I518">
        <v>11.6</v>
      </c>
      <c r="J518">
        <v>12.4</v>
      </c>
      <c r="K518">
        <v>13.3</v>
      </c>
      <c r="L518">
        <v>14.2</v>
      </c>
    </row>
    <row r="519" spans="2:12">
      <c r="B519" t="s">
        <v>368</v>
      </c>
      <c r="C519">
        <v>14</v>
      </c>
      <c r="D519">
        <v>67.5</v>
      </c>
      <c r="E519">
        <v>85</v>
      </c>
      <c r="F519">
        <v>124.7</v>
      </c>
      <c r="G519">
        <v>137.19999999999999</v>
      </c>
      <c r="H519">
        <v>137.4</v>
      </c>
      <c r="I519">
        <v>96.5</v>
      </c>
      <c r="J519">
        <v>106.2</v>
      </c>
      <c r="K519">
        <v>116.8</v>
      </c>
      <c r="L519">
        <v>128.5</v>
      </c>
    </row>
    <row r="521" spans="2:12">
      <c r="B521" t="s">
        <v>369</v>
      </c>
      <c r="C521">
        <v>482.8</v>
      </c>
      <c r="D521">
        <v>654</v>
      </c>
      <c r="E521">
        <v>739.3</v>
      </c>
      <c r="F521">
        <v>848</v>
      </c>
      <c r="G521">
        <v>915.5</v>
      </c>
      <c r="H521" s="4">
        <v>1003.8</v>
      </c>
      <c r="I521" s="4">
        <v>1053.0999999999999</v>
      </c>
      <c r="J521" s="4">
        <v>1154.2</v>
      </c>
      <c r="K521" s="4">
        <v>1261.5999999999999</v>
      </c>
      <c r="L521" s="4">
        <v>1378.7</v>
      </c>
    </row>
    <row r="522" spans="2:12"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</row>
    <row r="524" spans="2:12">
      <c r="B524" t="s">
        <v>370</v>
      </c>
    </row>
    <row r="525" spans="2:12">
      <c r="B525" t="s">
        <v>371</v>
      </c>
    </row>
    <row r="529" spans="2:9">
      <c r="C529" s="14" t="s">
        <v>372</v>
      </c>
    </row>
    <row r="538" spans="2:9">
      <c r="B538" s="14" t="s">
        <v>373</v>
      </c>
      <c r="C538" s="14" t="s">
        <v>374</v>
      </c>
    </row>
    <row r="541" spans="2:9">
      <c r="B541" s="22"/>
      <c r="C541" s="22"/>
      <c r="D541" s="22"/>
      <c r="E541" s="22"/>
      <c r="F541" s="22"/>
      <c r="G541" s="22"/>
      <c r="H541" s="22"/>
      <c r="I541" s="40"/>
    </row>
    <row r="542" spans="2:9">
      <c r="B542" s="14"/>
      <c r="D542" s="14" t="s">
        <v>375</v>
      </c>
      <c r="E542" s="14"/>
      <c r="F542" s="14"/>
    </row>
    <row r="543" spans="2:9">
      <c r="B543" s="24" t="s">
        <v>376</v>
      </c>
      <c r="C543" s="21" t="s">
        <v>377</v>
      </c>
      <c r="D543" s="21" t="s">
        <v>378</v>
      </c>
      <c r="E543" s="21" t="s">
        <v>379</v>
      </c>
      <c r="F543" s="21" t="s">
        <v>380</v>
      </c>
      <c r="G543" s="23"/>
      <c r="H543" s="23"/>
      <c r="I543" s="40"/>
    </row>
    <row r="546" spans="2:7">
      <c r="B546" s="35">
        <v>0.1</v>
      </c>
      <c r="C546" s="37">
        <v>5934</v>
      </c>
      <c r="D546" s="37">
        <v>5934</v>
      </c>
      <c r="E546" s="37">
        <v>5934</v>
      </c>
      <c r="F546" s="37">
        <v>5934</v>
      </c>
      <c r="G546" t="s">
        <v>381</v>
      </c>
    </row>
    <row r="547" spans="2:7">
      <c r="B547" s="18"/>
      <c r="C547" s="39">
        <v>8408</v>
      </c>
      <c r="D547" s="39">
        <v>9342</v>
      </c>
      <c r="E547" s="39">
        <v>10276</v>
      </c>
      <c r="F547" s="39">
        <v>11210</v>
      </c>
      <c r="G547" t="s">
        <v>382</v>
      </c>
    </row>
    <row r="548" spans="2:7">
      <c r="B548" s="18"/>
      <c r="C548" s="37">
        <v>14342</v>
      </c>
      <c r="D548" s="37">
        <v>15276</v>
      </c>
      <c r="E548" s="37">
        <v>16210</v>
      </c>
      <c r="F548" s="37">
        <v>17144</v>
      </c>
    </row>
    <row r="549" spans="2:7">
      <c r="B549" s="18"/>
      <c r="C549" s="15"/>
      <c r="D549" s="15"/>
      <c r="E549" s="15"/>
      <c r="F549" s="15"/>
    </row>
    <row r="550" spans="2:7">
      <c r="B550" s="35">
        <v>0.11</v>
      </c>
      <c r="C550" s="37">
        <v>5696</v>
      </c>
      <c r="D550" s="37">
        <v>5696</v>
      </c>
      <c r="E550" s="37">
        <v>5696</v>
      </c>
      <c r="F550" s="37">
        <v>5696</v>
      </c>
      <c r="G550" t="s">
        <v>383</v>
      </c>
    </row>
    <row r="551" spans="2:7">
      <c r="B551" s="18"/>
      <c r="C551" s="39">
        <v>7680</v>
      </c>
      <c r="D551" s="39">
        <v>8533</v>
      </c>
      <c r="E551" s="39">
        <v>10276</v>
      </c>
      <c r="F551" s="39">
        <v>10240</v>
      </c>
      <c r="G551" t="s">
        <v>382</v>
      </c>
    </row>
    <row r="552" spans="2:7">
      <c r="B552" s="18"/>
      <c r="C552" s="37">
        <v>13376</v>
      </c>
      <c r="D552" s="37">
        <v>14230</v>
      </c>
      <c r="E552" s="37">
        <v>15972</v>
      </c>
      <c r="F552" s="37">
        <v>15936</v>
      </c>
    </row>
    <row r="553" spans="2:7">
      <c r="B553" s="18"/>
      <c r="C553" s="15"/>
      <c r="D553" s="15"/>
      <c r="E553" s="15"/>
      <c r="F553" s="15"/>
    </row>
    <row r="554" spans="2:7">
      <c r="B554" s="35">
        <v>0.12</v>
      </c>
      <c r="C554" s="37">
        <v>5473</v>
      </c>
      <c r="D554" s="37">
        <v>5473</v>
      </c>
      <c r="E554" s="37">
        <v>5473</v>
      </c>
      <c r="F554" s="37">
        <v>5473</v>
      </c>
      <c r="G554" t="s">
        <v>383</v>
      </c>
    </row>
    <row r="555" spans="2:7">
      <c r="B555" s="18"/>
      <c r="C555" s="39">
        <v>7021</v>
      </c>
      <c r="D555" s="39">
        <v>7801</v>
      </c>
      <c r="E555" s="39">
        <v>8582</v>
      </c>
      <c r="F555" s="39">
        <v>9362</v>
      </c>
      <c r="G555" t="s">
        <v>382</v>
      </c>
    </row>
    <row r="556" spans="2:7">
      <c r="B556" s="18"/>
      <c r="C556" s="37">
        <v>12495</v>
      </c>
      <c r="D556" s="37">
        <v>13275</v>
      </c>
      <c r="E556" s="37">
        <v>14055</v>
      </c>
      <c r="F556" s="37">
        <v>14835</v>
      </c>
    </row>
    <row r="557" spans="2:7">
      <c r="B557" s="18"/>
      <c r="C557" s="15"/>
      <c r="D557" s="15"/>
      <c r="E557" s="15"/>
      <c r="F557" s="15"/>
    </row>
    <row r="558" spans="2:7">
      <c r="B558" s="35">
        <v>0.13</v>
      </c>
      <c r="C558" s="37">
        <v>5265</v>
      </c>
      <c r="D558" s="37">
        <v>5265</v>
      </c>
      <c r="E558" s="37">
        <v>5265</v>
      </c>
      <c r="F558" s="37">
        <v>5265</v>
      </c>
      <c r="G558" t="s">
        <v>383</v>
      </c>
    </row>
    <row r="559" spans="2:7">
      <c r="C559" s="39">
        <v>6424</v>
      </c>
      <c r="D559" s="39">
        <v>7138</v>
      </c>
      <c r="E559" s="39">
        <v>7852</v>
      </c>
      <c r="F559" s="39">
        <v>8565</v>
      </c>
      <c r="G559" t="s">
        <v>382</v>
      </c>
    </row>
    <row r="560" spans="2:7">
      <c r="C560" s="37">
        <v>11689</v>
      </c>
      <c r="D560" s="37">
        <v>12402</v>
      </c>
      <c r="E560" s="37">
        <v>13116</v>
      </c>
      <c r="F560" s="37">
        <v>13830</v>
      </c>
    </row>
    <row r="561" spans="2:8">
      <c r="B561" s="23"/>
      <c r="C561" s="23"/>
      <c r="D561" s="23"/>
      <c r="E561" s="23"/>
      <c r="F561" s="23"/>
      <c r="G561" s="23"/>
      <c r="H561" s="23"/>
    </row>
    <row r="563" spans="2:8">
      <c r="B563" t="s">
        <v>384</v>
      </c>
    </row>
    <row r="564" spans="2:8">
      <c r="B564" t="s">
        <v>385</v>
      </c>
    </row>
    <row r="566" spans="2:8">
      <c r="B566" t="s">
        <v>386</v>
      </c>
    </row>
    <row r="567" spans="2:8">
      <c r="B567" t="s">
        <v>387</v>
      </c>
    </row>
    <row r="569" spans="2:8">
      <c r="B569" t="s">
        <v>388</v>
      </c>
    </row>
    <row r="570" spans="2:8">
      <c r="B570" t="s">
        <v>389</v>
      </c>
    </row>
    <row r="574" spans="2:8">
      <c r="C574" s="14" t="s">
        <v>390</v>
      </c>
    </row>
    <row r="581" spans="2:3">
      <c r="B581" s="14" t="s">
        <v>391</v>
      </c>
      <c r="C581" s="14" t="s">
        <v>374</v>
      </c>
    </row>
    <row r="584" spans="2:3">
      <c r="B584" s="22"/>
      <c r="C584" s="22"/>
    </row>
    <row r="585" spans="2:3">
      <c r="B585" t="s">
        <v>392</v>
      </c>
      <c r="C585" s="25" t="s">
        <v>393</v>
      </c>
    </row>
    <row r="587" spans="2:3">
      <c r="B587" t="s">
        <v>394</v>
      </c>
    </row>
    <row r="588" spans="2:3">
      <c r="B588" t="s">
        <v>395</v>
      </c>
    </row>
    <row r="589" spans="2:3">
      <c r="B589" t="s">
        <v>396</v>
      </c>
      <c r="C589" s="4">
        <v>1337.5</v>
      </c>
    </row>
    <row r="590" spans="2:3">
      <c r="B590" t="s">
        <v>64</v>
      </c>
      <c r="C590">
        <v>320.3</v>
      </c>
    </row>
    <row r="591" spans="2:3">
      <c r="B591" t="s">
        <v>397</v>
      </c>
      <c r="C591">
        <v>26.3</v>
      </c>
    </row>
    <row r="593" spans="2:3">
      <c r="B593" t="s">
        <v>398</v>
      </c>
    </row>
    <row r="594" spans="2:3">
      <c r="B594" t="s">
        <v>399</v>
      </c>
      <c r="C594">
        <v>32.200000000000003</v>
      </c>
    </row>
    <row r="595" spans="2:3">
      <c r="B595" t="s">
        <v>400</v>
      </c>
      <c r="C595" s="4">
        <v>1230.3</v>
      </c>
    </row>
    <row r="596" spans="2:3">
      <c r="B596" t="s">
        <v>401</v>
      </c>
      <c r="C596">
        <v>300</v>
      </c>
    </row>
    <row r="598" spans="2:3">
      <c r="B598" t="s">
        <v>402</v>
      </c>
      <c r="C598">
        <v>71.599999999999994</v>
      </c>
    </row>
    <row r="600" spans="2:3">
      <c r="B600" t="s">
        <v>403</v>
      </c>
      <c r="C600" s="25" t="s">
        <v>404</v>
      </c>
    </row>
    <row r="601" spans="2:3">
      <c r="B601" t="s">
        <v>405</v>
      </c>
      <c r="C601" s="25" t="s">
        <v>406</v>
      </c>
    </row>
    <row r="603" spans="2:3">
      <c r="B603" t="s">
        <v>407</v>
      </c>
      <c r="C603" s="25" t="s">
        <v>408</v>
      </c>
    </row>
    <row r="604" spans="2:3">
      <c r="B604" s="23"/>
      <c r="C604" s="23"/>
    </row>
    <row r="606" spans="2:3">
      <c r="B606" t="s">
        <v>409</v>
      </c>
    </row>
    <row r="607" spans="2:3">
      <c r="B607" t="s">
        <v>410</v>
      </c>
    </row>
    <row r="608" spans="2:3">
      <c r="B608" t="s">
        <v>411</v>
      </c>
    </row>
    <row r="610" spans="2:3">
      <c r="B610" t="s">
        <v>412</v>
      </c>
    </row>
    <row r="611" spans="2:3">
      <c r="B611" t="s">
        <v>413</v>
      </c>
    </row>
    <row r="612" spans="2:3">
      <c r="B612" t="s">
        <v>414</v>
      </c>
    </row>
    <row r="614" spans="2:3">
      <c r="B614" t="s">
        <v>415</v>
      </c>
    </row>
    <row r="617" spans="2:3">
      <c r="C617" s="14" t="s">
        <v>416</v>
      </c>
    </row>
    <row r="626" spans="2:4">
      <c r="B626" s="14" t="s">
        <v>417</v>
      </c>
      <c r="C626" s="14" t="s">
        <v>418</v>
      </c>
      <c r="D626" s="14"/>
    </row>
    <row r="627" spans="2:4">
      <c r="C627" s="14" t="s">
        <v>419</v>
      </c>
      <c r="D627" s="14"/>
    </row>
    <row r="628" spans="2:4">
      <c r="C628" s="14"/>
      <c r="D628" s="14"/>
    </row>
    <row r="629" spans="2:4">
      <c r="B629" s="23"/>
      <c r="C629" s="23"/>
      <c r="D629" s="23"/>
    </row>
    <row r="631" spans="2:4">
      <c r="B631" s="14"/>
      <c r="C631" s="16" t="s">
        <v>420</v>
      </c>
      <c r="D631" s="16" t="s">
        <v>421</v>
      </c>
    </row>
    <row r="632" spans="2:4">
      <c r="B632" s="24" t="s">
        <v>422</v>
      </c>
      <c r="C632" s="21" t="s">
        <v>423</v>
      </c>
      <c r="D632" s="21" t="s">
        <v>424</v>
      </c>
    </row>
    <row r="635" spans="2:4">
      <c r="B635" t="s">
        <v>116</v>
      </c>
      <c r="C635" s="15">
        <v>5</v>
      </c>
      <c r="D635" s="15">
        <v>19</v>
      </c>
    </row>
    <row r="636" spans="2:4">
      <c r="B636" t="s">
        <v>425</v>
      </c>
      <c r="C636" s="15">
        <v>1</v>
      </c>
      <c r="D636" s="15">
        <v>10</v>
      </c>
    </row>
    <row r="637" spans="2:4">
      <c r="B637" t="s">
        <v>367</v>
      </c>
      <c r="C637" s="15">
        <v>9</v>
      </c>
      <c r="D637" s="15">
        <v>15</v>
      </c>
    </row>
    <row r="638" spans="2:4">
      <c r="B638" s="23"/>
      <c r="C638" s="23"/>
      <c r="D638" s="23"/>
    </row>
    <row r="640" spans="2:4">
      <c r="B640" t="s">
        <v>426</v>
      </c>
    </row>
    <row r="641" spans="2:3">
      <c r="B641" t="s">
        <v>427</v>
      </c>
    </row>
    <row r="642" spans="2:3">
      <c r="B642" t="s">
        <v>428</v>
      </c>
    </row>
    <row r="644" spans="2:3">
      <c r="B644" t="s">
        <v>429</v>
      </c>
    </row>
    <row r="645" spans="2:3">
      <c r="B645" t="s">
        <v>430</v>
      </c>
    </row>
    <row r="646" spans="2:3">
      <c r="B646" t="s">
        <v>431</v>
      </c>
    </row>
    <row r="647" spans="2:3">
      <c r="B647" t="s">
        <v>432</v>
      </c>
    </row>
    <row r="649" spans="2:3">
      <c r="B649" t="s">
        <v>433</v>
      </c>
    </row>
    <row r="653" spans="2:3">
      <c r="C653" s="14" t="s">
        <v>434</v>
      </c>
    </row>
    <row r="661" spans="2:6">
      <c r="B661" s="14" t="s">
        <v>435</v>
      </c>
      <c r="C661" s="14" t="s">
        <v>436</v>
      </c>
    </row>
    <row r="664" spans="2:6">
      <c r="B664" s="22"/>
      <c r="C664" s="22"/>
      <c r="D664" s="22"/>
      <c r="E664" s="22"/>
      <c r="F664" s="22"/>
    </row>
    <row r="665" spans="2:6">
      <c r="D665" s="16" t="s">
        <v>437</v>
      </c>
      <c r="E665" s="16" t="s">
        <v>438</v>
      </c>
    </row>
    <row r="666" spans="2:6">
      <c r="C666" s="16" t="s">
        <v>439</v>
      </c>
      <c r="D666" s="16" t="s">
        <v>440</v>
      </c>
      <c r="E666" s="16" t="s">
        <v>441</v>
      </c>
    </row>
    <row r="667" spans="2:6">
      <c r="B667" s="23"/>
      <c r="C667" s="21" t="s">
        <v>442</v>
      </c>
      <c r="D667" s="21" t="s">
        <v>443</v>
      </c>
      <c r="E667" s="21" t="s">
        <v>444</v>
      </c>
      <c r="F667" s="23"/>
    </row>
    <row r="668" spans="2:6">
      <c r="D668" s="15"/>
    </row>
    <row r="669" spans="2:6">
      <c r="D669" s="15"/>
    </row>
    <row r="670" spans="2:6">
      <c r="B670" t="s">
        <v>58</v>
      </c>
      <c r="C670" s="15">
        <v>57</v>
      </c>
      <c r="D670" s="15">
        <v>82.9</v>
      </c>
      <c r="E670" s="15">
        <v>57</v>
      </c>
      <c r="F670" s="15">
        <v>41</v>
      </c>
    </row>
    <row r="671" spans="2:6">
      <c r="C671" s="15"/>
      <c r="D671" s="15"/>
      <c r="E671" s="15"/>
      <c r="F671" s="15"/>
    </row>
    <row r="672" spans="2:6">
      <c r="B672" t="s">
        <v>59</v>
      </c>
      <c r="C672" s="15">
        <v>178.3</v>
      </c>
      <c r="D672" s="15" t="s">
        <v>445</v>
      </c>
      <c r="E672" s="15">
        <v>82.9</v>
      </c>
      <c r="F672" s="15">
        <v>59</v>
      </c>
    </row>
    <row r="673" spans="2:6">
      <c r="B673" s="23"/>
      <c r="C673" s="23"/>
      <c r="D673" s="23"/>
      <c r="E673" s="23"/>
      <c r="F673" s="23"/>
    </row>
    <row r="674" spans="2:6">
      <c r="B674" s="40"/>
      <c r="C674" s="40"/>
      <c r="D674" s="40"/>
      <c r="E674" s="40"/>
      <c r="F674" s="40"/>
    </row>
    <row r="675" spans="2:6">
      <c r="B675" s="40"/>
      <c r="C675" s="40"/>
      <c r="D675" s="40"/>
      <c r="E675" s="40"/>
      <c r="F675" s="40"/>
    </row>
    <row r="676" spans="2:6">
      <c r="B676" s="40"/>
      <c r="C676" s="40"/>
      <c r="D676" s="40"/>
      <c r="E676" s="40"/>
      <c r="F676" s="40"/>
    </row>
    <row r="677" spans="2:6">
      <c r="B677" s="40"/>
      <c r="C677" s="41" t="s">
        <v>446</v>
      </c>
      <c r="D677" s="40"/>
      <c r="E677" s="40"/>
      <c r="F677" s="40"/>
    </row>
    <row r="678" spans="2:6">
      <c r="B678" s="40"/>
      <c r="C678" s="40"/>
      <c r="D678" s="40"/>
      <c r="E678" s="40"/>
      <c r="F678" s="40"/>
    </row>
    <row r="679" spans="2:6">
      <c r="B679" s="40"/>
      <c r="C679" s="40"/>
      <c r="D679" s="40"/>
      <c r="E679" s="40"/>
      <c r="F679" s="40"/>
    </row>
    <row r="680" spans="2:6">
      <c r="B680" s="40"/>
      <c r="C680" s="40"/>
      <c r="D680" s="40"/>
      <c r="E680" s="40"/>
      <c r="F680" s="40"/>
    </row>
    <row r="681" spans="2:6">
      <c r="B681" s="40"/>
      <c r="C681" s="40"/>
      <c r="D681" s="40"/>
      <c r="E681" s="40"/>
      <c r="F681" s="40"/>
    </row>
    <row r="682" spans="2:6">
      <c r="B682" s="40"/>
      <c r="C682" s="40"/>
      <c r="D682" s="40"/>
      <c r="E682" s="40"/>
      <c r="F682" s="40"/>
    </row>
    <row r="683" spans="2:6">
      <c r="B683" s="40"/>
      <c r="C683" s="40"/>
      <c r="D683" s="40"/>
      <c r="E683" s="40"/>
      <c r="F683" s="40"/>
    </row>
    <row r="687" spans="2:6">
      <c r="B687" s="14" t="s">
        <v>447</v>
      </c>
      <c r="C687" s="14" t="s">
        <v>448</v>
      </c>
    </row>
    <row r="691" spans="2:9">
      <c r="B691" s="22"/>
      <c r="C691" s="22"/>
      <c r="D691" s="22"/>
      <c r="E691" s="22"/>
      <c r="F691" s="22"/>
    </row>
    <row r="692" spans="2:9">
      <c r="C692" s="23"/>
      <c r="D692" s="42" t="s">
        <v>449</v>
      </c>
      <c r="E692" s="23"/>
      <c r="F692" s="23"/>
    </row>
    <row r="693" spans="2:9">
      <c r="D693" s="16" t="s">
        <v>450</v>
      </c>
      <c r="F693" s="16" t="s">
        <v>451</v>
      </c>
    </row>
    <row r="694" spans="2:9">
      <c r="C694" s="43" t="s">
        <v>452</v>
      </c>
      <c r="D694" s="43" t="s">
        <v>453</v>
      </c>
      <c r="E694" s="43" t="s">
        <v>454</v>
      </c>
      <c r="F694" s="43" t="s">
        <v>455</v>
      </c>
    </row>
    <row r="695" spans="2:9">
      <c r="B695" s="23"/>
      <c r="C695" s="21" t="s">
        <v>456</v>
      </c>
      <c r="D695" s="21" t="s">
        <v>457</v>
      </c>
      <c r="E695" s="21" t="s">
        <v>458</v>
      </c>
      <c r="F695" s="21" t="s">
        <v>459</v>
      </c>
    </row>
    <row r="698" spans="2:9">
      <c r="B698" t="s">
        <v>460</v>
      </c>
      <c r="C698" s="18" t="s">
        <v>461</v>
      </c>
      <c r="D698" s="15">
        <v>10.7</v>
      </c>
      <c r="E698" s="18" t="s">
        <v>462</v>
      </c>
      <c r="F698" s="18" t="s">
        <v>463</v>
      </c>
      <c r="G698" t="s">
        <v>22</v>
      </c>
      <c r="I698" t="s">
        <v>22</v>
      </c>
    </row>
    <row r="699" spans="2:9">
      <c r="C699" s="18"/>
      <c r="D699" s="15"/>
      <c r="E699" s="18"/>
      <c r="F699" s="18"/>
    </row>
    <row r="700" spans="2:9">
      <c r="B700" t="s">
        <v>464</v>
      </c>
      <c r="C700" s="10" t="s">
        <v>465</v>
      </c>
      <c r="D700" s="15" t="s">
        <v>22</v>
      </c>
      <c r="E700" s="18" t="s">
        <v>466</v>
      </c>
      <c r="F700" s="18" t="s">
        <v>467</v>
      </c>
      <c r="G700" t="s">
        <v>22</v>
      </c>
      <c r="I700" t="s">
        <v>22</v>
      </c>
    </row>
    <row r="701" spans="2:9">
      <c r="C701" s="10">
        <v>4</v>
      </c>
      <c r="E701" s="18">
        <v>14.7</v>
      </c>
      <c r="F701" s="18">
        <v>11.2</v>
      </c>
    </row>
    <row r="702" spans="2:9">
      <c r="B702" s="23"/>
      <c r="C702" s="23"/>
      <c r="D702" s="23"/>
      <c r="E702" s="23"/>
      <c r="F702" s="23"/>
    </row>
    <row r="704" spans="2:9">
      <c r="B704" t="s">
        <v>468</v>
      </c>
    </row>
    <row r="705" spans="2:3">
      <c r="B705" t="s">
        <v>469</v>
      </c>
    </row>
    <row r="707" spans="2:3">
      <c r="B707" t="s">
        <v>470</v>
      </c>
    </row>
    <row r="708" spans="2:3">
      <c r="B708" t="s">
        <v>22</v>
      </c>
    </row>
    <row r="712" spans="2:3">
      <c r="C712" s="14" t="s">
        <v>471</v>
      </c>
    </row>
    <row r="721" spans="2:3">
      <c r="B721" s="14" t="s">
        <v>472</v>
      </c>
      <c r="C721" s="14" t="s">
        <v>473</v>
      </c>
    </row>
    <row r="724" spans="2:3">
      <c r="B724" s="22"/>
      <c r="C724" s="22"/>
    </row>
    <row r="725" spans="2:3">
      <c r="B725" s="14" t="s">
        <v>474</v>
      </c>
    </row>
    <row r="727" spans="2:3">
      <c r="B727" t="s">
        <v>475</v>
      </c>
      <c r="C727" s="5">
        <v>9.4299999999999995E-2</v>
      </c>
    </row>
    <row r="728" spans="2:3">
      <c r="B728" t="s">
        <v>476</v>
      </c>
      <c r="C728">
        <v>9.3000000000000007</v>
      </c>
    </row>
    <row r="729" spans="2:3">
      <c r="B729" t="s">
        <v>477</v>
      </c>
      <c r="C729">
        <v>8.91</v>
      </c>
    </row>
    <row r="730" spans="2:3">
      <c r="B730" t="s">
        <v>478</v>
      </c>
      <c r="C730">
        <v>8.91</v>
      </c>
    </row>
    <row r="732" spans="2:3">
      <c r="B732" s="14" t="s">
        <v>479</v>
      </c>
    </row>
    <row r="733" spans="2:3">
      <c r="B733" s="14" t="s">
        <v>480</v>
      </c>
    </row>
    <row r="735" spans="2:3">
      <c r="B735" t="s">
        <v>481</v>
      </c>
      <c r="C735" s="5">
        <v>9.8100000000000007E-2</v>
      </c>
    </row>
    <row r="736" spans="2:3">
      <c r="B736" t="s">
        <v>482</v>
      </c>
      <c r="C736">
        <v>10.18</v>
      </c>
    </row>
    <row r="737" spans="1:6">
      <c r="B737" t="s">
        <v>483</v>
      </c>
      <c r="C737">
        <v>10.59</v>
      </c>
    </row>
    <row r="738" spans="1:6">
      <c r="B738" t="s">
        <v>484</v>
      </c>
      <c r="C738">
        <v>10.96</v>
      </c>
    </row>
    <row r="739" spans="1:6">
      <c r="B739" t="s">
        <v>485</v>
      </c>
      <c r="C739">
        <v>12.01</v>
      </c>
    </row>
    <row r="740" spans="1:6">
      <c r="B740" t="s">
        <v>485</v>
      </c>
      <c r="C740">
        <v>12.79</v>
      </c>
    </row>
    <row r="741" spans="1:6">
      <c r="B741" s="23"/>
      <c r="C741" s="23"/>
    </row>
    <row r="743" spans="1:6">
      <c r="B743" t="s">
        <v>486</v>
      </c>
    </row>
    <row r="744" spans="1:6">
      <c r="B744" t="s">
        <v>487</v>
      </c>
    </row>
    <row r="748" spans="1:6">
      <c r="C748" s="7" t="s">
        <v>488</v>
      </c>
    </row>
    <row r="749" spans="1:6">
      <c r="A749" s="6" t="s">
        <v>489</v>
      </c>
      <c r="B749" s="6"/>
      <c r="D749" s="6"/>
      <c r="E749" s="6"/>
      <c r="F749" s="6"/>
    </row>
    <row r="750" spans="1:6">
      <c r="A750" s="6"/>
      <c r="B750" s="6"/>
      <c r="C750" s="7"/>
      <c r="D750" s="6"/>
      <c r="E750" s="6"/>
      <c r="F750" s="6"/>
    </row>
    <row r="751" spans="1:6">
      <c r="A751" s="6"/>
      <c r="B751" s="7" t="s">
        <v>490</v>
      </c>
      <c r="C751" s="7"/>
      <c r="D751" s="7"/>
      <c r="E751" s="7"/>
      <c r="F751" s="7"/>
    </row>
    <row r="752" spans="1:6">
      <c r="A752" s="6"/>
      <c r="B752" s="6" t="s">
        <v>491</v>
      </c>
      <c r="C752" s="6"/>
      <c r="D752" s="6"/>
      <c r="E752" s="6"/>
      <c r="F752" s="6"/>
    </row>
    <row r="753" spans="1:6">
      <c r="A753" s="6"/>
      <c r="B753" s="6" t="s">
        <v>492</v>
      </c>
      <c r="C753" s="6"/>
      <c r="D753" s="6"/>
      <c r="E753" s="6"/>
      <c r="F753" s="6"/>
    </row>
    <row r="754" spans="1:6">
      <c r="A754" s="6"/>
      <c r="B754" s="6"/>
      <c r="C754" s="6"/>
      <c r="D754" s="6"/>
      <c r="E754" s="6"/>
      <c r="F754" s="6"/>
    </row>
    <row r="755" spans="1:6">
      <c r="A755" s="6"/>
      <c r="B755" s="6" t="s">
        <v>493</v>
      </c>
      <c r="C755" s="6"/>
      <c r="D755" s="6"/>
      <c r="E755" s="6"/>
      <c r="F755" s="6"/>
    </row>
    <row r="756" spans="1:6">
      <c r="A756" s="6"/>
      <c r="B756" s="6" t="s">
        <v>494</v>
      </c>
      <c r="C756" s="6"/>
      <c r="D756" s="6"/>
      <c r="E756" s="6"/>
      <c r="F756" s="6"/>
    </row>
    <row r="757" spans="1:6">
      <c r="A757" s="6"/>
      <c r="B757" s="6"/>
      <c r="C757" s="6"/>
      <c r="D757" s="6"/>
      <c r="E757" s="6"/>
      <c r="F757" s="6"/>
    </row>
    <row r="758" spans="1:6">
      <c r="A758" s="6"/>
      <c r="B758" s="6"/>
      <c r="C758" s="6"/>
      <c r="D758" s="6"/>
      <c r="E758" s="6"/>
      <c r="F758" s="6"/>
    </row>
    <row r="759" spans="1:6">
      <c r="A759" s="6"/>
      <c r="B759" s="6"/>
      <c r="C759" s="6"/>
      <c r="D759" s="6"/>
      <c r="E759" s="6"/>
      <c r="F759" s="6"/>
    </row>
    <row r="760" spans="1:6">
      <c r="A760" s="6"/>
      <c r="B760" s="6"/>
      <c r="C760" s="6"/>
      <c r="D760" s="6"/>
      <c r="E760" s="6"/>
      <c r="F760" s="6"/>
    </row>
    <row r="761" spans="1:6">
      <c r="A761" s="6"/>
      <c r="B761" s="6"/>
      <c r="C761" s="6"/>
      <c r="D761" s="6"/>
      <c r="E761" s="6"/>
      <c r="F761" s="6"/>
    </row>
    <row r="762" spans="1:6">
      <c r="A762" s="6"/>
      <c r="B762" s="6" t="s">
        <v>495</v>
      </c>
      <c r="C762" s="6"/>
      <c r="D762" s="6"/>
      <c r="E762" s="6"/>
      <c r="F762" s="6"/>
    </row>
    <row r="763" spans="1:6">
      <c r="A763" s="6"/>
      <c r="B763" s="6" t="s">
        <v>496</v>
      </c>
      <c r="C763" s="6"/>
      <c r="D763" s="6"/>
      <c r="E763" s="6"/>
      <c r="F763" s="6"/>
    </row>
    <row r="764" spans="1:6">
      <c r="A764" s="6"/>
      <c r="B764" s="6" t="s">
        <v>497</v>
      </c>
      <c r="C764" s="6"/>
      <c r="D764" s="6"/>
      <c r="E764" s="6"/>
      <c r="F764" s="6"/>
    </row>
    <row r="765" spans="1:6">
      <c r="A765" s="6"/>
      <c r="B765" s="6"/>
      <c r="C765" s="6"/>
      <c r="D765" s="6"/>
      <c r="E765" s="6"/>
      <c r="F765" s="6"/>
    </row>
    <row r="766" spans="1:6">
      <c r="A766" s="6"/>
      <c r="B766" s="6"/>
      <c r="C766" s="6"/>
      <c r="D766" s="6"/>
      <c r="E766" s="6"/>
      <c r="F766" s="6"/>
    </row>
    <row r="767" spans="1:6">
      <c r="A767" s="6"/>
      <c r="B767" s="6"/>
      <c r="C767" s="7" t="s">
        <v>498</v>
      </c>
      <c r="D767" s="6"/>
      <c r="E767" s="6"/>
      <c r="F767" s="6"/>
    </row>
    <row r="768" spans="1:6">
      <c r="A768" s="6"/>
      <c r="B768" s="6"/>
      <c r="C768" s="6"/>
      <c r="D768" s="6"/>
      <c r="E768" s="6"/>
      <c r="F768" s="6"/>
    </row>
    <row r="769" spans="1:6">
      <c r="A769" s="6"/>
      <c r="B769" s="6"/>
      <c r="C769" s="6"/>
      <c r="D769" s="6"/>
      <c r="E769" s="6"/>
      <c r="F769" s="6"/>
    </row>
    <row r="770" spans="1:6">
      <c r="A770" s="6"/>
      <c r="B770" s="6"/>
      <c r="C770" s="6"/>
      <c r="D770" s="6"/>
      <c r="E770" s="6"/>
      <c r="F770" s="6"/>
    </row>
    <row r="771" spans="1:6">
      <c r="A771" s="6"/>
      <c r="B771" s="6"/>
      <c r="C771" s="6"/>
      <c r="D771" s="6"/>
      <c r="E771" s="6"/>
      <c r="F771" s="6"/>
    </row>
    <row r="772" spans="1:6">
      <c r="A772" s="6"/>
      <c r="B772" s="6"/>
      <c r="C772" s="6"/>
      <c r="D772" s="6"/>
      <c r="E772" s="6"/>
      <c r="F772" s="6"/>
    </row>
    <row r="773" spans="1:6">
      <c r="A773" s="6" t="s">
        <v>489</v>
      </c>
      <c r="B773" s="6"/>
      <c r="C773" s="6"/>
      <c r="D773" s="6"/>
      <c r="E773" s="6"/>
      <c r="F773" s="6"/>
    </row>
    <row r="774" spans="1:6">
      <c r="A774" s="6"/>
      <c r="B774" s="7" t="s">
        <v>499</v>
      </c>
      <c r="C774" s="6"/>
      <c r="D774" s="6"/>
      <c r="E774" s="6"/>
      <c r="F774" s="6"/>
    </row>
    <row r="775" spans="1:6">
      <c r="A775" s="6"/>
      <c r="B775" s="6"/>
      <c r="C775" s="6"/>
      <c r="D775" s="6"/>
      <c r="E775" s="6"/>
      <c r="F775" s="6"/>
    </row>
    <row r="776" spans="1:6">
      <c r="A776" s="6"/>
      <c r="B776" s="6" t="s">
        <v>500</v>
      </c>
      <c r="C776" s="6"/>
      <c r="D776" s="6"/>
      <c r="E776" s="6"/>
      <c r="F776" s="6"/>
    </row>
    <row r="777" spans="1:6">
      <c r="A777" s="6"/>
      <c r="B777" s="6"/>
      <c r="C777" s="6"/>
      <c r="D777" s="6"/>
      <c r="E777" s="6"/>
      <c r="F777" s="6"/>
    </row>
    <row r="778" spans="1:6">
      <c r="A778" s="6"/>
      <c r="B778" s="6" t="s">
        <v>501</v>
      </c>
      <c r="D778" s="6"/>
      <c r="E778" s="6"/>
      <c r="F778" s="6"/>
    </row>
    <row r="779" spans="1:6">
      <c r="A779" s="6"/>
      <c r="B779" s="6" t="s">
        <v>502</v>
      </c>
      <c r="D779" s="6"/>
      <c r="E779" s="6"/>
      <c r="F779" s="6"/>
    </row>
    <row r="780" spans="1:6">
      <c r="A780" s="6"/>
      <c r="B780" s="6" t="s">
        <v>503</v>
      </c>
      <c r="C780" s="6"/>
      <c r="D780" s="6"/>
      <c r="E780" s="6"/>
      <c r="F780" s="6"/>
    </row>
    <row r="781" spans="1:6">
      <c r="A781" s="6"/>
      <c r="B781" s="6" t="s">
        <v>504</v>
      </c>
      <c r="C781" s="6"/>
      <c r="D781" s="6"/>
      <c r="E781" s="6"/>
      <c r="F781" s="6"/>
    </row>
    <row r="782" spans="1:6">
      <c r="A782" s="6"/>
      <c r="B782" s="6" t="s">
        <v>505</v>
      </c>
      <c r="C782" s="6"/>
      <c r="D782" s="6"/>
      <c r="E782" s="6"/>
      <c r="F782" s="6"/>
    </row>
    <row r="783" spans="1:6">
      <c r="A783" s="6"/>
      <c r="B783" s="6" t="s">
        <v>506</v>
      </c>
      <c r="C783" s="6"/>
      <c r="D783" s="6"/>
      <c r="E783" s="6"/>
      <c r="F783" s="6"/>
    </row>
    <row r="784" spans="1:6">
      <c r="A784" s="6"/>
      <c r="B784" s="6" t="s">
        <v>507</v>
      </c>
      <c r="C784" s="6"/>
      <c r="D784" s="6"/>
      <c r="E784" s="6"/>
      <c r="F784" s="6"/>
    </row>
    <row r="785" spans="1:6">
      <c r="A785" s="6"/>
      <c r="B785" s="6" t="s">
        <v>508</v>
      </c>
      <c r="C785" s="6"/>
      <c r="D785" s="6"/>
      <c r="E785" s="6"/>
      <c r="F785" s="6"/>
    </row>
    <row r="786" spans="1:6">
      <c r="A786" s="6"/>
      <c r="B786" s="6" t="s">
        <v>509</v>
      </c>
      <c r="C786" s="6"/>
      <c r="D786" s="6"/>
      <c r="E786" s="6"/>
      <c r="F786" s="6"/>
    </row>
    <row r="787" spans="1:6">
      <c r="A787" s="6"/>
      <c r="B787" t="s">
        <v>510</v>
      </c>
      <c r="F787" s="6"/>
    </row>
    <row r="788" spans="1:6">
      <c r="A788" s="6"/>
      <c r="B788" t="s">
        <v>511</v>
      </c>
      <c r="F788" s="6"/>
    </row>
    <row r="789" spans="1:6">
      <c r="A789" s="6"/>
      <c r="B789" t="s">
        <v>512</v>
      </c>
      <c r="F789" s="6"/>
    </row>
    <row r="790" spans="1:6">
      <c r="A790" s="6"/>
      <c r="B790" t="s">
        <v>513</v>
      </c>
      <c r="F790" s="6"/>
    </row>
    <row r="791" spans="1:6">
      <c r="A791" s="6"/>
      <c r="B791" t="s">
        <v>514</v>
      </c>
      <c r="F791" s="6"/>
    </row>
    <row r="792" spans="1:6">
      <c r="A792" s="6"/>
      <c r="B792" t="s">
        <v>515</v>
      </c>
      <c r="F792" s="6"/>
    </row>
    <row r="793" spans="1:6">
      <c r="A793" s="6"/>
      <c r="B793" t="s">
        <v>516</v>
      </c>
      <c r="F793" s="6"/>
    </row>
    <row r="794" spans="1:6">
      <c r="A794" s="6"/>
      <c r="F794" s="6"/>
    </row>
    <row r="795" spans="1:6">
      <c r="A795" s="6"/>
      <c r="F795" s="6"/>
    </row>
    <row r="796" spans="1:6">
      <c r="A796" s="6"/>
      <c r="F796" s="6"/>
    </row>
    <row r="797" spans="1:6">
      <c r="A797" s="6"/>
      <c r="F797" s="6"/>
    </row>
    <row r="798" spans="1:6">
      <c r="A798" s="6"/>
      <c r="B798" s="6"/>
      <c r="C798" s="6"/>
      <c r="D798" s="6"/>
      <c r="E798" s="6"/>
      <c r="F798" s="6"/>
    </row>
    <row r="799" spans="1:6">
      <c r="A799" s="6"/>
      <c r="B799" s="8" t="s">
        <v>517</v>
      </c>
      <c r="C799" s="6"/>
      <c r="D799" s="6"/>
      <c r="E799" s="6"/>
      <c r="F799" s="6"/>
    </row>
    <row r="800" spans="1:6">
      <c r="A800" s="6"/>
      <c r="B800" s="8" t="s">
        <v>518</v>
      </c>
      <c r="C800" s="6"/>
      <c r="D800" s="6"/>
      <c r="E800" s="6"/>
      <c r="F800" s="6"/>
    </row>
    <row r="801" spans="1:6">
      <c r="A801" s="6"/>
      <c r="B801" s="8"/>
      <c r="C801" s="6"/>
      <c r="D801" s="6"/>
      <c r="E801" s="6"/>
      <c r="F801" s="6"/>
    </row>
    <row r="802" spans="1:6">
      <c r="A802" s="6"/>
      <c r="B802" s="6"/>
      <c r="C802" s="6"/>
      <c r="D802" s="6"/>
      <c r="E802" s="6"/>
      <c r="F802" s="6"/>
    </row>
    <row r="803" spans="1:6">
      <c r="A803" s="6"/>
      <c r="B803" s="9" t="s">
        <v>519</v>
      </c>
      <c r="C803" s="6"/>
      <c r="D803" s="6"/>
      <c r="E803" s="6"/>
      <c r="F803" s="6"/>
    </row>
    <row r="804" spans="1:6">
      <c r="A804" s="6"/>
      <c r="B804" s="6"/>
      <c r="C804" s="6"/>
      <c r="D804" s="6"/>
      <c r="E804" s="6"/>
      <c r="F804" s="6"/>
    </row>
    <row r="805" spans="1:6">
      <c r="A805" s="6" t="s">
        <v>489</v>
      </c>
      <c r="B805" s="8" t="s">
        <v>520</v>
      </c>
      <c r="C805" s="6"/>
      <c r="D805" s="6"/>
      <c r="E805" s="6"/>
      <c r="F805" s="6"/>
    </row>
    <row r="806" spans="1:6">
      <c r="A806" s="6"/>
      <c r="B806" s="8" t="s">
        <v>521</v>
      </c>
      <c r="C806" s="6"/>
      <c r="D806" s="6"/>
      <c r="E806" s="6"/>
      <c r="F806" s="6"/>
    </row>
    <row r="807" spans="1:6">
      <c r="A807" s="6"/>
      <c r="B807" s="8" t="s">
        <v>522</v>
      </c>
      <c r="C807" s="6"/>
      <c r="D807" s="6"/>
      <c r="E807" s="6"/>
      <c r="F807" s="6"/>
    </row>
    <row r="808" spans="1:6">
      <c r="A808" s="6"/>
      <c r="B808" s="6" t="s">
        <v>523</v>
      </c>
      <c r="C808" s="6"/>
      <c r="D808" s="6"/>
      <c r="E808" s="6"/>
      <c r="F808" s="6"/>
    </row>
    <row r="809" spans="1:6">
      <c r="A809" s="6"/>
      <c r="B809" s="6"/>
      <c r="C809" s="6"/>
      <c r="D809" s="6"/>
      <c r="E809" s="6"/>
      <c r="F809" s="6"/>
    </row>
    <row r="810" spans="1:6">
      <c r="A810" s="6"/>
      <c r="B810" s="10" t="s">
        <v>524</v>
      </c>
      <c r="C810" s="6"/>
      <c r="D810" s="6"/>
      <c r="E810" s="6"/>
      <c r="F810" s="6"/>
    </row>
    <row r="811" spans="1:6">
      <c r="A811" s="6"/>
      <c r="B811" s="6" t="s">
        <v>525</v>
      </c>
      <c r="C811" s="6"/>
      <c r="D811" s="6"/>
      <c r="E811" s="6"/>
      <c r="F811" s="6"/>
    </row>
    <row r="812" spans="1:6">
      <c r="A812" s="6"/>
      <c r="B812" s="6" t="s">
        <v>526</v>
      </c>
      <c r="C812" s="6"/>
      <c r="D812" s="6"/>
      <c r="E812" s="6"/>
      <c r="F812" s="6"/>
    </row>
    <row r="813" spans="1:6">
      <c r="A813" s="6"/>
      <c r="B813" s="10"/>
      <c r="C813" s="6"/>
      <c r="D813" s="8"/>
      <c r="E813" s="6"/>
      <c r="F813" s="6"/>
    </row>
    <row r="814" spans="1:6">
      <c r="A814" s="6"/>
      <c r="B814" s="6"/>
      <c r="C814" s="11" t="s">
        <v>527</v>
      </c>
      <c r="D814" s="8"/>
      <c r="E814" s="6"/>
      <c r="F814" s="6"/>
    </row>
    <row r="815" spans="1:6">
      <c r="A815" s="6"/>
      <c r="B815" s="6"/>
      <c r="C815" s="6"/>
      <c r="D815" s="8"/>
      <c r="E815" s="6"/>
      <c r="F815" s="6"/>
    </row>
    <row r="816" spans="1:6">
      <c r="A816" s="6"/>
      <c r="B816" s="6" t="s">
        <v>528</v>
      </c>
      <c r="C816" s="6"/>
      <c r="D816" s="8"/>
      <c r="E816" s="6"/>
      <c r="F816" s="6"/>
    </row>
    <row r="817" spans="1:6">
      <c r="A817" s="6"/>
      <c r="B817" s="8" t="s">
        <v>529</v>
      </c>
      <c r="C817" s="6"/>
      <c r="D817" s="8"/>
      <c r="E817" s="6"/>
      <c r="F817" s="6"/>
    </row>
    <row r="818" spans="1:6">
      <c r="A818" s="6"/>
      <c r="B818" s="6"/>
      <c r="C818" s="6"/>
      <c r="D818" s="6"/>
      <c r="E818" s="6"/>
      <c r="F818" s="6"/>
    </row>
    <row r="819" spans="1:6">
      <c r="A819" s="6"/>
      <c r="B819" s="9" t="s">
        <v>530</v>
      </c>
      <c r="C819" s="6"/>
      <c r="D819" s="6"/>
      <c r="E819" s="6"/>
      <c r="F819" s="6"/>
    </row>
    <row r="820" spans="1:6">
      <c r="A820" s="6"/>
      <c r="B820" s="6"/>
      <c r="C820" s="6"/>
      <c r="D820" s="6"/>
      <c r="E820" s="6"/>
      <c r="F820" s="6"/>
    </row>
    <row r="821" spans="1:6">
      <c r="A821" s="6"/>
      <c r="B821" s="6"/>
      <c r="C821" s="9"/>
      <c r="D821" s="6"/>
      <c r="E821" s="6"/>
      <c r="F821" s="6"/>
    </row>
    <row r="822" spans="1:6">
      <c r="A822" s="6"/>
      <c r="B822" s="6"/>
      <c r="C822" s="6"/>
      <c r="D822" s="6"/>
      <c r="E822" s="6"/>
      <c r="F822" s="6"/>
    </row>
    <row r="823" spans="1:6">
      <c r="A823" s="6"/>
      <c r="B823" s="6"/>
      <c r="C823" s="6"/>
      <c r="D823" s="6"/>
      <c r="E823" s="6"/>
      <c r="F823" s="6"/>
    </row>
    <row r="824" spans="1:6">
      <c r="A824" s="6"/>
      <c r="B824" s="6"/>
      <c r="C824" s="6"/>
      <c r="D824" s="6"/>
      <c r="E824" s="6"/>
      <c r="F824" s="6"/>
    </row>
    <row r="825" spans="1:6">
      <c r="A825" s="6"/>
      <c r="B825" s="6"/>
      <c r="C825" s="6"/>
      <c r="D825" s="6"/>
      <c r="E825" s="6"/>
      <c r="F825" s="6"/>
    </row>
    <row r="826" spans="1:6">
      <c r="A826" s="6"/>
      <c r="B826" s="6"/>
      <c r="C826" s="6"/>
      <c r="D826" s="6"/>
      <c r="E826" s="6"/>
      <c r="F826" s="6"/>
    </row>
    <row r="827" spans="1:6">
      <c r="A827" s="6"/>
      <c r="B827" s="6"/>
      <c r="C827" s="6"/>
      <c r="D827" s="6"/>
      <c r="E827" s="6"/>
      <c r="F827" s="6"/>
    </row>
    <row r="828" spans="1:6">
      <c r="A828" s="6"/>
      <c r="B828" s="6"/>
      <c r="C828" s="6"/>
      <c r="D828" s="6"/>
      <c r="E828" s="6"/>
      <c r="F828" s="6"/>
    </row>
    <row r="829" spans="1:6">
      <c r="A829" s="6"/>
      <c r="B829" s="7" t="s">
        <v>531</v>
      </c>
      <c r="C829" s="6"/>
      <c r="D829" s="6"/>
      <c r="E829" s="6"/>
      <c r="F829" s="6"/>
    </row>
    <row r="830" spans="1:6">
      <c r="A830" s="6"/>
      <c r="B830" s="6"/>
      <c r="C830" s="6"/>
      <c r="D830" s="6"/>
      <c r="E830" s="6"/>
      <c r="F830" s="6"/>
    </row>
    <row r="831" spans="1:6">
      <c r="A831" s="6"/>
      <c r="B831" s="12" t="s">
        <v>532</v>
      </c>
      <c r="C831" s="12" t="s">
        <v>533</v>
      </c>
      <c r="D831" s="12"/>
      <c r="E831" s="12" t="s">
        <v>534</v>
      </c>
      <c r="F831" s="12"/>
    </row>
    <row r="832" spans="1:6">
      <c r="A832" s="6"/>
      <c r="B832" s="13">
        <v>32826</v>
      </c>
      <c r="C832" s="6" t="s">
        <v>535</v>
      </c>
      <c r="D832" s="6"/>
      <c r="E832" s="6" t="s">
        <v>536</v>
      </c>
      <c r="F832" s="6"/>
    </row>
    <row r="833" spans="1:6">
      <c r="A833" s="6"/>
      <c r="B833" s="6"/>
      <c r="C833" s="6"/>
      <c r="D833" s="6"/>
      <c r="E833" s="6" t="s">
        <v>537</v>
      </c>
      <c r="F833" s="6"/>
    </row>
  </sheetData>
  <phoneticPr fontId="0" type="noConversion"/>
  <printOptions gridLinesSet="0"/>
  <pageMargins left="0.75" right="0.75" top="1" bottom="1" header="0.5" footer="0.5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17"/>
  <sheetViews>
    <sheetView workbookViewId="0">
      <selection activeCell="A20" sqref="A20"/>
    </sheetView>
  </sheetViews>
  <sheetFormatPr defaultRowHeight="12.75"/>
  <cols>
    <col min="1" max="1" width="42.7109375" customWidth="1"/>
    <col min="2" max="3" width="11.5703125" bestFit="1" customWidth="1"/>
    <col min="4" max="4" width="11.85546875" customWidth="1"/>
    <col min="5" max="5" width="10" customWidth="1"/>
  </cols>
  <sheetData>
    <row r="3" spans="1:11">
      <c r="D3" s="16" t="s">
        <v>539</v>
      </c>
    </row>
    <row r="5" spans="1:11">
      <c r="D5" s="14" t="s">
        <v>43</v>
      </c>
      <c r="E5" s="14"/>
      <c r="F5" s="14"/>
    </row>
    <row r="6" spans="1:11">
      <c r="B6" s="24">
        <v>1984</v>
      </c>
      <c r="C6" s="24">
        <v>1985</v>
      </c>
      <c r="D6" s="24">
        <v>1986</v>
      </c>
      <c r="E6" s="24">
        <v>1987</v>
      </c>
      <c r="F6" s="24">
        <v>1988</v>
      </c>
    </row>
    <row r="7" spans="1:11">
      <c r="A7" s="14" t="s">
        <v>44</v>
      </c>
    </row>
    <row r="9" spans="1:11">
      <c r="A9" t="s">
        <v>45</v>
      </c>
      <c r="B9" s="44">
        <f>Timewar!C51/Timewar!C87</f>
        <v>0.43071405282034564</v>
      </c>
      <c r="C9" s="44">
        <f>Timewar!D51/Timewar!D87</f>
        <v>0.43537015276145713</v>
      </c>
      <c r="D9" s="44">
        <f>Timewar!E51/Timewar!E87</f>
        <v>0.41892610313662948</v>
      </c>
      <c r="E9" s="44">
        <f>Timewar!F51/Timewar!F87</f>
        <v>0.38659670880038161</v>
      </c>
      <c r="F9" s="44">
        <f>Timewar!G51/Timewar!G87</f>
        <v>0.3887286443310406</v>
      </c>
      <c r="K9" s="45"/>
    </row>
    <row r="10" spans="1:11">
      <c r="A10" t="s">
        <v>46</v>
      </c>
      <c r="B10" s="44">
        <f>Timewar!C52/Timewar!C88</f>
        <v>0.44655581947743467</v>
      </c>
      <c r="C10" s="44">
        <f>Timewar!D52/Timewar!D88</f>
        <v>0.45478036175710596</v>
      </c>
      <c r="D10" s="44">
        <f>Timewar!E52/Timewar!E88</f>
        <v>0.25878594249201275</v>
      </c>
      <c r="E10" s="44">
        <f>Timewar!F52/Timewar!F88</f>
        <v>0.54738878143133463</v>
      </c>
      <c r="F10" s="44">
        <f>Timewar!G52/Timewar!G88</f>
        <v>0.5425330812854442</v>
      </c>
      <c r="K10" s="45"/>
    </row>
    <row r="12" spans="1:11">
      <c r="A12" t="s">
        <v>47</v>
      </c>
      <c r="B12" s="44">
        <f>Timewar!C54/Timewar!C90</f>
        <v>8.1070745697896754E-2</v>
      </c>
      <c r="C12" s="44">
        <f>Timewar!D54/Timewar!D90</f>
        <v>0.189453125</v>
      </c>
      <c r="D12" s="44">
        <f>Timewar!E54/Timewar!E90</f>
        <v>0.15673758865248227</v>
      </c>
      <c r="E12" s="44">
        <f>Timewar!F54/Timewar!F90</f>
        <v>0.15687160940325498</v>
      </c>
      <c r="F12" s="44">
        <f>Timewar!G54/Timewar!G90</f>
        <v>0.18786891919397516</v>
      </c>
    </row>
    <row r="13" spans="1:11">
      <c r="A13" t="s">
        <v>48</v>
      </c>
      <c r="B13" s="44">
        <f>Timewar!C55</f>
        <v>0.89</v>
      </c>
      <c r="C13" s="44">
        <f>Timewar!D55</f>
        <v>0.3</v>
      </c>
      <c r="D13" s="44">
        <f>Timewar!E55</f>
        <v>0.24</v>
      </c>
      <c r="E13" s="44">
        <f>Timewar!F55</f>
        <v>0.41</v>
      </c>
      <c r="F13" s="44">
        <f>Timewar!G55</f>
        <v>0.31</v>
      </c>
    </row>
    <row r="14" spans="1:11">
      <c r="A14" t="s">
        <v>49</v>
      </c>
      <c r="B14" s="44">
        <f>Timewar!C56</f>
        <v>0.14000000000000001</v>
      </c>
      <c r="C14" s="44">
        <f>Timewar!D56</f>
        <v>0.12</v>
      </c>
      <c r="D14" s="44">
        <f>Timewar!E56</f>
        <v>0.1</v>
      </c>
      <c r="E14" s="44">
        <f>Timewar!F56</f>
        <v>0.17</v>
      </c>
      <c r="F14" s="44">
        <f>Timewar!G56</f>
        <v>0.16</v>
      </c>
    </row>
    <row r="16" spans="1:11">
      <c r="A16" s="14" t="s">
        <v>50</v>
      </c>
    </row>
    <row r="18" spans="1:6">
      <c r="A18" t="s">
        <v>45</v>
      </c>
      <c r="B18" s="44">
        <f>Timewar!C60/(Timewar!C87)</f>
        <v>0.16009129442451908</v>
      </c>
      <c r="C18" s="44">
        <f>Timewar!D60/(Timewar!D87)</f>
        <v>0.16216216216216217</v>
      </c>
      <c r="D18" s="44">
        <f>Timewar!E60/(Timewar!E87)</f>
        <v>0.1762360446570973</v>
      </c>
      <c r="E18" s="44">
        <f>Timewar!F60/(Timewar!F87)</f>
        <v>0.22752206057715241</v>
      </c>
      <c r="F18" s="44">
        <f>Timewar!G60/(Timewar!G87)</f>
        <v>0.1976924783669847</v>
      </c>
    </row>
    <row r="19" spans="1:6">
      <c r="A19" t="s">
        <v>46</v>
      </c>
      <c r="B19" s="44">
        <f>Timewar!C61/Timewar!C88</f>
        <v>0.15439429928741091</v>
      </c>
      <c r="C19" s="44">
        <f>Timewar!D61/Timewar!D88</f>
        <v>0.21963824289405684</v>
      </c>
      <c r="D19" s="44">
        <f>Timewar!E61/Timewar!E88</f>
        <v>0.11661341853035144</v>
      </c>
      <c r="E19" s="44">
        <f>Timewar!F61/Timewar!F88</f>
        <v>0.1702127659574468</v>
      </c>
      <c r="F19" s="44">
        <f>Timewar!G61/Timewar!G88</f>
        <v>0.19659735349716445</v>
      </c>
    </row>
    <row r="21" spans="1:6">
      <c r="A21" t="s">
        <v>47</v>
      </c>
      <c r="B21" s="44">
        <f>Timewar!C63/(Timewar!C90)</f>
        <v>0.10630975143403441</v>
      </c>
      <c r="C21" s="44">
        <f>Timewar!D63/(Timewar!D90)</f>
        <v>0.15234375</v>
      </c>
      <c r="D21" s="44">
        <f>Timewar!E63/(Timewar!E90)</f>
        <v>0.27210401891252955</v>
      </c>
      <c r="E21" s="44">
        <f>Timewar!F63/(Timewar!F90)</f>
        <v>0.2613019891500904</v>
      </c>
      <c r="F21" s="44">
        <f>Timewar!G63/(Timewar!G90)</f>
        <v>0.24933848972114797</v>
      </c>
    </row>
    <row r="22" spans="1:6">
      <c r="A22" t="s">
        <v>48</v>
      </c>
      <c r="B22" s="44">
        <f>Timewar!C64</f>
        <v>0.23</v>
      </c>
      <c r="C22" s="44">
        <f>Timewar!D64</f>
        <v>0.18</v>
      </c>
      <c r="D22" s="44">
        <f>Timewar!E64</f>
        <v>0.06</v>
      </c>
      <c r="E22" s="44">
        <f>Timewar!F64</f>
        <v>0.08</v>
      </c>
      <c r="F22" s="44">
        <f>Timewar!G64</f>
        <v>0.08</v>
      </c>
    </row>
    <row r="23" spans="1:6">
      <c r="A23" t="s">
        <v>49</v>
      </c>
      <c r="B23" s="44">
        <f>Timewar!C65</f>
        <v>0.13</v>
      </c>
      <c r="C23" s="44">
        <f>Timewar!D65</f>
        <v>0.15</v>
      </c>
      <c r="D23" s="44">
        <f>Timewar!E65</f>
        <v>0.11</v>
      </c>
      <c r="E23" s="44">
        <f>Timewar!F65</f>
        <v>0.09</v>
      </c>
      <c r="F23" s="44">
        <f>Timewar!G65</f>
        <v>0.12</v>
      </c>
    </row>
    <row r="25" spans="1:6">
      <c r="A25" s="14" t="s">
        <v>51</v>
      </c>
    </row>
    <row r="27" spans="1:6">
      <c r="A27" t="s">
        <v>45</v>
      </c>
      <c r="B27" s="44">
        <f>Timewar!C69/Timewar!C87</f>
        <v>0.2429083795239648</v>
      </c>
      <c r="C27" s="44">
        <f>Timewar!D69/Timewar!D87</f>
        <v>0.2309048178613396</v>
      </c>
      <c r="D27" s="44">
        <f>Timewar!E69/Timewar!E87</f>
        <v>0.2355130249867092</v>
      </c>
      <c r="E27" s="44">
        <f>Timewar!F69/Timewar!F87</f>
        <v>0.21559742427855949</v>
      </c>
      <c r="F27" s="44">
        <f>Timewar!G69/Timewar!G87</f>
        <v>0.23341468826270245</v>
      </c>
    </row>
    <row r="28" spans="1:6">
      <c r="A28" t="s">
        <v>46</v>
      </c>
      <c r="B28" s="44">
        <f>Timewar!C70/Timewar!C88</f>
        <v>0.28028503562945367</v>
      </c>
      <c r="C28" s="44">
        <f>Timewar!D70/Timewar!D88</f>
        <v>0.31266149870801035</v>
      </c>
      <c r="D28" s="44">
        <f>Timewar!E70/Timewar!E88</f>
        <v>0.17731629392971246</v>
      </c>
      <c r="E28" s="44">
        <f>Timewar!F70/Timewar!F88</f>
        <v>0.24177949709864605</v>
      </c>
      <c r="F28" s="44">
        <f>Timewar!G70/Timewar!G88</f>
        <v>0.21928166351606806</v>
      </c>
    </row>
    <row r="29" spans="1:6">
      <c r="B29" s="44"/>
      <c r="C29" s="44"/>
      <c r="D29" s="44"/>
      <c r="E29" s="44"/>
      <c r="F29" s="44"/>
    </row>
    <row r="30" spans="1:6">
      <c r="A30" t="s">
        <v>47</v>
      </c>
      <c r="B30" s="44">
        <f>Timewar!C72/Timewar!C90</f>
        <v>0.18393881453154876</v>
      </c>
      <c r="C30" s="44">
        <f>Timewar!D72/Timewar!D90</f>
        <v>0.21647135416666666</v>
      </c>
      <c r="D30" s="44">
        <f>Timewar!E72/Timewar!E90</f>
        <v>0.19479905437352246</v>
      </c>
      <c r="E30" s="44">
        <f>Timewar!F72/Timewar!F90</f>
        <v>0.23824593128390598</v>
      </c>
      <c r="F30" s="44">
        <f>Timewar!G72/Timewar!G90</f>
        <v>0.22287807856706696</v>
      </c>
    </row>
    <row r="31" spans="1:6">
      <c r="A31" t="s">
        <v>48</v>
      </c>
      <c r="B31" s="44">
        <f>Timewar!C73</f>
        <v>0.25</v>
      </c>
      <c r="C31" s="44">
        <f>Timewar!D73</f>
        <v>0.18</v>
      </c>
      <c r="D31" s="44">
        <f>Timewar!E73</f>
        <v>0.13</v>
      </c>
      <c r="E31" s="44">
        <f>Timewar!F73</f>
        <v>0.12</v>
      </c>
      <c r="F31" s="44">
        <f>Timewar!G73</f>
        <v>0.11</v>
      </c>
    </row>
    <row r="32" spans="1:6">
      <c r="A32" t="s">
        <v>49</v>
      </c>
      <c r="B32" s="44">
        <f>Timewar!C74</f>
        <v>0.16</v>
      </c>
      <c r="C32" s="44">
        <f>Timewar!D74</f>
        <v>0.15</v>
      </c>
      <c r="D32" s="44">
        <f>Timewar!E74</f>
        <v>0.13</v>
      </c>
      <c r="E32" s="44">
        <f>Timewar!F74</f>
        <v>0.14000000000000001</v>
      </c>
      <c r="F32" s="44">
        <f>Timewar!G74</f>
        <v>0.11</v>
      </c>
    </row>
    <row r="34" spans="1:6">
      <c r="A34" s="14" t="s">
        <v>52</v>
      </c>
    </row>
    <row r="36" spans="1:6">
      <c r="A36" t="s">
        <v>45</v>
      </c>
      <c r="B36" s="44">
        <f>Timewar!C78/Timewar!C87</f>
        <v>0.16628627323117051</v>
      </c>
      <c r="C36" s="44">
        <f>Timewar!D78/Timewar!D87</f>
        <v>0.17156286721504113</v>
      </c>
      <c r="D36" s="44">
        <f>Timewar!E78/Timewar!E87</f>
        <v>0.16932482721956407</v>
      </c>
      <c r="E36" s="44">
        <f>Timewar!F78/Timewar!F87</f>
        <v>0.17028380634390652</v>
      </c>
      <c r="F36" s="44">
        <f>Timewar!G78/Timewar!G87</f>
        <v>0.18016418903927225</v>
      </c>
    </row>
    <row r="37" spans="1:6">
      <c r="A37" t="s">
        <v>46</v>
      </c>
      <c r="B37" s="44">
        <f>Timewar!C79/Timewar!C88</f>
        <v>0.19714964370546317</v>
      </c>
      <c r="C37" s="44">
        <f>Timewar!D79/Timewar!D88</f>
        <v>0.25064599483204136</v>
      </c>
      <c r="D37" s="44">
        <f>Timewar!E79/Timewar!E88</f>
        <v>0.18849840255591055</v>
      </c>
      <c r="E37" s="44">
        <f>Timewar!F79/Timewar!F88</f>
        <v>0.29013539651837522</v>
      </c>
      <c r="F37" s="44">
        <f>Timewar!G79/Timewar!G88</f>
        <v>0.33270321361058602</v>
      </c>
    </row>
    <row r="38" spans="1:6">
      <c r="B38" s="44"/>
      <c r="C38" s="44"/>
      <c r="D38" s="44"/>
      <c r="E38" s="44"/>
      <c r="F38" s="44"/>
    </row>
    <row r="39" spans="1:6">
      <c r="A39" t="s">
        <v>47</v>
      </c>
      <c r="B39" s="44">
        <f>Timewar!C81/Timewar!C90</f>
        <v>0.37323135755258124</v>
      </c>
      <c r="C39" s="44">
        <f>Timewar!D81/Timewar!D90</f>
        <v>0.33333333333333331</v>
      </c>
      <c r="D39" s="44">
        <f>Timewar!E81/Timewar!E90</f>
        <v>0.26170212765957446</v>
      </c>
      <c r="E39" s="44">
        <f>Timewar!F81/Timewar!F90</f>
        <v>0.27011754068716093</v>
      </c>
      <c r="F39" s="44">
        <f>Timewar!G81/Timewar!G90</f>
        <v>0.3063301445145532</v>
      </c>
    </row>
    <row r="40" spans="1:6">
      <c r="A40" t="s">
        <v>48</v>
      </c>
      <c r="B40" s="44">
        <f>Timewar!C82</f>
        <v>0.09</v>
      </c>
      <c r="C40" s="44">
        <f>Timewar!D82</f>
        <v>0.09</v>
      </c>
      <c r="D40" s="44">
        <f>Timewar!E82</f>
        <v>0.11</v>
      </c>
      <c r="E40" s="44">
        <f>Timewar!F82</f>
        <v>0.13</v>
      </c>
      <c r="F40" s="44">
        <f>Timewar!G82</f>
        <v>0.12</v>
      </c>
    </row>
    <row r="41" spans="1:6">
      <c r="A41" t="s">
        <v>49</v>
      </c>
      <c r="B41" s="44">
        <f>Timewar!C83</f>
        <v>0.16</v>
      </c>
      <c r="C41" s="44">
        <f>Timewar!D83</f>
        <v>0.17</v>
      </c>
      <c r="D41" s="44">
        <f>Timewar!E83</f>
        <v>0.19</v>
      </c>
      <c r="E41" s="44">
        <f>Timewar!F83</f>
        <v>0.21</v>
      </c>
      <c r="F41" s="44">
        <f>Timewar!G83</f>
        <v>0.22</v>
      </c>
    </row>
    <row r="43" spans="1:6">
      <c r="A43" s="14" t="s">
        <v>53</v>
      </c>
    </row>
    <row r="45" spans="1:6">
      <c r="A45" t="s">
        <v>45</v>
      </c>
      <c r="B45" s="45">
        <f>B9+B18+B27+B36</f>
        <v>1</v>
      </c>
      <c r="C45" s="45">
        <f t="shared" ref="C45:F46" si="0">C9+C18+C27+C36</f>
        <v>1</v>
      </c>
      <c r="D45" s="45">
        <f t="shared" si="0"/>
        <v>1</v>
      </c>
      <c r="E45" s="45">
        <f t="shared" si="0"/>
        <v>1</v>
      </c>
      <c r="F45" s="45">
        <f t="shared" si="0"/>
        <v>1</v>
      </c>
    </row>
    <row r="46" spans="1:6">
      <c r="A46" t="s">
        <v>46</v>
      </c>
      <c r="B46" s="45">
        <f>B10+B19+B28+B37</f>
        <v>1.0783847980997625</v>
      </c>
      <c r="C46" s="45">
        <f t="shared" si="0"/>
        <v>1.2377260981912146</v>
      </c>
      <c r="D46" s="45">
        <f t="shared" si="0"/>
        <v>0.74121405750798719</v>
      </c>
      <c r="E46" s="45">
        <f t="shared" si="0"/>
        <v>1.2495164410058028</v>
      </c>
      <c r="F46" s="45">
        <f t="shared" si="0"/>
        <v>1.2911153119092627</v>
      </c>
    </row>
    <row r="48" spans="1:6">
      <c r="A48" t="s">
        <v>47</v>
      </c>
      <c r="B48" s="45">
        <f>B12+B21+B30+B39</f>
        <v>0.74455066921606117</v>
      </c>
      <c r="C48" s="45">
        <f>C12+C21+C30+C39</f>
        <v>0.8916015625</v>
      </c>
      <c r="D48" s="45">
        <f>D12+D21+D30+D39</f>
        <v>0.88534278959810875</v>
      </c>
      <c r="E48" s="45">
        <f>E12+E21+E30+E39</f>
        <v>0.92653707052441225</v>
      </c>
      <c r="F48" s="45">
        <f>F12+F21+F30+F39</f>
        <v>0.9664156319967433</v>
      </c>
    </row>
    <row r="49" spans="1:12">
      <c r="A49" t="s">
        <v>48</v>
      </c>
      <c r="B49" s="44">
        <f>Timewar!C91</f>
        <v>0.16</v>
      </c>
      <c r="C49" s="44">
        <f>Timewar!D91</f>
        <v>0.13</v>
      </c>
      <c r="D49" s="44">
        <f>Timewar!E91</f>
        <v>0.15</v>
      </c>
      <c r="E49" s="44">
        <f>Timewar!F91</f>
        <v>0.12</v>
      </c>
      <c r="F49" s="44">
        <f>Timewar!G91</f>
        <v>0.11</v>
      </c>
    </row>
    <row r="50" spans="1:12">
      <c r="A50" t="s">
        <v>49</v>
      </c>
      <c r="B50" s="44">
        <f>Timewar!C92</f>
        <v>0.14000000000000001</v>
      </c>
      <c r="C50" s="44">
        <f>Timewar!D92</f>
        <v>0.11</v>
      </c>
      <c r="D50" s="44">
        <f>Timewar!E92</f>
        <v>0.17</v>
      </c>
      <c r="E50" s="44">
        <f>Timewar!F92</f>
        <v>0.12</v>
      </c>
      <c r="F50" s="44">
        <f>Timewar!G92</f>
        <v>0.12</v>
      </c>
    </row>
    <row r="54" spans="1:12">
      <c r="B54" s="14" t="s">
        <v>253</v>
      </c>
      <c r="C54" s="14" t="s">
        <v>254</v>
      </c>
    </row>
    <row r="57" spans="1:12">
      <c r="B57" s="22"/>
      <c r="C57" s="22"/>
      <c r="D57" s="22"/>
      <c r="E57" s="22"/>
      <c r="F57" s="22"/>
      <c r="G57" s="22"/>
    </row>
    <row r="58" spans="1:12">
      <c r="C58" s="14" t="s">
        <v>255</v>
      </c>
    </row>
    <row r="59" spans="1:12">
      <c r="A59" s="23"/>
      <c r="B59" s="21">
        <v>1984</v>
      </c>
      <c r="C59" s="21">
        <v>1985</v>
      </c>
      <c r="D59" s="21">
        <v>1986</v>
      </c>
      <c r="E59" s="21">
        <v>1987</v>
      </c>
      <c r="F59" s="21">
        <v>1988</v>
      </c>
      <c r="H59" s="21">
        <v>1984</v>
      </c>
      <c r="I59" s="21">
        <v>1985</v>
      </c>
      <c r="J59" s="21">
        <v>1986</v>
      </c>
      <c r="K59" s="21">
        <v>1987</v>
      </c>
      <c r="L59" s="21">
        <v>1988</v>
      </c>
    </row>
    <row r="62" spans="1:12">
      <c r="A62" s="14" t="s">
        <v>256</v>
      </c>
    </row>
    <row r="64" spans="1:12">
      <c r="A64" t="s">
        <v>45</v>
      </c>
      <c r="B64" s="2">
        <v>1090</v>
      </c>
      <c r="C64" s="2">
        <v>1201</v>
      </c>
      <c r="D64" s="2">
        <v>1251</v>
      </c>
      <c r="E64" s="2">
        <v>1355</v>
      </c>
      <c r="F64" s="2">
        <v>1571</v>
      </c>
      <c r="H64" s="44">
        <f t="shared" ref="H64:K65" si="1">(C64-B64)/B64</f>
        <v>0.10183486238532111</v>
      </c>
      <c r="I64" s="44">
        <f t="shared" si="1"/>
        <v>4.1631973355537054E-2</v>
      </c>
      <c r="J64" s="44">
        <f t="shared" si="1"/>
        <v>8.3133493205435657E-2</v>
      </c>
      <c r="K64" s="44">
        <f t="shared" si="1"/>
        <v>0.15940959409594097</v>
      </c>
      <c r="L64" s="44"/>
    </row>
    <row r="65" spans="1:11">
      <c r="A65" t="s">
        <v>46</v>
      </c>
      <c r="B65">
        <v>150</v>
      </c>
      <c r="C65">
        <v>160</v>
      </c>
      <c r="D65">
        <v>172</v>
      </c>
      <c r="E65">
        <v>176</v>
      </c>
      <c r="F65">
        <v>207</v>
      </c>
      <c r="H65" s="44">
        <f t="shared" si="1"/>
        <v>6.6666666666666666E-2</v>
      </c>
      <c r="I65" s="44">
        <f t="shared" si="1"/>
        <v>7.4999999999999997E-2</v>
      </c>
      <c r="J65" s="44">
        <f t="shared" si="1"/>
        <v>2.3255813953488372E-2</v>
      </c>
      <c r="K65" s="44">
        <f t="shared" si="1"/>
        <v>0.17613636363636365</v>
      </c>
    </row>
    <row r="66" spans="1:11">
      <c r="A66" t="s">
        <v>22</v>
      </c>
    </row>
    <row r="67" spans="1:11">
      <c r="A67" t="s">
        <v>47</v>
      </c>
      <c r="B67">
        <v>779</v>
      </c>
      <c r="C67">
        <v>950</v>
      </c>
      <c r="D67">
        <v>1077</v>
      </c>
      <c r="E67">
        <v>1193</v>
      </c>
      <c r="F67">
        <v>1536</v>
      </c>
      <c r="H67" s="44">
        <f t="shared" ref="H67:K69" si="2">(C67-B67)/B67</f>
        <v>0.21951219512195122</v>
      </c>
      <c r="I67" s="44">
        <f t="shared" si="2"/>
        <v>0.13368421052631579</v>
      </c>
      <c r="J67" s="44">
        <f t="shared" si="2"/>
        <v>0.10770659238625813</v>
      </c>
      <c r="K67" s="44">
        <f t="shared" si="2"/>
        <v>0.28751047778709138</v>
      </c>
    </row>
    <row r="68" spans="1:11">
      <c r="A68" t="s">
        <v>48</v>
      </c>
      <c r="B68">
        <v>0.19</v>
      </c>
      <c r="C68">
        <v>0.17</v>
      </c>
      <c r="D68">
        <v>0.16</v>
      </c>
      <c r="E68">
        <v>0.15</v>
      </c>
      <c r="F68">
        <v>0.13</v>
      </c>
      <c r="H68" s="44">
        <f t="shared" si="2"/>
        <v>-0.10526315789473679</v>
      </c>
      <c r="I68" s="44">
        <f t="shared" si="2"/>
        <v>-5.8823529411764754E-2</v>
      </c>
      <c r="J68" s="44">
        <f t="shared" si="2"/>
        <v>-6.2500000000000056E-2</v>
      </c>
      <c r="K68" s="44">
        <f t="shared" si="2"/>
        <v>-0.13333333333333328</v>
      </c>
    </row>
    <row r="69" spans="1:11">
      <c r="A69" t="s">
        <v>257</v>
      </c>
      <c r="B69">
        <v>0.14000000000000001</v>
      </c>
      <c r="C69">
        <v>0.13</v>
      </c>
      <c r="D69">
        <v>0.14000000000000001</v>
      </c>
      <c r="E69">
        <v>0.13</v>
      </c>
      <c r="F69">
        <v>0.13</v>
      </c>
      <c r="H69" s="44">
        <f t="shared" si="2"/>
        <v>-7.142857142857148E-2</v>
      </c>
      <c r="I69" s="44">
        <f t="shared" si="2"/>
        <v>7.6923076923076983E-2</v>
      </c>
      <c r="J69" s="44">
        <f t="shared" si="2"/>
        <v>-7.142857142857148E-2</v>
      </c>
      <c r="K69" s="44">
        <f t="shared" si="2"/>
        <v>0</v>
      </c>
    </row>
    <row r="71" spans="1:11">
      <c r="A71" s="14" t="s">
        <v>258</v>
      </c>
    </row>
    <row r="73" spans="1:11">
      <c r="A73" t="s">
        <v>45</v>
      </c>
      <c r="B73" s="2">
        <v>818</v>
      </c>
      <c r="C73" s="2">
        <v>912</v>
      </c>
      <c r="D73" s="2">
        <v>1139</v>
      </c>
      <c r="E73" s="2">
        <v>1530</v>
      </c>
      <c r="F73" s="2">
        <v>2040</v>
      </c>
      <c r="H73" s="44">
        <f t="shared" ref="H73:K74" si="3">(C73-B73)/B73</f>
        <v>0.11491442542787286</v>
      </c>
      <c r="I73" s="44">
        <f t="shared" si="3"/>
        <v>0.24890350877192982</v>
      </c>
      <c r="J73" s="44">
        <f t="shared" si="3"/>
        <v>0.34328358208955223</v>
      </c>
      <c r="K73" s="44">
        <f t="shared" si="3"/>
        <v>0.33333333333333331</v>
      </c>
    </row>
    <row r="74" spans="1:11">
      <c r="A74" t="s">
        <v>46</v>
      </c>
      <c r="B74">
        <v>90</v>
      </c>
      <c r="C74">
        <v>112</v>
      </c>
      <c r="D74">
        <v>151</v>
      </c>
      <c r="E74">
        <v>213</v>
      </c>
      <c r="F74">
        <v>319</v>
      </c>
      <c r="H74" s="44">
        <f t="shared" si="3"/>
        <v>0.24444444444444444</v>
      </c>
      <c r="I74" s="44">
        <f t="shared" si="3"/>
        <v>0.3482142857142857</v>
      </c>
      <c r="J74" s="44">
        <f t="shared" si="3"/>
        <v>0.41059602649006621</v>
      </c>
      <c r="K74" s="44">
        <f t="shared" si="3"/>
        <v>0.49765258215962443</v>
      </c>
    </row>
    <row r="76" spans="1:11">
      <c r="A76" t="s">
        <v>47</v>
      </c>
      <c r="B76">
        <v>384</v>
      </c>
      <c r="C76">
        <v>398</v>
      </c>
      <c r="D76">
        <v>453</v>
      </c>
      <c r="E76">
        <v>998</v>
      </c>
      <c r="F76" s="3">
        <v>1290</v>
      </c>
      <c r="H76" s="44">
        <f t="shared" ref="H76:K78" si="4">(C76-B76)/B76</f>
        <v>3.6458333333333336E-2</v>
      </c>
      <c r="I76" s="44">
        <f t="shared" si="4"/>
        <v>0.13819095477386933</v>
      </c>
      <c r="J76" s="44">
        <f t="shared" si="4"/>
        <v>1.2030905077262692</v>
      </c>
      <c r="K76" s="44">
        <f t="shared" si="4"/>
        <v>0.29258517034068138</v>
      </c>
    </row>
    <row r="77" spans="1:11">
      <c r="A77" t="s">
        <v>48</v>
      </c>
      <c r="B77">
        <v>0.23</v>
      </c>
      <c r="C77">
        <v>0.28000000000000003</v>
      </c>
      <c r="D77">
        <v>0.33</v>
      </c>
      <c r="E77">
        <v>0.21</v>
      </c>
      <c r="F77">
        <v>0.25</v>
      </c>
      <c r="H77" s="44">
        <f t="shared" si="4"/>
        <v>0.21739130434782614</v>
      </c>
      <c r="I77" s="44">
        <f t="shared" si="4"/>
        <v>0.17857142857142852</v>
      </c>
      <c r="J77" s="44">
        <f t="shared" si="4"/>
        <v>-0.3636363636363637</v>
      </c>
      <c r="K77" s="44">
        <f t="shared" si="4"/>
        <v>0.19047619047619052</v>
      </c>
    </row>
    <row r="78" spans="1:11">
      <c r="A78" t="s">
        <v>257</v>
      </c>
      <c r="B78">
        <v>0.11</v>
      </c>
      <c r="C78">
        <v>0.12</v>
      </c>
      <c r="D78">
        <v>0.13</v>
      </c>
      <c r="E78">
        <v>0.14000000000000001</v>
      </c>
      <c r="F78">
        <v>0.16</v>
      </c>
      <c r="H78" s="44">
        <f t="shared" si="4"/>
        <v>9.090909090909087E-2</v>
      </c>
      <c r="I78" s="44">
        <f t="shared" si="4"/>
        <v>8.3333333333333412E-2</v>
      </c>
      <c r="J78" s="44">
        <f t="shared" si="4"/>
        <v>7.6923076923076983E-2</v>
      </c>
      <c r="K78" s="44">
        <f t="shared" si="4"/>
        <v>0.14285714285714277</v>
      </c>
    </row>
    <row r="80" spans="1:11">
      <c r="A80" s="14" t="s">
        <v>259</v>
      </c>
    </row>
    <row r="82" spans="1:11">
      <c r="A82" t="s">
        <v>45</v>
      </c>
      <c r="B82" s="2">
        <v>363</v>
      </c>
      <c r="C82" s="2">
        <v>296</v>
      </c>
      <c r="D82" s="2">
        <v>326</v>
      </c>
      <c r="E82" s="2">
        <v>387</v>
      </c>
      <c r="F82" s="2">
        <v>456</v>
      </c>
      <c r="H82" s="44">
        <f t="shared" ref="H82:K83" si="5">(C82-B82)/B82</f>
        <v>-0.18457300275482094</v>
      </c>
      <c r="I82" s="44">
        <f t="shared" si="5"/>
        <v>0.10135135135135136</v>
      </c>
      <c r="J82" s="44">
        <f t="shared" si="5"/>
        <v>0.18711656441717792</v>
      </c>
      <c r="K82" s="44">
        <f t="shared" si="5"/>
        <v>0.17829457364341086</v>
      </c>
    </row>
    <row r="83" spans="1:11">
      <c r="A83" t="s">
        <v>46</v>
      </c>
      <c r="B83">
        <v>-106</v>
      </c>
      <c r="C83">
        <v>-9</v>
      </c>
      <c r="D83">
        <v>16</v>
      </c>
      <c r="E83">
        <v>42</v>
      </c>
      <c r="F83">
        <v>72</v>
      </c>
      <c r="H83" s="44">
        <f t="shared" si="5"/>
        <v>-0.91509433962264153</v>
      </c>
      <c r="I83" s="44">
        <f t="shared" si="5"/>
        <v>-2.7777777777777777</v>
      </c>
      <c r="J83" s="44">
        <f t="shared" si="5"/>
        <v>1.625</v>
      </c>
      <c r="K83" s="44">
        <f t="shared" si="5"/>
        <v>0.7142857142857143</v>
      </c>
    </row>
    <row r="85" spans="1:11">
      <c r="A85" t="s">
        <v>47</v>
      </c>
      <c r="B85">
        <v>213</v>
      </c>
      <c r="C85">
        <v>300</v>
      </c>
      <c r="D85">
        <v>753</v>
      </c>
      <c r="E85">
        <v>794</v>
      </c>
      <c r="F85">
        <v>994</v>
      </c>
      <c r="H85" s="44">
        <f t="shared" ref="H85:K87" si="6">(C85-B85)/B85</f>
        <v>0.40845070422535212</v>
      </c>
      <c r="I85" s="44">
        <f t="shared" si="6"/>
        <v>1.51</v>
      </c>
      <c r="J85" s="44">
        <f t="shared" si="6"/>
        <v>5.4448871181938911E-2</v>
      </c>
      <c r="K85" s="44">
        <f t="shared" si="6"/>
        <v>0.25188916876574308</v>
      </c>
    </row>
    <row r="86" spans="1:11">
      <c r="A86" t="s">
        <v>48</v>
      </c>
      <c r="B86">
        <v>-0.5</v>
      </c>
      <c r="C86">
        <v>-0.03</v>
      </c>
      <c r="D86">
        <v>0.02</v>
      </c>
      <c r="E86">
        <v>0.05</v>
      </c>
      <c r="F86">
        <v>7.0000000000000007E-2</v>
      </c>
      <c r="H86" s="44">
        <f t="shared" si="6"/>
        <v>-0.94</v>
      </c>
      <c r="I86" s="44">
        <f t="shared" si="6"/>
        <v>-1.6666666666666667</v>
      </c>
      <c r="J86" s="44">
        <f t="shared" si="6"/>
        <v>1.5</v>
      </c>
      <c r="K86" s="44">
        <f t="shared" si="6"/>
        <v>0.40000000000000008</v>
      </c>
    </row>
    <row r="87" spans="1:11">
      <c r="A87" t="s">
        <v>257</v>
      </c>
      <c r="B87">
        <v>-0.28999999999999998</v>
      </c>
      <c r="C87">
        <v>-0.03</v>
      </c>
      <c r="D87">
        <v>0.05</v>
      </c>
      <c r="E87">
        <v>0.11</v>
      </c>
      <c r="F87">
        <v>0.16</v>
      </c>
      <c r="H87" s="44">
        <f t="shared" si="6"/>
        <v>-0.89655172413793116</v>
      </c>
      <c r="I87" s="44">
        <f t="shared" si="6"/>
        <v>-2.666666666666667</v>
      </c>
      <c r="J87" s="44">
        <f t="shared" si="6"/>
        <v>1.2</v>
      </c>
      <c r="K87" s="44">
        <f t="shared" si="6"/>
        <v>0.45454545454545459</v>
      </c>
    </row>
    <row r="89" spans="1:11">
      <c r="A89" s="14" t="s">
        <v>260</v>
      </c>
    </row>
    <row r="91" spans="1:11">
      <c r="A91" t="s">
        <v>45</v>
      </c>
      <c r="B91" s="2">
        <v>115</v>
      </c>
      <c r="C91" s="2">
        <v>122</v>
      </c>
      <c r="D91" s="2">
        <v>133</v>
      </c>
      <c r="E91" s="2">
        <v>130</v>
      </c>
      <c r="F91" s="2">
        <v>139</v>
      </c>
      <c r="H91" s="44">
        <f t="shared" ref="H91:K92" si="7">(C91-B91)/B91</f>
        <v>6.0869565217391307E-2</v>
      </c>
      <c r="I91" s="44">
        <f t="shared" si="7"/>
        <v>9.0163934426229511E-2</v>
      </c>
      <c r="J91" s="44">
        <f t="shared" si="7"/>
        <v>-2.2556390977443608E-2</v>
      </c>
      <c r="K91" s="44">
        <f t="shared" si="7"/>
        <v>6.9230769230769235E-2</v>
      </c>
    </row>
    <row r="92" spans="1:11">
      <c r="A92" t="s">
        <v>46</v>
      </c>
      <c r="B92">
        <v>11</v>
      </c>
      <c r="C92">
        <v>14</v>
      </c>
      <c r="D92">
        <v>12</v>
      </c>
      <c r="E92">
        <v>11</v>
      </c>
      <c r="F92">
        <v>11</v>
      </c>
      <c r="H92" s="44">
        <f t="shared" si="7"/>
        <v>0.27272727272727271</v>
      </c>
      <c r="I92" s="44">
        <f t="shared" si="7"/>
        <v>-0.14285714285714285</v>
      </c>
      <c r="J92" s="44">
        <f t="shared" si="7"/>
        <v>-8.3333333333333329E-2</v>
      </c>
      <c r="K92" s="44">
        <f t="shared" si="7"/>
        <v>0</v>
      </c>
    </row>
    <row r="94" spans="1:11">
      <c r="A94" t="s">
        <v>47</v>
      </c>
      <c r="B94">
        <v>27</v>
      </c>
      <c r="C94">
        <v>50</v>
      </c>
      <c r="D94">
        <v>55</v>
      </c>
      <c r="E94">
        <v>59</v>
      </c>
      <c r="F94">
        <v>98</v>
      </c>
      <c r="H94" s="44">
        <f t="shared" ref="H94:K96" si="8">(C94-B94)/B94</f>
        <v>0.85185185185185186</v>
      </c>
      <c r="I94" s="44">
        <f t="shared" si="8"/>
        <v>0.1</v>
      </c>
      <c r="J94" s="44">
        <f t="shared" si="8"/>
        <v>7.2727272727272724E-2</v>
      </c>
      <c r="K94" s="44">
        <f t="shared" si="8"/>
        <v>0.66101694915254239</v>
      </c>
    </row>
    <row r="95" spans="1:11">
      <c r="A95" t="s">
        <v>48</v>
      </c>
      <c r="B95">
        <v>0.41</v>
      </c>
      <c r="C95">
        <v>0.28000000000000003</v>
      </c>
      <c r="D95">
        <v>0.22</v>
      </c>
      <c r="E95">
        <v>0.19</v>
      </c>
      <c r="F95">
        <v>0.11</v>
      </c>
      <c r="H95" s="44">
        <f t="shared" si="8"/>
        <v>-0.31707317073170721</v>
      </c>
      <c r="I95" s="44">
        <f t="shared" si="8"/>
        <v>-0.21428571428571436</v>
      </c>
      <c r="J95" s="44">
        <f t="shared" si="8"/>
        <v>-0.13636363636363635</v>
      </c>
      <c r="K95" s="44">
        <f t="shared" si="8"/>
        <v>-0.42105263157894735</v>
      </c>
    </row>
    <row r="96" spans="1:11">
      <c r="A96" t="s">
        <v>257</v>
      </c>
      <c r="B96">
        <v>0.1</v>
      </c>
      <c r="C96">
        <v>0.11</v>
      </c>
      <c r="D96">
        <v>0.09</v>
      </c>
      <c r="E96">
        <v>0.08</v>
      </c>
      <c r="F96">
        <v>0.08</v>
      </c>
      <c r="H96" s="44">
        <f t="shared" si="8"/>
        <v>9.999999999999995E-2</v>
      </c>
      <c r="I96" s="44">
        <f t="shared" si="8"/>
        <v>-0.18181818181818185</v>
      </c>
      <c r="J96" s="44">
        <f t="shared" si="8"/>
        <v>-0.11111111111111106</v>
      </c>
      <c r="K96" s="44">
        <f t="shared" si="8"/>
        <v>0</v>
      </c>
    </row>
    <row r="98" spans="1:11">
      <c r="A98" s="14" t="s">
        <v>261</v>
      </c>
    </row>
    <row r="100" spans="1:11">
      <c r="A100" t="s">
        <v>45</v>
      </c>
      <c r="B100" s="2">
        <v>334</v>
      </c>
      <c r="C100" s="2">
        <v>466</v>
      </c>
      <c r="D100" s="2">
        <v>571</v>
      </c>
      <c r="E100" s="2">
        <v>637</v>
      </c>
      <c r="F100" s="2">
        <v>525</v>
      </c>
      <c r="H100" s="44">
        <f t="shared" ref="H100:K101" si="9">(C100-B100)/B100</f>
        <v>0.39520958083832336</v>
      </c>
      <c r="I100" s="44">
        <f t="shared" si="9"/>
        <v>0.22532188841201717</v>
      </c>
      <c r="J100" s="44">
        <f t="shared" si="9"/>
        <v>0.11558669001751314</v>
      </c>
      <c r="K100" s="44">
        <f t="shared" si="9"/>
        <v>-0.17582417582417584</v>
      </c>
    </row>
    <row r="101" spans="1:11">
      <c r="A101" t="s">
        <v>46</v>
      </c>
      <c r="B101">
        <v>150</v>
      </c>
      <c r="C101">
        <v>67</v>
      </c>
      <c r="D101">
        <v>36</v>
      </c>
      <c r="E101">
        <v>-39</v>
      </c>
      <c r="F101">
        <v>-362</v>
      </c>
      <c r="H101" s="44">
        <f t="shared" si="9"/>
        <v>-0.55333333333333334</v>
      </c>
      <c r="I101" s="44">
        <f t="shared" si="9"/>
        <v>-0.46268656716417911</v>
      </c>
      <c r="J101" s="44">
        <f t="shared" si="9"/>
        <v>-2.0833333333333335</v>
      </c>
      <c r="K101" s="44">
        <f t="shared" si="9"/>
        <v>8.2820512820512828</v>
      </c>
    </row>
    <row r="103" spans="1:11">
      <c r="A103" t="s">
        <v>257</v>
      </c>
      <c r="B103">
        <v>0.45</v>
      </c>
      <c r="C103">
        <v>0.14000000000000001</v>
      </c>
      <c r="D103">
        <v>0.06</v>
      </c>
      <c r="E103">
        <v>-0.06</v>
      </c>
      <c r="F103">
        <v>-0.69</v>
      </c>
      <c r="H103" s="44">
        <f>(C103-B103)/B103</f>
        <v>-0.68888888888888888</v>
      </c>
      <c r="I103" s="44">
        <f>(D103-C103)/C103</f>
        <v>-0.57142857142857151</v>
      </c>
      <c r="J103" s="44">
        <f>(E103-D103)/D103</f>
        <v>-2</v>
      </c>
      <c r="K103" s="44">
        <f>(F103-E103)/E103</f>
        <v>10.499999999999998</v>
      </c>
    </row>
    <row r="105" spans="1:11">
      <c r="A105" s="14" t="s">
        <v>262</v>
      </c>
    </row>
    <row r="107" spans="1:11">
      <c r="A107" t="s">
        <v>45</v>
      </c>
      <c r="B107" s="2">
        <v>2023</v>
      </c>
      <c r="C107" s="2">
        <v>2235</v>
      </c>
      <c r="D107" s="2">
        <v>2848</v>
      </c>
      <c r="E107" s="2">
        <v>3404</v>
      </c>
      <c r="F107" s="2">
        <v>4206</v>
      </c>
      <c r="H107" s="44">
        <f t="shared" ref="H107:H112" si="10">(C107-B107)/B107</f>
        <v>0.10479485912011864</v>
      </c>
      <c r="I107" s="44">
        <f t="shared" ref="I107:I112" si="11">(D107-C107)/C107</f>
        <v>0.27427293064876956</v>
      </c>
      <c r="J107" s="44">
        <f t="shared" ref="J107:J112" si="12">(E107-D107)/D107</f>
        <v>0.1952247191011236</v>
      </c>
      <c r="K107" s="44">
        <f t="shared" ref="K107:K112" si="13">(F107-E107)/E107</f>
        <v>0.23560517038777909</v>
      </c>
    </row>
    <row r="108" spans="1:11">
      <c r="A108" t="s">
        <v>263</v>
      </c>
      <c r="B108" s="3">
        <v>1438</v>
      </c>
      <c r="C108" s="3">
        <v>1599</v>
      </c>
      <c r="D108" s="3">
        <v>2043</v>
      </c>
      <c r="E108" s="3">
        <v>2413</v>
      </c>
      <c r="F108" s="3">
        <v>2926</v>
      </c>
      <c r="H108" s="44">
        <f t="shared" si="10"/>
        <v>0.11196105702364395</v>
      </c>
      <c r="I108" s="44">
        <f t="shared" si="11"/>
        <v>0.2776735459662289</v>
      </c>
      <c r="J108" s="44">
        <f t="shared" si="12"/>
        <v>0.1811062163485071</v>
      </c>
      <c r="K108" s="44">
        <f t="shared" si="13"/>
        <v>0.2125984251968504</v>
      </c>
    </row>
    <row r="109" spans="1:11">
      <c r="A109" t="s">
        <v>264</v>
      </c>
      <c r="B109">
        <v>516</v>
      </c>
      <c r="C109">
        <v>235</v>
      </c>
      <c r="D109">
        <v>508</v>
      </c>
      <c r="E109">
        <v>572</v>
      </c>
      <c r="F109">
        <v>740</v>
      </c>
      <c r="H109" s="44">
        <f t="shared" si="10"/>
        <v>-0.54457364341085268</v>
      </c>
      <c r="I109" s="44">
        <f t="shared" si="11"/>
        <v>1.1617021276595745</v>
      </c>
      <c r="J109" s="44">
        <f t="shared" si="12"/>
        <v>0.12598425196850394</v>
      </c>
      <c r="K109" s="44">
        <f t="shared" si="13"/>
        <v>0.2937062937062937</v>
      </c>
    </row>
    <row r="110" spans="1:11">
      <c r="A110" t="s">
        <v>265</v>
      </c>
      <c r="B110">
        <v>69</v>
      </c>
      <c r="C110">
        <v>401</v>
      </c>
      <c r="D110">
        <v>297</v>
      </c>
      <c r="E110">
        <v>419</v>
      </c>
      <c r="F110">
        <v>540</v>
      </c>
      <c r="H110" s="44">
        <f t="shared" si="10"/>
        <v>4.8115942028985508</v>
      </c>
      <c r="I110" s="44">
        <f t="shared" si="11"/>
        <v>-0.25935162094763092</v>
      </c>
      <c r="J110" s="44">
        <f t="shared" si="12"/>
        <v>0.41077441077441079</v>
      </c>
      <c r="K110" s="44">
        <f t="shared" si="13"/>
        <v>0.28878281622911695</v>
      </c>
    </row>
    <row r="111" spans="1:11">
      <c r="A111" t="s">
        <v>266</v>
      </c>
      <c r="B111">
        <v>56</v>
      </c>
      <c r="C111">
        <v>207</v>
      </c>
      <c r="D111">
        <v>67</v>
      </c>
      <c r="E111">
        <v>91</v>
      </c>
      <c r="F111">
        <v>118</v>
      </c>
      <c r="H111" s="44">
        <f t="shared" si="10"/>
        <v>2.6964285714285716</v>
      </c>
      <c r="I111" s="44">
        <f t="shared" si="11"/>
        <v>-0.67632850241545894</v>
      </c>
      <c r="J111" s="44">
        <f t="shared" si="12"/>
        <v>0.35820895522388058</v>
      </c>
      <c r="K111" s="44">
        <f t="shared" si="13"/>
        <v>0.2967032967032967</v>
      </c>
    </row>
    <row r="112" spans="1:11">
      <c r="A112" t="s">
        <v>267</v>
      </c>
      <c r="B112">
        <v>13</v>
      </c>
      <c r="C112">
        <v>194</v>
      </c>
      <c r="D112">
        <v>230</v>
      </c>
      <c r="E112">
        <v>328</v>
      </c>
      <c r="F112">
        <v>422</v>
      </c>
      <c r="H112" s="44">
        <f t="shared" si="10"/>
        <v>13.923076923076923</v>
      </c>
      <c r="I112" s="44">
        <f t="shared" si="11"/>
        <v>0.18556701030927836</v>
      </c>
      <c r="J112" s="44">
        <f t="shared" si="12"/>
        <v>0.42608695652173911</v>
      </c>
      <c r="K112" s="44">
        <f t="shared" si="13"/>
        <v>0.28658536585365851</v>
      </c>
    </row>
    <row r="113" spans="1:11">
      <c r="A113" t="s">
        <v>268</v>
      </c>
      <c r="B113">
        <v>-599</v>
      </c>
      <c r="D113">
        <v>22</v>
      </c>
    </row>
    <row r="115" spans="1:11">
      <c r="A115" t="s">
        <v>269</v>
      </c>
      <c r="B115" s="2">
        <v>-586</v>
      </c>
      <c r="C115" s="2">
        <v>194</v>
      </c>
      <c r="D115" s="2">
        <v>252</v>
      </c>
      <c r="E115" s="2">
        <v>328</v>
      </c>
      <c r="F115" s="2">
        <v>422</v>
      </c>
      <c r="H115" s="44">
        <f>(C115-B115)/B115</f>
        <v>-1.3310580204778157</v>
      </c>
      <c r="I115" s="44">
        <f>(D115-C115)/C115</f>
        <v>0.29896907216494845</v>
      </c>
      <c r="J115" s="44">
        <f>(E115-D115)/D115</f>
        <v>0.30158730158730157</v>
      </c>
      <c r="K115" s="44">
        <f>(F115-E115)/E115</f>
        <v>0.28658536585365851</v>
      </c>
    </row>
    <row r="116" spans="1:11">
      <c r="A116" s="23"/>
      <c r="B116" s="23"/>
      <c r="C116" s="23"/>
      <c r="D116" s="23"/>
      <c r="E116" s="23"/>
      <c r="F116" s="23"/>
    </row>
    <row r="119" spans="1:11">
      <c r="A119" s="14" t="s">
        <v>41</v>
      </c>
      <c r="B119" s="14" t="s">
        <v>42</v>
      </c>
      <c r="C119" s="14"/>
      <c r="D119" s="14"/>
    </row>
    <row r="122" spans="1:11">
      <c r="A122" s="22"/>
      <c r="B122" s="22"/>
      <c r="C122" s="22"/>
      <c r="D122" s="22"/>
      <c r="E122" s="22"/>
      <c r="F122" s="22"/>
    </row>
    <row r="123" spans="1:11">
      <c r="D123" s="14" t="s">
        <v>43</v>
      </c>
      <c r="E123" s="14"/>
      <c r="F123" s="14"/>
    </row>
    <row r="124" spans="1:11">
      <c r="A124" s="23"/>
      <c r="B124" s="24">
        <v>1984</v>
      </c>
      <c r="C124" s="24">
        <v>1985</v>
      </c>
      <c r="D124" s="24">
        <v>1986</v>
      </c>
      <c r="E124" s="24">
        <v>1987</v>
      </c>
      <c r="F124" s="24">
        <v>1988</v>
      </c>
    </row>
    <row r="126" spans="1:11">
      <c r="A126" s="14" t="s">
        <v>44</v>
      </c>
    </row>
    <row r="128" spans="1:11">
      <c r="A128" t="s">
        <v>45</v>
      </c>
      <c r="B128" s="2">
        <v>1321</v>
      </c>
      <c r="C128" s="2">
        <v>1482</v>
      </c>
      <c r="D128" s="2">
        <v>1576</v>
      </c>
      <c r="E128" s="2">
        <v>1621</v>
      </c>
      <c r="F128" s="2">
        <v>1752</v>
      </c>
      <c r="H128" s="44">
        <f t="shared" ref="H128:K129" si="14">(C128-B128)/B128</f>
        <v>0.12187736563209689</v>
      </c>
      <c r="I128" s="44">
        <f t="shared" si="14"/>
        <v>6.3427800269905535E-2</v>
      </c>
      <c r="J128" s="44">
        <f t="shared" si="14"/>
        <v>2.8553299492385786E-2</v>
      </c>
      <c r="K128" s="44">
        <f t="shared" si="14"/>
        <v>8.0814312152991979E-2</v>
      </c>
    </row>
    <row r="129" spans="1:11">
      <c r="A129" t="s">
        <v>46</v>
      </c>
      <c r="B129">
        <v>188</v>
      </c>
      <c r="C129">
        <v>176</v>
      </c>
      <c r="D129">
        <v>162</v>
      </c>
      <c r="E129">
        <v>283</v>
      </c>
      <c r="F129">
        <v>287</v>
      </c>
      <c r="H129" s="44">
        <f t="shared" si="14"/>
        <v>-6.3829787234042548E-2</v>
      </c>
      <c r="I129" s="44">
        <f t="shared" si="14"/>
        <v>-7.9545454545454544E-2</v>
      </c>
      <c r="J129" s="44">
        <f t="shared" si="14"/>
        <v>0.74691358024691357</v>
      </c>
      <c r="K129" s="44">
        <f t="shared" si="14"/>
        <v>1.4134275618374558E-2</v>
      </c>
    </row>
    <row r="131" spans="1:11">
      <c r="A131" t="s">
        <v>47</v>
      </c>
      <c r="B131">
        <v>212</v>
      </c>
      <c r="C131">
        <v>582</v>
      </c>
      <c r="D131">
        <v>663</v>
      </c>
      <c r="E131">
        <v>694</v>
      </c>
      <c r="F131">
        <v>923</v>
      </c>
      <c r="H131" s="44">
        <f t="shared" ref="H131:K133" si="15">(C131-B131)/B131</f>
        <v>1.7452830188679245</v>
      </c>
      <c r="I131" s="44">
        <f t="shared" si="15"/>
        <v>0.13917525773195877</v>
      </c>
      <c r="J131" s="44">
        <f t="shared" si="15"/>
        <v>4.6757164404223228E-2</v>
      </c>
      <c r="K131" s="44">
        <f t="shared" si="15"/>
        <v>0.32997118155619598</v>
      </c>
    </row>
    <row r="132" spans="1:11">
      <c r="A132" t="s">
        <v>48</v>
      </c>
      <c r="B132">
        <v>0.89</v>
      </c>
      <c r="C132">
        <v>0.3</v>
      </c>
      <c r="D132">
        <v>0.24</v>
      </c>
      <c r="E132">
        <v>0.41</v>
      </c>
      <c r="F132">
        <v>0.31</v>
      </c>
      <c r="H132" s="44">
        <f t="shared" si="15"/>
        <v>-0.66292134831460681</v>
      </c>
      <c r="I132" s="44">
        <f t="shared" si="15"/>
        <v>-0.2</v>
      </c>
      <c r="J132" s="44">
        <f t="shared" si="15"/>
        <v>0.70833333333333326</v>
      </c>
      <c r="K132" s="44">
        <f t="shared" si="15"/>
        <v>-0.24390243902439021</v>
      </c>
    </row>
    <row r="133" spans="1:11">
      <c r="A133" t="s">
        <v>49</v>
      </c>
      <c r="B133">
        <v>0.14000000000000001</v>
      </c>
      <c r="C133">
        <v>0.12</v>
      </c>
      <c r="D133">
        <v>0.1</v>
      </c>
      <c r="E133">
        <v>0.17</v>
      </c>
      <c r="F133">
        <v>0.16</v>
      </c>
      <c r="H133" s="44">
        <f t="shared" si="15"/>
        <v>-0.14285714285714296</v>
      </c>
      <c r="I133" s="44">
        <f t="shared" si="15"/>
        <v>-0.1666666666666666</v>
      </c>
      <c r="J133" s="44">
        <f t="shared" si="15"/>
        <v>0.70000000000000007</v>
      </c>
      <c r="K133" s="44">
        <f t="shared" si="15"/>
        <v>-5.8823529411764754E-2</v>
      </c>
    </row>
    <row r="135" spans="1:11">
      <c r="A135" s="14" t="s">
        <v>50</v>
      </c>
    </row>
    <row r="137" spans="1:11">
      <c r="A137" t="s">
        <v>45</v>
      </c>
      <c r="B137" s="2">
        <v>491</v>
      </c>
      <c r="C137" s="2">
        <v>552</v>
      </c>
      <c r="D137" s="2">
        <v>663</v>
      </c>
      <c r="E137" s="2">
        <v>954</v>
      </c>
      <c r="F137" s="2">
        <v>891</v>
      </c>
      <c r="H137" s="44">
        <f t="shared" ref="H137:K138" si="16">(C137-B137)/B137</f>
        <v>0.12423625254582485</v>
      </c>
      <c r="I137" s="44">
        <f t="shared" si="16"/>
        <v>0.20108695652173914</v>
      </c>
      <c r="J137" s="44">
        <f t="shared" si="16"/>
        <v>0.43891402714932126</v>
      </c>
      <c r="K137" s="44">
        <f t="shared" si="16"/>
        <v>-6.6037735849056603E-2</v>
      </c>
    </row>
    <row r="138" spans="1:11">
      <c r="A138" t="s">
        <v>46</v>
      </c>
      <c r="B138">
        <v>65</v>
      </c>
      <c r="C138">
        <v>85</v>
      </c>
      <c r="D138">
        <v>73</v>
      </c>
      <c r="E138">
        <v>88</v>
      </c>
      <c r="F138">
        <v>104</v>
      </c>
      <c r="H138" s="44">
        <f t="shared" si="16"/>
        <v>0.30769230769230771</v>
      </c>
      <c r="I138" s="44">
        <f t="shared" si="16"/>
        <v>-0.14117647058823529</v>
      </c>
      <c r="J138" s="44">
        <f t="shared" si="16"/>
        <v>0.20547945205479451</v>
      </c>
      <c r="K138" s="44">
        <f t="shared" si="16"/>
        <v>0.18181818181818182</v>
      </c>
    </row>
    <row r="140" spans="1:11">
      <c r="A140" t="s">
        <v>47</v>
      </c>
      <c r="B140">
        <v>278</v>
      </c>
      <c r="C140">
        <v>468</v>
      </c>
      <c r="D140" s="3">
        <v>1151</v>
      </c>
      <c r="E140" s="3">
        <v>1156</v>
      </c>
      <c r="F140" s="3">
        <v>1225</v>
      </c>
      <c r="H140" s="44">
        <f t="shared" ref="H140:K142" si="17">(C140-B140)/B140</f>
        <v>0.68345323741007191</v>
      </c>
      <c r="I140" s="44">
        <f t="shared" si="17"/>
        <v>1.4594017094017093</v>
      </c>
      <c r="J140" s="44">
        <f t="shared" si="17"/>
        <v>4.3440486533449178E-3</v>
      </c>
      <c r="K140" s="44">
        <f t="shared" si="17"/>
        <v>5.9688581314878891E-2</v>
      </c>
    </row>
    <row r="141" spans="1:11">
      <c r="A141" t="s">
        <v>48</v>
      </c>
      <c r="B141">
        <v>0.23</v>
      </c>
      <c r="C141">
        <v>0.18</v>
      </c>
      <c r="D141">
        <v>0.06</v>
      </c>
      <c r="E141">
        <v>0.08</v>
      </c>
      <c r="F141">
        <v>0.08</v>
      </c>
      <c r="H141" s="44">
        <f t="shared" si="17"/>
        <v>-0.21739130434782614</v>
      </c>
      <c r="I141" s="44">
        <f t="shared" si="17"/>
        <v>-0.66666666666666663</v>
      </c>
      <c r="J141" s="44">
        <f t="shared" si="17"/>
        <v>0.33333333333333343</v>
      </c>
      <c r="K141" s="44">
        <f t="shared" si="17"/>
        <v>0</v>
      </c>
    </row>
    <row r="142" spans="1:11">
      <c r="A142" t="s">
        <v>49</v>
      </c>
      <c r="B142">
        <v>0.13</v>
      </c>
      <c r="C142">
        <v>0.15</v>
      </c>
      <c r="D142">
        <v>0.11</v>
      </c>
      <c r="E142">
        <v>0.09</v>
      </c>
      <c r="F142">
        <v>0.12</v>
      </c>
      <c r="H142" s="44">
        <f t="shared" si="17"/>
        <v>0.15384615384615377</v>
      </c>
      <c r="I142" s="44">
        <f t="shared" si="17"/>
        <v>-0.26666666666666666</v>
      </c>
      <c r="J142" s="44">
        <f t="shared" si="17"/>
        <v>-0.18181818181818185</v>
      </c>
      <c r="K142" s="44">
        <f t="shared" si="17"/>
        <v>0.33333333333333331</v>
      </c>
    </row>
    <row r="144" spans="1:11">
      <c r="A144" s="14" t="s">
        <v>51</v>
      </c>
    </row>
    <row r="146" spans="1:11">
      <c r="A146" t="s">
        <v>45</v>
      </c>
      <c r="B146" s="2">
        <v>745</v>
      </c>
      <c r="C146" s="2">
        <v>786</v>
      </c>
      <c r="D146" s="2">
        <v>886</v>
      </c>
      <c r="E146" s="2">
        <v>904</v>
      </c>
      <c r="F146" s="2">
        <v>1052</v>
      </c>
      <c r="H146" s="44">
        <f t="shared" ref="H146:K147" si="18">(C146-B146)/B146</f>
        <v>5.5033557046979868E-2</v>
      </c>
      <c r="I146" s="44">
        <f t="shared" si="18"/>
        <v>0.1272264631043257</v>
      </c>
      <c r="J146" s="44">
        <f t="shared" si="18"/>
        <v>2.0316027088036117E-2</v>
      </c>
      <c r="K146" s="44">
        <f t="shared" si="18"/>
        <v>0.16371681415929204</v>
      </c>
    </row>
    <row r="147" spans="1:11">
      <c r="A147" t="s">
        <v>46</v>
      </c>
      <c r="B147">
        <v>118</v>
      </c>
      <c r="C147">
        <v>121</v>
      </c>
      <c r="D147">
        <v>111</v>
      </c>
      <c r="E147">
        <v>125</v>
      </c>
      <c r="F147">
        <v>116</v>
      </c>
      <c r="H147" s="44">
        <f t="shared" si="18"/>
        <v>2.5423728813559324E-2</v>
      </c>
      <c r="I147" s="44">
        <f t="shared" si="18"/>
        <v>-8.2644628099173556E-2</v>
      </c>
      <c r="J147" s="44">
        <f t="shared" si="18"/>
        <v>0.12612612612612611</v>
      </c>
      <c r="K147" s="44">
        <f t="shared" si="18"/>
        <v>-7.1999999999999995E-2</v>
      </c>
    </row>
    <row r="149" spans="1:11">
      <c r="A149" t="s">
        <v>47</v>
      </c>
      <c r="B149">
        <v>481</v>
      </c>
      <c r="C149">
        <v>665</v>
      </c>
      <c r="D149">
        <v>824</v>
      </c>
      <c r="E149" s="3">
        <v>1054</v>
      </c>
      <c r="F149" s="3">
        <v>1095</v>
      </c>
      <c r="H149" s="44">
        <f t="shared" ref="H149:K151" si="19">(C149-B149)/B149</f>
        <v>0.38253638253638256</v>
      </c>
      <c r="I149" s="44">
        <f t="shared" si="19"/>
        <v>0.23909774436090225</v>
      </c>
      <c r="J149" s="44">
        <f t="shared" si="19"/>
        <v>0.279126213592233</v>
      </c>
      <c r="K149" s="44">
        <f t="shared" si="19"/>
        <v>3.8899430740037953E-2</v>
      </c>
    </row>
    <row r="150" spans="1:11">
      <c r="A150" t="s">
        <v>48</v>
      </c>
      <c r="B150">
        <v>0.25</v>
      </c>
      <c r="C150">
        <v>0.18</v>
      </c>
      <c r="D150">
        <v>0.13</v>
      </c>
      <c r="E150">
        <v>0.12</v>
      </c>
      <c r="F150">
        <v>0.11</v>
      </c>
      <c r="H150" s="44">
        <f t="shared" si="19"/>
        <v>-0.28000000000000003</v>
      </c>
      <c r="I150" s="44">
        <f t="shared" si="19"/>
        <v>-0.27777777777777773</v>
      </c>
      <c r="J150" s="44">
        <f t="shared" si="19"/>
        <v>-7.6923076923076983E-2</v>
      </c>
      <c r="K150" s="44">
        <f t="shared" si="19"/>
        <v>-8.3333333333333301E-2</v>
      </c>
    </row>
    <row r="151" spans="1:11">
      <c r="A151" t="s">
        <v>49</v>
      </c>
      <c r="B151">
        <v>0.16</v>
      </c>
      <c r="C151">
        <v>0.15</v>
      </c>
      <c r="D151">
        <v>0.13</v>
      </c>
      <c r="E151">
        <v>0.14000000000000001</v>
      </c>
      <c r="F151">
        <v>0.11</v>
      </c>
      <c r="H151" s="44">
        <f t="shared" si="19"/>
        <v>-6.2500000000000056E-2</v>
      </c>
      <c r="I151" s="44">
        <f t="shared" si="19"/>
        <v>-0.13333333333333328</v>
      </c>
      <c r="J151" s="44">
        <f t="shared" si="19"/>
        <v>7.6923076923076983E-2</v>
      </c>
      <c r="K151" s="44">
        <f t="shared" si="19"/>
        <v>-0.21428571428571436</v>
      </c>
    </row>
    <row r="153" spans="1:11">
      <c r="A153" s="14" t="s">
        <v>52</v>
      </c>
    </row>
    <row r="155" spans="1:11">
      <c r="A155" t="s">
        <v>45</v>
      </c>
      <c r="B155" s="2">
        <v>510</v>
      </c>
      <c r="C155" s="2">
        <v>584</v>
      </c>
      <c r="D155" s="2">
        <v>637</v>
      </c>
      <c r="E155" s="2">
        <v>714</v>
      </c>
      <c r="F155" s="2">
        <v>812</v>
      </c>
      <c r="H155" s="44">
        <f t="shared" ref="H155:K156" si="20">(C155-B155)/B155</f>
        <v>0.14509803921568629</v>
      </c>
      <c r="I155" s="44">
        <f t="shared" si="20"/>
        <v>9.0753424657534248E-2</v>
      </c>
      <c r="J155" s="44">
        <f t="shared" si="20"/>
        <v>0.12087912087912088</v>
      </c>
      <c r="K155" s="44">
        <f t="shared" si="20"/>
        <v>0.13725490196078433</v>
      </c>
    </row>
    <row r="156" spans="1:11">
      <c r="A156" t="s">
        <v>46</v>
      </c>
      <c r="B156" s="2">
        <v>83</v>
      </c>
      <c r="C156" s="2">
        <v>97</v>
      </c>
      <c r="D156" s="2">
        <v>118</v>
      </c>
      <c r="E156" s="2">
        <v>150</v>
      </c>
      <c r="F156" s="2">
        <v>176</v>
      </c>
      <c r="H156" s="44">
        <f t="shared" si="20"/>
        <v>0.16867469879518071</v>
      </c>
      <c r="I156" s="44">
        <f t="shared" si="20"/>
        <v>0.21649484536082475</v>
      </c>
      <c r="J156" s="44">
        <f t="shared" si="20"/>
        <v>0.2711864406779661</v>
      </c>
      <c r="K156" s="44">
        <f t="shared" si="20"/>
        <v>0.17333333333333334</v>
      </c>
    </row>
    <row r="158" spans="1:11">
      <c r="A158" t="s">
        <v>47</v>
      </c>
      <c r="B158">
        <v>976</v>
      </c>
      <c r="C158" s="3">
        <v>1024</v>
      </c>
      <c r="D158" s="3">
        <v>1107</v>
      </c>
      <c r="E158" s="3">
        <v>1195</v>
      </c>
      <c r="F158" s="3">
        <v>1505</v>
      </c>
      <c r="H158" s="44">
        <f t="shared" ref="H158:K160" si="21">(C158-B158)/B158</f>
        <v>4.9180327868852458E-2</v>
      </c>
      <c r="I158" s="44">
        <f t="shared" si="21"/>
        <v>8.10546875E-2</v>
      </c>
      <c r="J158" s="44">
        <f t="shared" si="21"/>
        <v>7.9494128274616077E-2</v>
      </c>
      <c r="K158" s="44">
        <f t="shared" si="21"/>
        <v>0.2594142259414226</v>
      </c>
    </row>
    <row r="159" spans="1:11">
      <c r="A159" t="s">
        <v>48</v>
      </c>
      <c r="B159">
        <v>0.09</v>
      </c>
      <c r="C159">
        <v>0.09</v>
      </c>
      <c r="D159">
        <v>0.11</v>
      </c>
      <c r="E159">
        <v>0.13</v>
      </c>
      <c r="F159">
        <v>0.12</v>
      </c>
      <c r="H159" s="44">
        <f t="shared" si="21"/>
        <v>0</v>
      </c>
      <c r="I159" s="44">
        <f t="shared" si="21"/>
        <v>0.22222222222222227</v>
      </c>
      <c r="J159" s="44">
        <f t="shared" si="21"/>
        <v>0.18181818181818185</v>
      </c>
      <c r="K159" s="44">
        <f t="shared" si="21"/>
        <v>-7.6923076923076983E-2</v>
      </c>
    </row>
    <row r="160" spans="1:11">
      <c r="A160" t="s">
        <v>49</v>
      </c>
      <c r="B160">
        <v>0.16</v>
      </c>
      <c r="C160">
        <v>0.17</v>
      </c>
      <c r="D160">
        <v>0.19</v>
      </c>
      <c r="E160">
        <v>0.21</v>
      </c>
      <c r="F160">
        <v>0.22</v>
      </c>
      <c r="H160" s="44">
        <f t="shared" si="21"/>
        <v>6.2500000000000056E-2</v>
      </c>
      <c r="I160" s="44">
        <f t="shared" si="21"/>
        <v>0.11764705882352934</v>
      </c>
      <c r="J160" s="44">
        <f t="shared" si="21"/>
        <v>0.10526315789473679</v>
      </c>
      <c r="K160" s="44">
        <f t="shared" si="21"/>
        <v>4.7619047619047665E-2</v>
      </c>
    </row>
    <row r="162" spans="1:11">
      <c r="A162" s="14" t="s">
        <v>53</v>
      </c>
    </row>
    <row r="164" spans="1:11">
      <c r="A164" t="s">
        <v>45</v>
      </c>
      <c r="B164" s="2">
        <v>3067</v>
      </c>
      <c r="C164" s="2">
        <v>3404</v>
      </c>
      <c r="D164" s="2">
        <v>3762</v>
      </c>
      <c r="E164" s="2">
        <v>4193</v>
      </c>
      <c r="F164" s="2">
        <v>4507</v>
      </c>
      <c r="H164" s="44">
        <f t="shared" ref="H164:K165" si="22">(C164-B164)/B164</f>
        <v>0.10987936093902836</v>
      </c>
      <c r="I164" s="44">
        <f t="shared" si="22"/>
        <v>0.10517038777908343</v>
      </c>
      <c r="J164" s="44">
        <f t="shared" si="22"/>
        <v>0.11456671982987772</v>
      </c>
      <c r="K164" s="44">
        <f t="shared" si="22"/>
        <v>7.4886715955163372E-2</v>
      </c>
    </row>
    <row r="165" spans="1:11">
      <c r="A165" t="s">
        <v>46</v>
      </c>
      <c r="B165">
        <v>421</v>
      </c>
      <c r="C165">
        <v>387</v>
      </c>
      <c r="D165">
        <v>626</v>
      </c>
      <c r="E165">
        <v>517</v>
      </c>
      <c r="F165">
        <v>529</v>
      </c>
      <c r="H165" s="44">
        <f t="shared" si="22"/>
        <v>-8.076009501187649E-2</v>
      </c>
      <c r="I165" s="44">
        <f t="shared" si="22"/>
        <v>0.61757105943152457</v>
      </c>
      <c r="J165" s="44">
        <f t="shared" si="22"/>
        <v>-0.17412140575079874</v>
      </c>
      <c r="K165" s="44">
        <f t="shared" si="22"/>
        <v>2.321083172147002E-2</v>
      </c>
    </row>
    <row r="167" spans="1:11">
      <c r="A167" t="s">
        <v>47</v>
      </c>
      <c r="B167" s="3">
        <v>2615</v>
      </c>
      <c r="C167" s="3">
        <v>3072</v>
      </c>
      <c r="D167" s="3">
        <v>4230</v>
      </c>
      <c r="E167" s="3">
        <v>4424</v>
      </c>
      <c r="F167" s="3">
        <v>4913</v>
      </c>
      <c r="H167" s="44">
        <f t="shared" ref="H167:K169" si="23">(C167-B167)/B167</f>
        <v>0.17476099426386232</v>
      </c>
      <c r="I167" s="44">
        <f t="shared" si="23"/>
        <v>0.376953125</v>
      </c>
      <c r="J167" s="44">
        <f t="shared" si="23"/>
        <v>4.5862884160756498E-2</v>
      </c>
      <c r="K167" s="44">
        <f t="shared" si="23"/>
        <v>0.11053345388788427</v>
      </c>
    </row>
    <row r="168" spans="1:11">
      <c r="A168" t="s">
        <v>48</v>
      </c>
      <c r="B168">
        <v>0.16</v>
      </c>
      <c r="C168">
        <v>0.13</v>
      </c>
      <c r="D168">
        <v>0.15</v>
      </c>
      <c r="E168">
        <v>0.12</v>
      </c>
      <c r="F168">
        <v>0.11</v>
      </c>
      <c r="H168" s="44">
        <f t="shared" si="23"/>
        <v>-0.1875</v>
      </c>
      <c r="I168" s="44">
        <f t="shared" si="23"/>
        <v>0.15384615384615377</v>
      </c>
      <c r="J168" s="44">
        <f t="shared" si="23"/>
        <v>-0.2</v>
      </c>
      <c r="K168" s="44">
        <f t="shared" si="23"/>
        <v>-8.3333333333333301E-2</v>
      </c>
    </row>
    <row r="169" spans="1:11">
      <c r="A169" t="s">
        <v>49</v>
      </c>
      <c r="B169">
        <v>0.14000000000000001</v>
      </c>
      <c r="C169">
        <v>0.11</v>
      </c>
      <c r="D169">
        <v>0.17</v>
      </c>
      <c r="E169">
        <v>0.12</v>
      </c>
      <c r="F169">
        <v>0.12</v>
      </c>
      <c r="H169" s="44">
        <f t="shared" si="23"/>
        <v>-0.21428571428571436</v>
      </c>
      <c r="I169" s="44">
        <f t="shared" si="23"/>
        <v>0.54545454545454553</v>
      </c>
      <c r="J169" s="44">
        <f t="shared" si="23"/>
        <v>-0.29411764705882359</v>
      </c>
      <c r="K169" s="44">
        <f t="shared" si="23"/>
        <v>0</v>
      </c>
    </row>
    <row r="170" spans="1:11">
      <c r="A170" s="23"/>
      <c r="B170" s="23"/>
      <c r="C170" s="23"/>
      <c r="D170" s="23"/>
      <c r="E170" s="23"/>
      <c r="F170" s="23"/>
    </row>
    <row r="173" spans="1:11">
      <c r="A173" s="14" t="s">
        <v>275</v>
      </c>
      <c r="B173" s="14" t="s">
        <v>276</v>
      </c>
    </row>
    <row r="176" spans="1:11">
      <c r="A176" s="22"/>
      <c r="B176" s="22"/>
      <c r="C176" s="22"/>
      <c r="D176" s="22"/>
      <c r="E176" s="22"/>
      <c r="F176" s="22"/>
    </row>
    <row r="177" spans="1:11">
      <c r="C177" s="14" t="s">
        <v>255</v>
      </c>
    </row>
    <row r="178" spans="1:11">
      <c r="A178" s="23"/>
      <c r="B178" s="21">
        <v>1984</v>
      </c>
      <c r="C178" s="21">
        <v>1985</v>
      </c>
      <c r="D178" s="21">
        <v>1986</v>
      </c>
      <c r="E178" s="21">
        <v>1987</v>
      </c>
      <c r="F178" s="21">
        <v>1988</v>
      </c>
    </row>
    <row r="181" spans="1:11">
      <c r="A181" s="14" t="s">
        <v>277</v>
      </c>
    </row>
    <row r="183" spans="1:11">
      <c r="A183" t="s">
        <v>45</v>
      </c>
      <c r="B183" s="2">
        <v>1266</v>
      </c>
      <c r="C183" s="2">
        <v>1063</v>
      </c>
      <c r="D183" s="2">
        <v>1154</v>
      </c>
      <c r="E183" s="2">
        <v>1850</v>
      </c>
      <c r="F183" s="2">
        <v>1862</v>
      </c>
      <c r="H183" s="44">
        <f t="shared" ref="H183:K184" si="24">(C183-B183)/B183</f>
        <v>-0.16034755134281201</v>
      </c>
      <c r="I183" s="44">
        <f t="shared" si="24"/>
        <v>8.5606773283160867E-2</v>
      </c>
      <c r="J183" s="44">
        <f t="shared" si="24"/>
        <v>0.60311958405545929</v>
      </c>
      <c r="K183" s="44">
        <f t="shared" si="24"/>
        <v>6.4864864864864862E-3</v>
      </c>
    </row>
    <row r="184" spans="1:11">
      <c r="A184" t="s">
        <v>46</v>
      </c>
      <c r="B184">
        <v>109</v>
      </c>
      <c r="C184">
        <v>69</v>
      </c>
      <c r="D184">
        <v>129</v>
      </c>
      <c r="E184">
        <v>297</v>
      </c>
      <c r="F184">
        <v>252</v>
      </c>
      <c r="H184" s="44">
        <f t="shared" si="24"/>
        <v>-0.3669724770642202</v>
      </c>
      <c r="I184" s="44">
        <f t="shared" si="24"/>
        <v>0.86956521739130432</v>
      </c>
      <c r="J184" s="44">
        <f t="shared" si="24"/>
        <v>1.3023255813953489</v>
      </c>
      <c r="K184" s="44">
        <f t="shared" si="24"/>
        <v>-0.15151515151515152</v>
      </c>
    </row>
    <row r="186" spans="1:11">
      <c r="A186" t="s">
        <v>257</v>
      </c>
      <c r="B186">
        <v>0.09</v>
      </c>
      <c r="C186">
        <v>0.06</v>
      </c>
      <c r="D186">
        <v>0.11</v>
      </c>
      <c r="E186">
        <v>0.16</v>
      </c>
      <c r="F186">
        <v>0.14000000000000001</v>
      </c>
      <c r="H186" s="44">
        <f>(C186-B186)/B186</f>
        <v>-0.33333333333333331</v>
      </c>
      <c r="I186" s="44">
        <f>(D186-C186)/C186</f>
        <v>0.83333333333333337</v>
      </c>
      <c r="J186" s="44">
        <f>(E186-D186)/D186</f>
        <v>0.45454545454545459</v>
      </c>
      <c r="K186" s="44">
        <f>(F186-E186)/E186</f>
        <v>-0.12499999999999993</v>
      </c>
    </row>
    <row r="188" spans="1:11">
      <c r="A188" s="14" t="s">
        <v>278</v>
      </c>
    </row>
    <row r="190" spans="1:11">
      <c r="A190" t="s">
        <v>45</v>
      </c>
      <c r="B190" s="2">
        <v>317</v>
      </c>
      <c r="C190" s="2">
        <v>798</v>
      </c>
      <c r="D190" s="2">
        <v>949</v>
      </c>
      <c r="E190" s="2">
        <v>1074</v>
      </c>
      <c r="F190" s="2">
        <v>1194</v>
      </c>
      <c r="H190" s="44">
        <f t="shared" ref="H190:K191" si="25">(C190-B190)/B190</f>
        <v>1.5173501577287065</v>
      </c>
      <c r="I190" s="44">
        <f t="shared" si="25"/>
        <v>0.18922305764411027</v>
      </c>
      <c r="J190" s="44">
        <f t="shared" si="25"/>
        <v>0.13171759747102213</v>
      </c>
      <c r="K190" s="44">
        <f t="shared" si="25"/>
        <v>0.11173184357541899</v>
      </c>
    </row>
    <row r="191" spans="1:11">
      <c r="A191" t="s">
        <v>46</v>
      </c>
      <c r="B191">
        <v>44</v>
      </c>
      <c r="C191">
        <v>104</v>
      </c>
      <c r="D191">
        <v>141</v>
      </c>
      <c r="E191">
        <v>162</v>
      </c>
      <c r="F191">
        <v>180</v>
      </c>
      <c r="H191" s="44">
        <f t="shared" si="25"/>
        <v>1.3636363636363635</v>
      </c>
      <c r="I191" s="44">
        <f t="shared" si="25"/>
        <v>0.35576923076923078</v>
      </c>
      <c r="J191" s="44">
        <f t="shared" si="25"/>
        <v>0.14893617021276595</v>
      </c>
      <c r="K191" s="44">
        <f t="shared" si="25"/>
        <v>0.1111111111111111</v>
      </c>
    </row>
    <row r="193" spans="1:11">
      <c r="A193" t="s">
        <v>257</v>
      </c>
      <c r="B193">
        <v>0.14000000000000001</v>
      </c>
      <c r="C193">
        <v>0.13</v>
      </c>
      <c r="D193">
        <v>0.15</v>
      </c>
      <c r="E193">
        <v>0.15</v>
      </c>
      <c r="F193">
        <v>0.15</v>
      </c>
      <c r="H193" s="44">
        <f>(C193-B193)/B193</f>
        <v>-7.142857142857148E-2</v>
      </c>
      <c r="I193" s="44">
        <f>(D193-C193)/C193</f>
        <v>0.15384615384615377</v>
      </c>
      <c r="J193" s="44">
        <f>(E193-D193)/D193</f>
        <v>0</v>
      </c>
      <c r="K193" s="44">
        <f>(F193-E193)/E193</f>
        <v>0</v>
      </c>
    </row>
    <row r="195" spans="1:11">
      <c r="A195" s="14" t="s">
        <v>279</v>
      </c>
    </row>
    <row r="197" spans="1:11">
      <c r="A197" t="s">
        <v>45</v>
      </c>
      <c r="B197" s="2">
        <v>1236</v>
      </c>
      <c r="C197" s="2">
        <v>1460</v>
      </c>
      <c r="D197" s="2">
        <v>1687</v>
      </c>
      <c r="E197" s="2">
        <v>1778</v>
      </c>
      <c r="F197" s="2">
        <v>2052</v>
      </c>
      <c r="H197" s="44">
        <f t="shared" ref="H197:K198" si="26">(C197-B197)/B197</f>
        <v>0.18122977346278318</v>
      </c>
      <c r="I197" s="44">
        <f t="shared" si="26"/>
        <v>0.15547945205479452</v>
      </c>
      <c r="J197" s="44">
        <f t="shared" si="26"/>
        <v>5.3941908713692949E-2</v>
      </c>
      <c r="K197" s="44">
        <f t="shared" si="26"/>
        <v>0.15410573678290213</v>
      </c>
    </row>
    <row r="198" spans="1:11">
      <c r="A198" t="s">
        <v>46</v>
      </c>
      <c r="B198">
        <v>188</v>
      </c>
      <c r="C198">
        <v>251</v>
      </c>
      <c r="D198">
        <v>290</v>
      </c>
      <c r="E198">
        <v>324</v>
      </c>
      <c r="F198">
        <v>372</v>
      </c>
      <c r="H198" s="44">
        <f t="shared" si="26"/>
        <v>0.33510638297872342</v>
      </c>
      <c r="I198" s="44">
        <f t="shared" si="26"/>
        <v>0.15537848605577689</v>
      </c>
      <c r="J198" s="44">
        <f t="shared" si="26"/>
        <v>0.11724137931034483</v>
      </c>
      <c r="K198" s="44">
        <f t="shared" si="26"/>
        <v>0.14814814814814814</v>
      </c>
    </row>
    <row r="200" spans="1:11">
      <c r="A200" t="s">
        <v>257</v>
      </c>
      <c r="B200">
        <v>0.15</v>
      </c>
      <c r="C200">
        <v>0.17</v>
      </c>
      <c r="D200">
        <v>0.17</v>
      </c>
      <c r="E200">
        <v>0.18</v>
      </c>
      <c r="F200">
        <v>0.18</v>
      </c>
      <c r="H200" s="44">
        <f>(C200-B200)/B200</f>
        <v>0.13333333333333347</v>
      </c>
      <c r="I200" s="44">
        <f>(D200-C200)/C200</f>
        <v>0</v>
      </c>
      <c r="J200" s="44">
        <f>(E200-D200)/D200</f>
        <v>5.8823529411764594E-2</v>
      </c>
      <c r="K200" s="44">
        <f>(F200-E200)/E200</f>
        <v>0</v>
      </c>
    </row>
    <row r="202" spans="1:11">
      <c r="A202" s="14" t="s">
        <v>53</v>
      </c>
    </row>
    <row r="204" spans="1:11">
      <c r="A204" t="s">
        <v>45</v>
      </c>
      <c r="B204" s="2">
        <v>2819</v>
      </c>
      <c r="C204" s="2">
        <v>3321</v>
      </c>
      <c r="D204" s="2">
        <v>3790</v>
      </c>
      <c r="E204" s="2">
        <v>4702</v>
      </c>
      <c r="F204" s="2">
        <v>5108</v>
      </c>
      <c r="H204" s="44">
        <f t="shared" ref="H204:H209" si="27">(C204-B204)/B204</f>
        <v>0.17807733238737142</v>
      </c>
      <c r="I204" s="44">
        <f t="shared" ref="I204:I209" si="28">(D204-C204)/C204</f>
        <v>0.14122252333634447</v>
      </c>
      <c r="J204" s="44">
        <f t="shared" ref="J204:J209" si="29">(E204-D204)/D204</f>
        <v>0.24063324538258576</v>
      </c>
      <c r="K204" s="44">
        <f t="shared" ref="K204:K209" si="30">(F204-E204)/E204</f>
        <v>8.6346235644406633E-2</v>
      </c>
    </row>
    <row r="205" spans="1:11">
      <c r="A205" t="s">
        <v>46</v>
      </c>
      <c r="B205">
        <v>283</v>
      </c>
      <c r="C205">
        <v>358</v>
      </c>
      <c r="D205">
        <v>496</v>
      </c>
      <c r="E205">
        <v>722</v>
      </c>
      <c r="F205">
        <v>748</v>
      </c>
      <c r="H205" s="44">
        <f t="shared" si="27"/>
        <v>0.26501766784452296</v>
      </c>
      <c r="I205" s="44">
        <f t="shared" si="28"/>
        <v>0.38547486033519551</v>
      </c>
      <c r="J205" s="44">
        <f t="shared" si="29"/>
        <v>0.45564516129032256</v>
      </c>
      <c r="K205" s="44">
        <f t="shared" si="30"/>
        <v>3.6011080332409975E-2</v>
      </c>
    </row>
    <row r="206" spans="1:11">
      <c r="A206" t="s">
        <v>280</v>
      </c>
      <c r="B206">
        <v>-68</v>
      </c>
      <c r="C206">
        <v>-122</v>
      </c>
      <c r="D206">
        <v>-110</v>
      </c>
      <c r="E206">
        <v>-114</v>
      </c>
      <c r="F206">
        <v>-107</v>
      </c>
      <c r="H206" s="44">
        <f t="shared" si="27"/>
        <v>0.79411764705882348</v>
      </c>
      <c r="I206" s="44">
        <f t="shared" si="28"/>
        <v>-9.8360655737704916E-2</v>
      </c>
      <c r="J206" s="44">
        <f t="shared" si="29"/>
        <v>3.6363636363636362E-2</v>
      </c>
      <c r="K206" s="44">
        <f t="shared" si="30"/>
        <v>-6.1403508771929821E-2</v>
      </c>
    </row>
    <row r="207" spans="1:11">
      <c r="A207" t="s">
        <v>281</v>
      </c>
      <c r="B207">
        <v>215</v>
      </c>
      <c r="C207">
        <v>236</v>
      </c>
      <c r="D207">
        <v>386</v>
      </c>
      <c r="E207">
        <v>608</v>
      </c>
      <c r="F207">
        <v>641</v>
      </c>
      <c r="H207" s="44">
        <f t="shared" si="27"/>
        <v>9.7674418604651161E-2</v>
      </c>
      <c r="I207" s="44">
        <f t="shared" si="28"/>
        <v>0.63559322033898302</v>
      </c>
      <c r="J207" s="44">
        <f t="shared" si="29"/>
        <v>0.57512953367875652</v>
      </c>
      <c r="K207" s="44">
        <f t="shared" si="30"/>
        <v>5.4276315789473686E-2</v>
      </c>
    </row>
    <row r="208" spans="1:11">
      <c r="A208" t="s">
        <v>282</v>
      </c>
      <c r="B208">
        <v>76</v>
      </c>
      <c r="C208">
        <v>84</v>
      </c>
      <c r="D208">
        <v>158</v>
      </c>
      <c r="E208">
        <v>253</v>
      </c>
      <c r="F208">
        <v>256</v>
      </c>
      <c r="H208" s="44">
        <f t="shared" si="27"/>
        <v>0.10526315789473684</v>
      </c>
      <c r="I208" s="44">
        <f t="shared" si="28"/>
        <v>0.88095238095238093</v>
      </c>
      <c r="J208" s="44">
        <f t="shared" si="29"/>
        <v>0.60126582278481011</v>
      </c>
      <c r="K208" s="44">
        <f t="shared" si="30"/>
        <v>1.1857707509881422E-2</v>
      </c>
    </row>
    <row r="209" spans="1:11">
      <c r="A209" t="s">
        <v>283</v>
      </c>
      <c r="B209">
        <v>139</v>
      </c>
      <c r="C209">
        <v>152</v>
      </c>
      <c r="D209">
        <v>228</v>
      </c>
      <c r="E209">
        <v>355</v>
      </c>
      <c r="F209">
        <v>385</v>
      </c>
      <c r="H209" s="44">
        <f t="shared" si="27"/>
        <v>9.3525179856115109E-2</v>
      </c>
      <c r="I209" s="44">
        <f t="shared" si="28"/>
        <v>0.5</v>
      </c>
      <c r="J209" s="44">
        <f t="shared" si="29"/>
        <v>0.55701754385964908</v>
      </c>
      <c r="K209" s="44">
        <f t="shared" si="30"/>
        <v>8.4507042253521125E-2</v>
      </c>
    </row>
    <row r="210" spans="1:11">
      <c r="A210" t="s">
        <v>284</v>
      </c>
      <c r="B210">
        <v>0</v>
      </c>
      <c r="C210">
        <v>0</v>
      </c>
      <c r="D210">
        <v>39</v>
      </c>
      <c r="E210">
        <v>0</v>
      </c>
      <c r="F210">
        <v>0</v>
      </c>
    </row>
    <row r="211" spans="1:11">
      <c r="A211" t="s">
        <v>285</v>
      </c>
      <c r="B211">
        <v>99</v>
      </c>
      <c r="C211">
        <v>96</v>
      </c>
      <c r="D211">
        <v>0</v>
      </c>
      <c r="E211">
        <v>0</v>
      </c>
      <c r="F211">
        <v>0</v>
      </c>
    </row>
    <row r="213" spans="1:11">
      <c r="A213" t="s">
        <v>286</v>
      </c>
      <c r="B213" s="2">
        <v>238</v>
      </c>
      <c r="C213" s="2">
        <v>248</v>
      </c>
      <c r="D213" s="2">
        <v>267</v>
      </c>
      <c r="E213" s="2">
        <v>355</v>
      </c>
      <c r="F213" s="2">
        <v>385</v>
      </c>
      <c r="H213" s="44">
        <f>(C213-B213)/B213</f>
        <v>4.2016806722689079E-2</v>
      </c>
      <c r="I213" s="44">
        <f>(D213-C213)/C213</f>
        <v>7.6612903225806453E-2</v>
      </c>
      <c r="J213" s="44">
        <f>(E213-D213)/D213</f>
        <v>0.32958801498127338</v>
      </c>
      <c r="K213" s="44">
        <f>(F213-E213)/E213</f>
        <v>8.4507042253521125E-2</v>
      </c>
    </row>
    <row r="215" spans="1:11">
      <c r="A215" t="s">
        <v>257</v>
      </c>
      <c r="B215">
        <v>0.1</v>
      </c>
      <c r="C215">
        <v>0.11</v>
      </c>
      <c r="D215">
        <v>0.13</v>
      </c>
      <c r="E215">
        <v>0.15</v>
      </c>
      <c r="F215">
        <v>0.15</v>
      </c>
      <c r="H215" s="44">
        <f t="shared" ref="H215:K217" si="31">(C215-B215)/B215</f>
        <v>9.999999999999995E-2</v>
      </c>
      <c r="I215" s="44">
        <f t="shared" si="31"/>
        <v>0.18181818181818185</v>
      </c>
      <c r="J215" s="44">
        <f t="shared" si="31"/>
        <v>0.15384615384615377</v>
      </c>
      <c r="K215" s="44">
        <f t="shared" si="31"/>
        <v>0</v>
      </c>
    </row>
    <row r="216" spans="1:11">
      <c r="A216" t="s">
        <v>47</v>
      </c>
      <c r="B216" s="3">
        <v>4203</v>
      </c>
      <c r="C216" s="3">
        <v>4064</v>
      </c>
      <c r="D216" s="3">
        <v>4243</v>
      </c>
      <c r="E216" s="3">
        <v>4928</v>
      </c>
      <c r="F216" s="3">
        <v>5378</v>
      </c>
      <c r="H216" s="44">
        <f t="shared" si="31"/>
        <v>-3.3071615512729004E-2</v>
      </c>
      <c r="I216" s="44">
        <f t="shared" si="31"/>
        <v>4.4045275590551179E-2</v>
      </c>
      <c r="J216" s="44">
        <f t="shared" si="31"/>
        <v>0.16144237567758662</v>
      </c>
      <c r="K216" s="44">
        <f t="shared" si="31"/>
        <v>9.1314935064935071E-2</v>
      </c>
    </row>
    <row r="217" spans="1:11">
      <c r="A217" t="s">
        <v>48</v>
      </c>
      <c r="B217">
        <v>7.0000000000000007E-2</v>
      </c>
      <c r="C217">
        <v>0.09</v>
      </c>
      <c r="D217">
        <v>0.12</v>
      </c>
      <c r="E217">
        <v>0.15</v>
      </c>
      <c r="F217">
        <v>0.14000000000000001</v>
      </c>
      <c r="H217" s="44">
        <f t="shared" si="31"/>
        <v>0.28571428571428553</v>
      </c>
      <c r="I217" s="44">
        <f t="shared" si="31"/>
        <v>0.33333333333333331</v>
      </c>
      <c r="J217" s="44">
        <f t="shared" si="31"/>
        <v>0.25</v>
      </c>
      <c r="K217" s="44">
        <f t="shared" si="31"/>
        <v>-6.6666666666666541E-2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1" sqref="B1"/>
    </sheetView>
  </sheetViews>
  <sheetFormatPr defaultRowHeight="12.75"/>
  <cols>
    <col min="1" max="1" width="43.42578125" customWidth="1"/>
    <col min="2" max="3" width="11.5703125" bestFit="1" customWidth="1"/>
    <col min="4" max="4" width="11" customWidth="1"/>
  </cols>
  <sheetData>
    <row r="1" spans="1:4">
      <c r="D1" s="14" t="s">
        <v>538</v>
      </c>
    </row>
    <row r="3" spans="1:4">
      <c r="B3" s="16" t="s">
        <v>58</v>
      </c>
      <c r="C3" s="16" t="s">
        <v>59</v>
      </c>
      <c r="D3" s="16" t="s">
        <v>60</v>
      </c>
    </row>
    <row r="4" spans="1:4">
      <c r="A4" s="23"/>
      <c r="B4" s="21" t="s">
        <v>61</v>
      </c>
      <c r="C4" s="21" t="s">
        <v>61</v>
      </c>
      <c r="D4" s="21" t="s">
        <v>61</v>
      </c>
    </row>
    <row r="6" spans="1:4">
      <c r="A6" s="14" t="s">
        <v>62</v>
      </c>
    </row>
    <row r="8" spans="1:4">
      <c r="A8" t="s">
        <v>63</v>
      </c>
    </row>
    <row r="9" spans="1:4">
      <c r="A9" t="s">
        <v>64</v>
      </c>
      <c r="B9" s="46">
        <f>Timewar!C115/Timewar!$G$87</f>
        <v>2.6847126691812735E-2</v>
      </c>
      <c r="C9" s="46">
        <f>Timewar!D115/Timewar!$G$347</f>
        <v>5.4446029481692818E-2</v>
      </c>
      <c r="D9" s="46">
        <f>Timewar!E115/Timewar!$G$403</f>
        <v>0.12059514487079091</v>
      </c>
    </row>
    <row r="10" spans="1:4">
      <c r="A10" t="s">
        <v>65</v>
      </c>
      <c r="B10" s="46">
        <f>Timewar!C116/Timewar!$G$87</f>
        <v>0.11226980252939871</v>
      </c>
      <c r="C10" s="46">
        <f>Timewar!D116/Timewar!$G$347</f>
        <v>0.22349025202092249</v>
      </c>
      <c r="D10" s="46">
        <f>Timewar!E116/Timewar!$G$403</f>
        <v>0.1307752545027408</v>
      </c>
    </row>
    <row r="11" spans="1:4">
      <c r="A11" t="s">
        <v>66</v>
      </c>
      <c r="B11" s="46">
        <f>Timewar!C117/Timewar!$G$87</f>
        <v>6.634124694919015E-2</v>
      </c>
      <c r="C11" s="46">
        <f>Timewar!D117/Timewar!$G$347</f>
        <v>0.10912981455064194</v>
      </c>
      <c r="D11" s="46">
        <f>Timewar!E117/Timewar!$G$403</f>
        <v>8.1440877055599062E-2</v>
      </c>
    </row>
    <row r="12" spans="1:4">
      <c r="A12" t="s">
        <v>67</v>
      </c>
      <c r="B12" s="46">
        <f>Timewar!C118/Timewar!$G$87</f>
        <v>4.2156645218548922E-2</v>
      </c>
      <c r="C12" s="25" t="s">
        <v>68</v>
      </c>
      <c r="D12" s="25" t="s">
        <v>68</v>
      </c>
    </row>
    <row r="13" spans="1:4">
      <c r="A13" t="s">
        <v>69</v>
      </c>
      <c r="B13" s="46">
        <f>Timewar!C119/Timewar!$G$87</f>
        <v>4.5484801420013314E-2</v>
      </c>
      <c r="C13" s="25" t="s">
        <v>68</v>
      </c>
      <c r="D13" s="25" t="s">
        <v>68</v>
      </c>
    </row>
    <row r="14" spans="1:4">
      <c r="A14" t="s">
        <v>70</v>
      </c>
      <c r="B14" s="26" t="s">
        <v>71</v>
      </c>
      <c r="C14" s="46">
        <f>Timewar!D120/Timewar!$G$347</f>
        <v>3.3523537803138374E-2</v>
      </c>
      <c r="D14" s="46">
        <f>Timewar!E120/Timewar!$G$403</f>
        <v>8.7509788566953794E-2</v>
      </c>
    </row>
    <row r="15" spans="1:4">
      <c r="B15" s="25"/>
    </row>
    <row r="16" spans="1:4">
      <c r="A16" t="s">
        <v>72</v>
      </c>
      <c r="B16" s="46">
        <f>Timewar!C122/Timewar!$G$87</f>
        <v>0.29309962280896384</v>
      </c>
      <c r="C16" s="46">
        <f>Timewar!D122/Timewar!$G$347</f>
        <v>0.42058963385639564</v>
      </c>
      <c r="D16" s="46">
        <f>Timewar!E122/Timewar!$G$403</f>
        <v>0.42032106499608457</v>
      </c>
    </row>
    <row r="18" spans="1:4">
      <c r="A18" t="s">
        <v>73</v>
      </c>
      <c r="B18" s="46">
        <f>Timewar!C124/Timewar!$G$87</f>
        <v>0.16418903927224318</v>
      </c>
      <c r="C18" s="25" t="s">
        <v>68</v>
      </c>
      <c r="D18" s="25" t="s">
        <v>68</v>
      </c>
    </row>
    <row r="19" spans="1:4">
      <c r="A19" t="s">
        <v>74</v>
      </c>
      <c r="B19" s="46">
        <f>Timewar!C125/Timewar!$G$87</f>
        <v>0.31040603505657866</v>
      </c>
      <c r="C19" s="46">
        <f>Timewar!D125/Timewar!$G$347</f>
        <v>0.23751783166904422</v>
      </c>
      <c r="D19" s="46">
        <f>Timewar!E125/Timewar!$G$403</f>
        <v>8.1049334377447144E-2</v>
      </c>
    </row>
    <row r="20" spans="1:4">
      <c r="A20" t="s">
        <v>75</v>
      </c>
      <c r="B20" s="46">
        <f>Timewar!C126/Timewar!$G$87</f>
        <v>0.21877080097625914</v>
      </c>
      <c r="C20" s="25" t="s">
        <v>68</v>
      </c>
      <c r="D20" s="25" t="s">
        <v>68</v>
      </c>
    </row>
    <row r="21" spans="1:4">
      <c r="A21" t="s">
        <v>76</v>
      </c>
      <c r="B21" s="25" t="s">
        <v>68</v>
      </c>
      <c r="C21" s="46">
        <f>Timewar!D127/Timewar!$G$347</f>
        <v>0.16357584403233477</v>
      </c>
      <c r="D21" s="25" t="s">
        <v>68</v>
      </c>
    </row>
    <row r="22" spans="1:4">
      <c r="A22" t="s">
        <v>77</v>
      </c>
      <c r="B22" s="46">
        <f>Timewar!C128/Timewar!$G$87</f>
        <v>0.1036165964055913</v>
      </c>
      <c r="C22" s="46">
        <f>Timewar!D128/Timewar!$G$347</f>
        <v>0.27175463623395152</v>
      </c>
      <c r="D22" s="46">
        <f>Timewar!E128/Timewar!$G$403</f>
        <v>0.55148786217697732</v>
      </c>
    </row>
    <row r="23" spans="1:4">
      <c r="A23" t="s">
        <v>78</v>
      </c>
      <c r="B23" s="46">
        <f>Timewar!C129/Timewar!$G$87</f>
        <v>1.0900820945196361</v>
      </c>
      <c r="C23" s="46">
        <f>Timewar!D129/Timewar!$G$347</f>
        <v>1.093437945791726</v>
      </c>
      <c r="D23" s="46">
        <f>Timewar!E129/Timewar!$G$403</f>
        <v>1.0528582615505091</v>
      </c>
    </row>
    <row r="25" spans="1:4">
      <c r="A25" s="14" t="s">
        <v>79</v>
      </c>
    </row>
    <row r="26" spans="1:4">
      <c r="A26" t="s">
        <v>80</v>
      </c>
      <c r="B26" s="46">
        <f>Timewar!C132/Timewar!$G$87</f>
        <v>0.16285777679165742</v>
      </c>
      <c r="C26" s="46">
        <f>Timewar!D132/Timewar!$G$347</f>
        <v>0.35401806942463149</v>
      </c>
      <c r="D26" s="46">
        <f>Timewar!E132/Timewar!$G$403</f>
        <v>0.18872357086922475</v>
      </c>
    </row>
    <row r="27" spans="1:4">
      <c r="A27" t="s">
        <v>81</v>
      </c>
      <c r="B27" s="46">
        <f>Timewar!C133/Timewar!$G$87</f>
        <v>3.7940980696694035E-2</v>
      </c>
      <c r="C27" s="46">
        <f>Timewar!D133/Timewar!$G$347</f>
        <v>1.0461245839277223E-2</v>
      </c>
      <c r="D27" s="46">
        <f>Timewar!E133/Timewar!$G$403</f>
        <v>2.2905246671887234E-2</v>
      </c>
    </row>
    <row r="28" spans="1:4">
      <c r="A28" t="s">
        <v>82</v>
      </c>
      <c r="B28" s="46">
        <f>Timewar!C134/Timewar!$G$87</f>
        <v>0.20079875748835146</v>
      </c>
      <c r="C28" s="46">
        <f>Timewar!D134/Timewar!$G$347</f>
        <v>0.3644793152639087</v>
      </c>
      <c r="D28" s="46">
        <f>Timewar!E134/Timewar!$G$403</f>
        <v>0.21162881754111199</v>
      </c>
    </row>
    <row r="30" spans="1:4">
      <c r="A30" t="s">
        <v>83</v>
      </c>
      <c r="B30" s="46">
        <f>Timewar!C136/Timewar!$G$87</f>
        <v>9.4075881961393382E-2</v>
      </c>
      <c r="C30" s="25" t="s">
        <v>68</v>
      </c>
      <c r="D30" s="25" t="s">
        <v>68</v>
      </c>
    </row>
    <row r="31" spans="1:4">
      <c r="A31" t="s">
        <v>84</v>
      </c>
      <c r="B31" s="46">
        <f>Timewar!C137/Timewar!$G$87</f>
        <v>0.32948746394497447</v>
      </c>
      <c r="C31" s="46">
        <f>Timewar!D137/Timewar!$G$347</f>
        <v>0.17142177841179268</v>
      </c>
      <c r="D31" s="46">
        <f>Timewar!E137/Timewar!$G$403</f>
        <v>0.27212216131558342</v>
      </c>
    </row>
    <row r="32" spans="1:4">
      <c r="A32" t="s">
        <v>85</v>
      </c>
      <c r="B32" s="46">
        <f>Timewar!C138/Timewar!$G$87</f>
        <v>0.11337918792988684</v>
      </c>
      <c r="C32" s="25" t="s">
        <v>68</v>
      </c>
      <c r="D32" s="25" t="s">
        <v>68</v>
      </c>
    </row>
    <row r="33" spans="1:4">
      <c r="A33" t="s">
        <v>86</v>
      </c>
      <c r="B33" s="46">
        <f>Timewar!C139/Timewar!$G$87</f>
        <v>5.0809851342356334E-2</v>
      </c>
      <c r="C33" s="25" t="s">
        <v>68</v>
      </c>
      <c r="D33" s="46">
        <f>Timewar!E139/Timewar!$G$403</f>
        <v>0.12548942834768989</v>
      </c>
    </row>
    <row r="34" spans="1:4">
      <c r="A34" t="s">
        <v>87</v>
      </c>
      <c r="B34" s="25" t="s">
        <v>68</v>
      </c>
      <c r="C34" s="46">
        <f>Timewar!D140/Timewar!$G$347</f>
        <v>0.13124108416547789</v>
      </c>
      <c r="D34" s="25" t="s">
        <v>71</v>
      </c>
    </row>
    <row r="35" spans="1:4">
      <c r="B35" s="25"/>
      <c r="D35" s="25"/>
    </row>
    <row r="36" spans="1:4">
      <c r="A36" t="s">
        <v>88</v>
      </c>
      <c r="B36" s="46">
        <f>Timewar!C142/Timewar!$G$87</f>
        <v>0.30153095185267365</v>
      </c>
      <c r="C36" s="46">
        <f>Timewar!D142/Timewar!$G$347</f>
        <v>0.42629576795054686</v>
      </c>
      <c r="D36" s="46">
        <f>Timewar!E142/Timewar!$G$403</f>
        <v>0.44361785434612372</v>
      </c>
    </row>
    <row r="37" spans="1:4">
      <c r="B37" s="2"/>
      <c r="C37" s="2"/>
      <c r="D37" s="2"/>
    </row>
    <row r="38" spans="1:4">
      <c r="A38" t="s">
        <v>89</v>
      </c>
      <c r="B38" s="46">
        <f>Timewar!C144/Timewar!$G$87</f>
        <v>1.0900820945196361</v>
      </c>
      <c r="C38" s="46">
        <f>Timewar!D144/Timewar!$G$347</f>
        <v>1.093437945791726</v>
      </c>
      <c r="D38" s="46">
        <f>Timewar!E144/Timewar!$G$403</f>
        <v>1.0528582615505091</v>
      </c>
    </row>
    <row r="39" spans="1:4">
      <c r="A39" s="23"/>
      <c r="B39" s="23"/>
      <c r="C39" s="23"/>
      <c r="D39" s="23"/>
    </row>
    <row r="41" spans="1:4">
      <c r="A41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tabSelected="1" topLeftCell="A27" workbookViewId="0">
      <selection activeCell="A45" sqref="A45"/>
    </sheetView>
  </sheetViews>
  <sheetFormatPr defaultRowHeight="12.75"/>
  <cols>
    <col min="1" max="1" width="44.7109375" bestFit="1" customWidth="1"/>
    <col min="2" max="2" width="16" bestFit="1" customWidth="1"/>
    <col min="3" max="3" width="10.7109375" bestFit="1" customWidth="1"/>
    <col min="4" max="5" width="9.7109375" bestFit="1" customWidth="1"/>
    <col min="6" max="6" width="11.28515625" bestFit="1" customWidth="1"/>
    <col min="7" max="7" width="10.7109375" bestFit="1" customWidth="1"/>
  </cols>
  <sheetData>
    <row r="2" spans="1:7">
      <c r="C2" s="14" t="s">
        <v>546</v>
      </c>
    </row>
    <row r="3" spans="1:7" ht="38.25">
      <c r="C3" s="21" t="s">
        <v>541</v>
      </c>
      <c r="D3" s="21" t="s">
        <v>542</v>
      </c>
      <c r="E3" s="51" t="s">
        <v>552</v>
      </c>
      <c r="F3" s="47" t="s">
        <v>553</v>
      </c>
      <c r="G3" s="47" t="s">
        <v>545</v>
      </c>
    </row>
    <row r="4" spans="1:7">
      <c r="A4" s="14" t="s">
        <v>540</v>
      </c>
      <c r="C4" s="49">
        <v>135.5</v>
      </c>
      <c r="D4" s="49">
        <v>93</v>
      </c>
      <c r="E4" s="49">
        <f>(C4+D4)/2</f>
        <v>114.25</v>
      </c>
      <c r="F4" s="49">
        <v>109.125</v>
      </c>
      <c r="G4" s="49">
        <v>126</v>
      </c>
    </row>
    <row r="5" spans="1:7">
      <c r="A5" s="14" t="s">
        <v>543</v>
      </c>
      <c r="C5" s="48">
        <v>52.75</v>
      </c>
      <c r="D5" s="48">
        <v>32.375</v>
      </c>
      <c r="E5" s="48">
        <f>(C5+D5)/2</f>
        <v>42.5625</v>
      </c>
      <c r="G5" s="48">
        <v>51.75</v>
      </c>
    </row>
    <row r="6" spans="1:7">
      <c r="A6" s="14" t="s">
        <v>544</v>
      </c>
      <c r="C6" s="48">
        <v>56.5</v>
      </c>
      <c r="D6" s="48">
        <v>37.125</v>
      </c>
      <c r="E6" s="48">
        <f>(C6+D6)/2</f>
        <v>46.8125</v>
      </c>
      <c r="G6" s="48">
        <v>54</v>
      </c>
    </row>
    <row r="7" spans="1:7">
      <c r="A7" s="14"/>
    </row>
    <row r="8" spans="1:7">
      <c r="A8" s="14"/>
    </row>
    <row r="9" spans="1:7">
      <c r="A9" s="14" t="s">
        <v>549</v>
      </c>
    </row>
    <row r="10" spans="1:7">
      <c r="A10" s="14" t="s">
        <v>547</v>
      </c>
      <c r="B10" s="48">
        <v>57</v>
      </c>
    </row>
    <row r="11" spans="1:7">
      <c r="A11" s="14" t="s">
        <v>548</v>
      </c>
      <c r="B11" s="48">
        <v>178.3</v>
      </c>
    </row>
    <row r="12" spans="1:7">
      <c r="A12" s="14"/>
      <c r="B12" s="48"/>
    </row>
    <row r="13" spans="1:7" ht="38.25">
      <c r="A13" s="14" t="s">
        <v>550</v>
      </c>
      <c r="B13" s="48"/>
      <c r="C13" s="21" t="s">
        <v>541</v>
      </c>
      <c r="D13" s="21" t="s">
        <v>542</v>
      </c>
      <c r="E13" s="51" t="s">
        <v>552</v>
      </c>
      <c r="F13" s="47" t="s">
        <v>553</v>
      </c>
      <c r="G13" s="47" t="s">
        <v>545</v>
      </c>
    </row>
    <row r="14" spans="1:7">
      <c r="A14" s="14" t="s">
        <v>551</v>
      </c>
      <c r="B14" s="50">
        <v>0.46500000000000002</v>
      </c>
    </row>
    <row r="15" spans="1:7">
      <c r="A15" s="14" t="s">
        <v>558</v>
      </c>
      <c r="B15" s="48">
        <f>B11*B14</f>
        <v>82.909500000000008</v>
      </c>
    </row>
    <row r="16" spans="1:7">
      <c r="A16" s="14" t="s">
        <v>557</v>
      </c>
      <c r="C16" s="52">
        <f>C4*$B$15</f>
        <v>11234.237250000002</v>
      </c>
      <c r="D16" s="52">
        <f>D4*$B$15</f>
        <v>7710.5835000000006</v>
      </c>
      <c r="E16" s="52">
        <f>E4*$B$15</f>
        <v>9472.4103750000013</v>
      </c>
      <c r="F16" s="52">
        <f>F4*$B$15</f>
        <v>9047.4991875000014</v>
      </c>
      <c r="G16" s="52">
        <f>G4*$B$15</f>
        <v>10446.597000000002</v>
      </c>
    </row>
    <row r="17" spans="1:7">
      <c r="A17" s="14" t="s">
        <v>561</v>
      </c>
      <c r="C17">
        <f>C16/($B$11)</f>
        <v>63.007500000000007</v>
      </c>
      <c r="D17">
        <f>D16/($B$11)</f>
        <v>43.244999999999997</v>
      </c>
      <c r="E17">
        <f>E16/($B$11)</f>
        <v>53.126250000000006</v>
      </c>
      <c r="F17">
        <f>F16/($B$11)</f>
        <v>50.743125000000006</v>
      </c>
      <c r="G17">
        <f>G16/($B$11)</f>
        <v>58.59</v>
      </c>
    </row>
    <row r="18" spans="1:7">
      <c r="A18" s="14" t="s">
        <v>563</v>
      </c>
      <c r="C18" s="48">
        <v>13188</v>
      </c>
      <c r="D18" s="48">
        <v>11760</v>
      </c>
    </row>
    <row r="19" spans="1:7">
      <c r="A19" s="14" t="s">
        <v>562</v>
      </c>
      <c r="C19">
        <v>71.86</v>
      </c>
      <c r="D19">
        <v>64.08</v>
      </c>
    </row>
    <row r="20" spans="1:7">
      <c r="A20" s="14"/>
    </row>
    <row r="23" spans="1:7">
      <c r="D23" s="53" t="s">
        <v>554</v>
      </c>
      <c r="E23" s="54"/>
      <c r="F23" s="54"/>
    </row>
    <row r="25" spans="1:7">
      <c r="A25" s="14" t="s">
        <v>559</v>
      </c>
    </row>
    <row r="26" spans="1:7">
      <c r="A26" s="14" t="s">
        <v>564</v>
      </c>
      <c r="B26" s="49">
        <v>10700</v>
      </c>
    </row>
    <row r="27" spans="1:7">
      <c r="A27" s="14" t="s">
        <v>555</v>
      </c>
      <c r="B27" s="56">
        <v>175</v>
      </c>
    </row>
    <row r="28" spans="1:7">
      <c r="A28" s="14" t="s">
        <v>556</v>
      </c>
      <c r="B28" s="55">
        <f>B10</f>
        <v>57</v>
      </c>
    </row>
    <row r="29" spans="1:7">
      <c r="A29" s="14" t="s">
        <v>560</v>
      </c>
      <c r="B29" s="49">
        <f>B27*B28</f>
        <v>9975</v>
      </c>
    </row>
    <row r="30" spans="1:7">
      <c r="A30" s="14" t="s">
        <v>565</v>
      </c>
      <c r="B30" s="52">
        <f>B26-B29</f>
        <v>725</v>
      </c>
    </row>
    <row r="31" spans="1:7">
      <c r="A31" s="14"/>
    </row>
    <row r="32" spans="1:7">
      <c r="A32" s="14" t="s">
        <v>566</v>
      </c>
    </row>
    <row r="33" spans="1:2">
      <c r="A33" s="14" t="s">
        <v>567</v>
      </c>
    </row>
    <row r="34" spans="1:2">
      <c r="A34" s="14" t="s">
        <v>570</v>
      </c>
      <c r="B34">
        <v>0.4</v>
      </c>
    </row>
    <row r="35" spans="1:2">
      <c r="A35" s="14" t="s">
        <v>571</v>
      </c>
    </row>
    <row r="39" spans="1:2">
      <c r="A39" s="14" t="s">
        <v>568</v>
      </c>
    </row>
    <row r="40" spans="1:2">
      <c r="A40" s="14" t="s">
        <v>569</v>
      </c>
      <c r="B40" s="49">
        <v>8900</v>
      </c>
    </row>
    <row r="41" spans="1:2">
      <c r="A41" s="14" t="s">
        <v>572</v>
      </c>
    </row>
    <row r="42" spans="1:2">
      <c r="A42" s="14" t="s">
        <v>573</v>
      </c>
    </row>
    <row r="44" spans="1:2">
      <c r="A44" s="14" t="s">
        <v>574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Timewar</vt:lpstr>
      <vt:lpstr>Income Statement Growth</vt:lpstr>
      <vt:lpstr>Common Size B-S</vt:lpstr>
      <vt:lpstr>Deal Analysis</vt:lpstr>
      <vt:lpstr>EXHIBIT_01</vt:lpstr>
      <vt:lpstr>EXHIBIT_02</vt:lpstr>
      <vt:lpstr>EXHIBIT_04</vt:lpstr>
      <vt:lpstr>EXHIBIT_05</vt:lpstr>
      <vt:lpstr>EXHIBIT_06</vt:lpstr>
      <vt:lpstr>EXHIBIT_07</vt:lpstr>
      <vt:lpstr>EXHIBIT_09</vt:lpstr>
      <vt:lpstr>EXHIBIT_10</vt:lpstr>
      <vt:lpstr>EXHIBIT_11</vt:lpstr>
      <vt:lpstr>EXHIBIT_12</vt:lpstr>
      <vt:lpstr>EXHIBIT_14</vt:lpstr>
      <vt:lpstr>EXHIBIT_3A</vt:lpstr>
      <vt:lpstr>EXHIBIT_3B</vt:lpstr>
      <vt:lpstr>EXHIBIT_8A</vt:lpstr>
      <vt:lpstr>EXHIBIT_8B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2014-09-04T14:14:52Z</dcterms:created>
  <dcterms:modified xsi:type="dcterms:W3CDTF">2014-09-04T14:14:52Z</dcterms:modified>
</cp:coreProperties>
</file>