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Sheet1" sheetId="1" r:id="rId1"/>
    <sheet name="Sheet2" sheetId="2" r:id="rId2"/>
    <sheet name="Sheet3" sheetId="3" r:id="rId3"/>
  </sheets>
  <calcPr calcId="152511" iterate="1"/>
</workbook>
</file>

<file path=xl/calcChain.xml><?xml version="1.0" encoding="utf-8"?>
<calcChain xmlns="http://schemas.openxmlformats.org/spreadsheetml/2006/main">
  <c r="D58" i="1" l="1"/>
  <c r="L58" i="1"/>
  <c r="T58" i="1"/>
  <c r="AB58" i="1"/>
  <c r="AJ58" i="1"/>
  <c r="AR58" i="1"/>
  <c r="D123" i="1"/>
  <c r="L123" i="1"/>
  <c r="T123" i="1"/>
  <c r="AJ123" i="1"/>
  <c r="AR123" i="1"/>
  <c r="D188" i="1"/>
  <c r="L188" i="1"/>
  <c r="T188" i="1"/>
  <c r="AB188" i="1"/>
  <c r="AJ188" i="1"/>
  <c r="AR188" i="1"/>
</calcChain>
</file>

<file path=xl/sharedStrings.xml><?xml version="1.0" encoding="utf-8"?>
<sst xmlns="http://schemas.openxmlformats.org/spreadsheetml/2006/main" count="291" uniqueCount="23">
  <si>
    <t>PG&amp;E Hydro Cash Flow Analysis</t>
  </si>
  <si>
    <t>Average Year</t>
  </si>
  <si>
    <t>Generation</t>
  </si>
  <si>
    <t>Dry Year</t>
  </si>
  <si>
    <t>Wet Year</t>
  </si>
  <si>
    <t>Market Price Escalation @</t>
  </si>
  <si>
    <t>Price Forecast:</t>
  </si>
  <si>
    <t>CEC 2 Year</t>
  </si>
  <si>
    <t>SCE 2 Year</t>
  </si>
  <si>
    <t>Henwood 21 Year</t>
  </si>
  <si>
    <t>Market Revenue Projection</t>
  </si>
  <si>
    <t>Total Cash Expenditure</t>
  </si>
  <si>
    <t>Pre-Tax Net Cash Flow</t>
  </si>
  <si>
    <t>Tax Benefit of Depreciation</t>
  </si>
  <si>
    <t>After-Tax Net Cash Flow</t>
  </si>
  <si>
    <t>NPV for 2000-2039</t>
  </si>
  <si>
    <t>Discount Rate</t>
  </si>
  <si>
    <t>Tax Rate</t>
  </si>
  <si>
    <t>$/kW</t>
  </si>
  <si>
    <t>Helms Value</t>
  </si>
  <si>
    <t>NPV Standard Hydro + Helms</t>
  </si>
  <si>
    <t>Tables 4 &amp; 6 Results</t>
  </si>
  <si>
    <t>Tables 3 &amp; 5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</si>
</sst>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&quot;$&quot;#,##0.0_);[Red]\(&quot;$&quot;#,##0.0\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darkTrellis">
        <bgColor indexed="52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64" fontId="4" fillId="3" borderId="0" xfId="3" applyNumberFormat="1" applyFont="1" applyFill="1" applyAlignment="1">
      <alignment horizontal="left"/>
    </xf>
    <xf numFmtId="44" fontId="4" fillId="3" borderId="0" xfId="0" applyNumberFormat="1" applyFont="1" applyFill="1"/>
    <xf numFmtId="0" fontId="0" fillId="3" borderId="0" xfId="0" applyFill="1" applyAlignment="1">
      <alignment horizontal="right"/>
    </xf>
    <xf numFmtId="0" fontId="4" fillId="3" borderId="0" xfId="0" applyFont="1" applyFill="1" applyAlignment="1">
      <alignment horizontal="center" wrapText="1"/>
    </xf>
    <xf numFmtId="165" fontId="0" fillId="3" borderId="0" xfId="2" applyNumberFormat="1" applyFont="1" applyFill="1"/>
    <xf numFmtId="166" fontId="0" fillId="3" borderId="1" xfId="0" applyNumberFormat="1" applyFill="1" applyBorder="1"/>
    <xf numFmtId="166" fontId="0" fillId="3" borderId="0" xfId="0" applyNumberFormat="1" applyFill="1" applyBorder="1"/>
    <xf numFmtId="10" fontId="0" fillId="3" borderId="0" xfId="0" applyNumberFormat="1" applyFill="1"/>
    <xf numFmtId="167" fontId="0" fillId="3" borderId="0" xfId="1" applyNumberFormat="1" applyFont="1" applyFill="1"/>
    <xf numFmtId="165" fontId="0" fillId="3" borderId="0" xfId="0" applyNumberFormat="1" applyFill="1"/>
    <xf numFmtId="165" fontId="0" fillId="3" borderId="1" xfId="0" applyNumberFormat="1" applyFill="1" applyBorder="1"/>
    <xf numFmtId="165" fontId="0" fillId="3" borderId="0" xfId="0" applyNumberFormat="1" applyFill="1" applyBorder="1"/>
    <xf numFmtId="44" fontId="0" fillId="3" borderId="0" xfId="0" applyNumberFormat="1" applyFill="1" applyBorder="1"/>
    <xf numFmtId="44" fontId="0" fillId="0" borderId="0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7"/>
  <sheetViews>
    <sheetView tabSelected="1" topLeftCell="A164" zoomScale="50" workbookViewId="0">
      <selection activeCell="A133" sqref="A133"/>
    </sheetView>
  </sheetViews>
  <sheetFormatPr defaultRowHeight="12.75" x14ac:dyDescent="0.2"/>
  <cols>
    <col min="1" max="23" width="17.28515625" customWidth="1"/>
    <col min="24" max="24" width="10.140625" customWidth="1"/>
    <col min="25" max="47" width="17.28515625" customWidth="1"/>
  </cols>
  <sheetData>
    <row r="1" spans="1:47" ht="18" x14ac:dyDescent="0.25">
      <c r="A1" s="1" t="s">
        <v>21</v>
      </c>
      <c r="H1" s="2"/>
      <c r="X1" s="3"/>
      <c r="Y1" s="1" t="s">
        <v>22</v>
      </c>
    </row>
    <row r="2" spans="1:47" x14ac:dyDescent="0.2">
      <c r="H2" s="2"/>
      <c r="X2" s="3"/>
    </row>
    <row r="3" spans="1:47" x14ac:dyDescent="0.2">
      <c r="H3" s="2"/>
      <c r="X3" s="3"/>
    </row>
    <row r="4" spans="1:47" x14ac:dyDescent="0.2">
      <c r="A4" s="4"/>
      <c r="B4" s="4"/>
      <c r="C4" s="4"/>
      <c r="D4" s="4"/>
      <c r="E4" s="4"/>
      <c r="F4" s="4"/>
      <c r="G4" s="4"/>
      <c r="H4" s="2"/>
      <c r="I4" s="4"/>
      <c r="J4" s="4"/>
      <c r="K4" s="4"/>
      <c r="L4" s="4"/>
      <c r="M4" s="4"/>
      <c r="N4" s="4"/>
      <c r="O4" s="4"/>
      <c r="P4" s="2"/>
      <c r="Q4" s="4"/>
      <c r="R4" s="4"/>
      <c r="S4" s="4"/>
      <c r="T4" s="4"/>
      <c r="U4" s="4"/>
      <c r="V4" s="4"/>
      <c r="W4" s="4"/>
      <c r="X4" s="3"/>
      <c r="Y4" s="4"/>
      <c r="Z4" s="4"/>
      <c r="AA4" s="4"/>
      <c r="AB4" s="4"/>
      <c r="AC4" s="4"/>
      <c r="AD4" s="4"/>
      <c r="AE4" s="4"/>
      <c r="AG4" s="4"/>
      <c r="AH4" s="4"/>
      <c r="AI4" s="4"/>
      <c r="AJ4" s="4"/>
      <c r="AK4" s="4"/>
      <c r="AL4" s="4"/>
      <c r="AM4" s="4"/>
      <c r="AO4" s="4"/>
      <c r="AP4" s="4"/>
      <c r="AQ4" s="4"/>
      <c r="AR4" s="4"/>
      <c r="AS4" s="4"/>
      <c r="AT4" s="4"/>
      <c r="AU4" s="4"/>
    </row>
    <row r="5" spans="1:47" ht="15.75" x14ac:dyDescent="0.25">
      <c r="A5" s="4"/>
      <c r="B5" s="4"/>
      <c r="C5" s="5" t="s">
        <v>0</v>
      </c>
      <c r="D5" s="4"/>
      <c r="E5" s="4"/>
      <c r="F5" s="4"/>
      <c r="G5" s="4"/>
      <c r="H5" s="2"/>
      <c r="I5" s="4"/>
      <c r="J5" s="4"/>
      <c r="K5" s="5" t="s">
        <v>0</v>
      </c>
      <c r="L5" s="4"/>
      <c r="M5" s="4"/>
      <c r="N5" s="4"/>
      <c r="O5" s="4"/>
      <c r="P5" s="2"/>
      <c r="Q5" s="4"/>
      <c r="R5" s="4"/>
      <c r="S5" s="5" t="s">
        <v>0</v>
      </c>
      <c r="T5" s="4"/>
      <c r="U5" s="4"/>
      <c r="V5" s="4"/>
      <c r="W5" s="4"/>
      <c r="X5" s="3"/>
      <c r="Y5" s="4"/>
      <c r="Z5" s="4"/>
      <c r="AA5" s="5" t="s">
        <v>0</v>
      </c>
      <c r="AB5" s="4"/>
      <c r="AC5" s="4"/>
      <c r="AD5" s="4"/>
      <c r="AE5" s="4"/>
      <c r="AG5" s="4"/>
      <c r="AH5" s="4"/>
      <c r="AI5" s="5" t="s">
        <v>0</v>
      </c>
      <c r="AJ5" s="4"/>
      <c r="AK5" s="4"/>
      <c r="AL5" s="4"/>
      <c r="AM5" s="4"/>
      <c r="AO5" s="4"/>
      <c r="AP5" s="4"/>
      <c r="AQ5" s="5" t="s">
        <v>0</v>
      </c>
      <c r="AR5" s="4"/>
      <c r="AS5" s="4"/>
      <c r="AT5" s="4"/>
      <c r="AU5" s="4"/>
    </row>
    <row r="6" spans="1:47" x14ac:dyDescent="0.2">
      <c r="A6" s="4"/>
      <c r="B6" s="4"/>
      <c r="C6" s="4"/>
      <c r="D6" s="4"/>
      <c r="E6" s="4"/>
      <c r="F6" s="4"/>
      <c r="G6" s="4"/>
      <c r="H6" s="2"/>
      <c r="I6" s="4"/>
      <c r="J6" s="4"/>
      <c r="K6" s="4"/>
      <c r="L6" s="4"/>
      <c r="M6" s="4"/>
      <c r="N6" s="4"/>
      <c r="O6" s="4"/>
      <c r="P6" s="2"/>
      <c r="Q6" s="4"/>
      <c r="R6" s="4"/>
      <c r="S6" s="4"/>
      <c r="T6" s="4"/>
      <c r="U6" s="4"/>
      <c r="V6" s="4"/>
      <c r="W6" s="4"/>
      <c r="X6" s="3"/>
      <c r="Y6" s="4"/>
      <c r="Z6" s="4"/>
      <c r="AA6" s="4"/>
      <c r="AB6" s="4"/>
      <c r="AC6" s="4"/>
      <c r="AD6" s="4"/>
      <c r="AE6" s="4"/>
      <c r="AG6" s="4"/>
      <c r="AH6" s="4"/>
      <c r="AI6" s="4"/>
      <c r="AJ6" s="4"/>
      <c r="AK6" s="4"/>
      <c r="AL6" s="4"/>
      <c r="AM6" s="4"/>
      <c r="AO6" s="4"/>
      <c r="AP6" s="4"/>
      <c r="AQ6" s="4"/>
      <c r="AR6" s="4"/>
      <c r="AS6" s="4"/>
      <c r="AT6" s="4"/>
      <c r="AU6" s="4"/>
    </row>
    <row r="7" spans="1:47" x14ac:dyDescent="0.2">
      <c r="A7" s="4"/>
      <c r="B7" s="4"/>
      <c r="C7" s="6" t="s">
        <v>1</v>
      </c>
      <c r="D7" s="6" t="s">
        <v>2</v>
      </c>
      <c r="E7" s="4"/>
      <c r="F7" s="4"/>
      <c r="G7" s="4"/>
      <c r="H7" s="2"/>
      <c r="I7" s="4"/>
      <c r="J7" s="4"/>
      <c r="K7" s="6" t="s">
        <v>1</v>
      </c>
      <c r="L7" s="6" t="s">
        <v>2</v>
      </c>
      <c r="M7" s="4"/>
      <c r="N7" s="4"/>
      <c r="O7" s="4"/>
      <c r="P7" s="2"/>
      <c r="Q7" s="4"/>
      <c r="R7" s="4"/>
      <c r="S7" s="6" t="s">
        <v>1</v>
      </c>
      <c r="T7" s="6" t="s">
        <v>2</v>
      </c>
      <c r="U7" s="4"/>
      <c r="V7" s="4"/>
      <c r="W7" s="4"/>
      <c r="X7" s="3"/>
      <c r="Y7" s="4"/>
      <c r="Z7" s="4"/>
      <c r="AA7" s="6" t="s">
        <v>1</v>
      </c>
      <c r="AB7" s="6" t="s">
        <v>2</v>
      </c>
      <c r="AC7" s="4"/>
      <c r="AD7" s="4"/>
      <c r="AE7" s="4"/>
      <c r="AG7" s="4"/>
      <c r="AH7" s="4"/>
      <c r="AI7" s="6" t="s">
        <v>3</v>
      </c>
      <c r="AJ7" s="6" t="s">
        <v>2</v>
      </c>
      <c r="AK7" s="4"/>
      <c r="AL7" s="4"/>
      <c r="AM7" s="4"/>
      <c r="AO7" s="4"/>
      <c r="AP7" s="4"/>
      <c r="AQ7" s="6" t="s">
        <v>4</v>
      </c>
      <c r="AR7" s="6" t="s">
        <v>2</v>
      </c>
      <c r="AS7" s="4"/>
      <c r="AT7" s="4"/>
      <c r="AU7" s="4"/>
    </row>
    <row r="8" spans="1:47" x14ac:dyDescent="0.2">
      <c r="A8" s="4"/>
      <c r="B8" s="4"/>
      <c r="C8" s="7" t="s">
        <v>5</v>
      </c>
      <c r="D8" s="4"/>
      <c r="E8" s="8">
        <v>3.5000000000000003E-2</v>
      </c>
      <c r="F8" s="4"/>
      <c r="G8" s="4"/>
      <c r="H8" s="2"/>
      <c r="I8" s="4"/>
      <c r="J8" s="4"/>
      <c r="K8" s="7" t="s">
        <v>5</v>
      </c>
      <c r="L8" s="4"/>
      <c r="M8" s="8">
        <v>3.5000000000000003E-2</v>
      </c>
      <c r="N8" s="4"/>
      <c r="O8" s="4"/>
      <c r="P8" s="2"/>
      <c r="Q8" s="4"/>
      <c r="R8" s="4"/>
      <c r="S8" s="7" t="s">
        <v>5</v>
      </c>
      <c r="T8" s="4"/>
      <c r="U8" s="8">
        <v>3.5000000000000003E-2</v>
      </c>
      <c r="V8" s="4"/>
      <c r="W8" s="4"/>
      <c r="X8" s="3"/>
      <c r="Y8" s="4"/>
      <c r="Z8" s="4"/>
      <c r="AA8" s="7" t="s">
        <v>5</v>
      </c>
      <c r="AB8" s="4"/>
      <c r="AC8" s="8">
        <v>2.5000000000000001E-2</v>
      </c>
      <c r="AD8" s="4"/>
      <c r="AE8" s="4"/>
      <c r="AG8" s="4"/>
      <c r="AH8" s="4"/>
      <c r="AI8" s="7" t="s">
        <v>5</v>
      </c>
      <c r="AJ8" s="4"/>
      <c r="AK8" s="8">
        <v>2.5000000000000001E-2</v>
      </c>
      <c r="AL8" s="4"/>
      <c r="AM8" s="4"/>
      <c r="AO8" s="4"/>
      <c r="AP8" s="4"/>
      <c r="AQ8" s="7" t="s">
        <v>5</v>
      </c>
      <c r="AR8" s="4"/>
      <c r="AS8" s="8">
        <v>2.5000000000000001E-2</v>
      </c>
      <c r="AT8" s="4"/>
      <c r="AU8" s="4"/>
    </row>
    <row r="9" spans="1:47" x14ac:dyDescent="0.2">
      <c r="A9" s="4"/>
      <c r="B9" s="4"/>
      <c r="C9" s="7" t="s">
        <v>6</v>
      </c>
      <c r="D9" s="6" t="s">
        <v>7</v>
      </c>
      <c r="E9" s="8"/>
      <c r="F9" s="4"/>
      <c r="G9" s="4"/>
      <c r="H9" s="2"/>
      <c r="I9" s="4"/>
      <c r="J9" s="4"/>
      <c r="K9" s="7" t="s">
        <v>6</v>
      </c>
      <c r="L9" s="9" t="s">
        <v>8</v>
      </c>
      <c r="M9" s="8"/>
      <c r="N9" s="4"/>
      <c r="O9" s="4"/>
      <c r="P9" s="2"/>
      <c r="Q9" s="4"/>
      <c r="R9" s="4"/>
      <c r="S9" s="7" t="s">
        <v>6</v>
      </c>
      <c r="T9" s="9" t="s">
        <v>9</v>
      </c>
      <c r="U9" s="8"/>
      <c r="V9" s="4"/>
      <c r="W9" s="4"/>
      <c r="X9" s="3"/>
      <c r="Y9" s="4"/>
      <c r="Z9" s="4"/>
      <c r="AA9" s="7" t="s">
        <v>6</v>
      </c>
      <c r="AB9" s="9" t="s">
        <v>7</v>
      </c>
      <c r="AC9" s="8"/>
      <c r="AD9" s="4"/>
      <c r="AE9" s="4"/>
      <c r="AG9" s="4"/>
      <c r="AH9" s="4"/>
      <c r="AI9" s="7" t="s">
        <v>6</v>
      </c>
      <c r="AJ9" s="9" t="s">
        <v>7</v>
      </c>
      <c r="AK9" s="8"/>
      <c r="AL9" s="4"/>
      <c r="AM9" s="4"/>
      <c r="AO9" s="4"/>
      <c r="AP9" s="4"/>
      <c r="AQ9" s="7" t="s">
        <v>6</v>
      </c>
      <c r="AR9" s="9" t="s">
        <v>7</v>
      </c>
      <c r="AS9" s="8"/>
      <c r="AT9" s="4"/>
      <c r="AU9" s="4"/>
    </row>
    <row r="10" spans="1:47" x14ac:dyDescent="0.2">
      <c r="A10" s="4"/>
      <c r="B10" s="4"/>
      <c r="C10" s="4"/>
      <c r="D10" s="4"/>
      <c r="E10" s="4"/>
      <c r="F10" s="10"/>
      <c r="G10" s="10"/>
      <c r="H10" s="2"/>
      <c r="I10" s="4"/>
      <c r="J10" s="4"/>
      <c r="K10" s="4"/>
      <c r="L10" s="4"/>
      <c r="M10" s="4"/>
      <c r="N10" s="10"/>
      <c r="O10" s="4"/>
      <c r="P10" s="2"/>
      <c r="Q10" s="4"/>
      <c r="R10" s="4"/>
      <c r="S10" s="4"/>
      <c r="T10" s="4"/>
      <c r="U10" s="4"/>
      <c r="V10" s="10"/>
      <c r="W10" s="4"/>
      <c r="X10" s="3"/>
      <c r="Y10" s="4"/>
      <c r="Z10" s="4"/>
      <c r="AA10" s="4"/>
      <c r="AB10" s="4"/>
      <c r="AC10" s="4"/>
      <c r="AD10" s="10"/>
      <c r="AE10" s="4"/>
      <c r="AG10" s="4"/>
      <c r="AH10" s="4"/>
      <c r="AI10" s="4"/>
      <c r="AJ10" s="4"/>
      <c r="AK10" s="4"/>
      <c r="AL10" s="10"/>
      <c r="AM10" s="4"/>
      <c r="AO10" s="4"/>
      <c r="AP10" s="4"/>
      <c r="AQ10" s="4"/>
      <c r="AR10" s="4"/>
      <c r="AS10" s="4"/>
      <c r="AT10" s="10"/>
      <c r="AU10" s="4"/>
    </row>
    <row r="11" spans="1:47" ht="25.5" x14ac:dyDescent="0.2">
      <c r="A11" s="4"/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/>
      <c r="H11" s="2"/>
      <c r="I11" s="4"/>
      <c r="J11" s="11" t="s">
        <v>10</v>
      </c>
      <c r="K11" s="11" t="s">
        <v>11</v>
      </c>
      <c r="L11" s="11" t="s">
        <v>12</v>
      </c>
      <c r="M11" s="11" t="s">
        <v>13</v>
      </c>
      <c r="N11" s="11" t="s">
        <v>14</v>
      </c>
      <c r="O11" s="4"/>
      <c r="P11" s="2"/>
      <c r="Q11" s="4"/>
      <c r="R11" s="11" t="s">
        <v>10</v>
      </c>
      <c r="S11" s="11" t="s">
        <v>11</v>
      </c>
      <c r="T11" s="11" t="s">
        <v>12</v>
      </c>
      <c r="U11" s="11" t="s">
        <v>13</v>
      </c>
      <c r="V11" s="11" t="s">
        <v>14</v>
      </c>
      <c r="W11" s="4"/>
      <c r="X11" s="3"/>
      <c r="Y11" s="4"/>
      <c r="Z11" s="11" t="s">
        <v>10</v>
      </c>
      <c r="AA11" s="11" t="s">
        <v>11</v>
      </c>
      <c r="AB11" s="11" t="s">
        <v>12</v>
      </c>
      <c r="AC11" s="11" t="s">
        <v>13</v>
      </c>
      <c r="AD11" s="11" t="s">
        <v>14</v>
      </c>
      <c r="AE11" s="4"/>
      <c r="AG11" s="4"/>
      <c r="AH11" s="11" t="s">
        <v>10</v>
      </c>
      <c r="AI11" s="11" t="s">
        <v>11</v>
      </c>
      <c r="AJ11" s="11" t="s">
        <v>12</v>
      </c>
      <c r="AK11" s="11" t="s">
        <v>13</v>
      </c>
      <c r="AL11" s="11" t="s">
        <v>14</v>
      </c>
      <c r="AM11" s="4"/>
      <c r="AO11" s="4"/>
      <c r="AP11" s="11" t="s">
        <v>10</v>
      </c>
      <c r="AQ11" s="11" t="s">
        <v>11</v>
      </c>
      <c r="AR11" s="11" t="s">
        <v>12</v>
      </c>
      <c r="AS11" s="11" t="s">
        <v>13</v>
      </c>
      <c r="AT11" s="11" t="s">
        <v>14</v>
      </c>
      <c r="AU11" s="4"/>
    </row>
    <row r="12" spans="1:47" x14ac:dyDescent="0.2">
      <c r="A12" s="4">
        <v>2000</v>
      </c>
      <c r="B12" s="12">
        <v>362.13773831379007</v>
      </c>
      <c r="C12" s="12">
        <v>97.753543629173095</v>
      </c>
      <c r="D12" s="12">
        <v>264.384194684617</v>
      </c>
      <c r="E12" s="12">
        <v>71.792908221856635</v>
      </c>
      <c r="F12" s="12">
        <v>230.42342503264078</v>
      </c>
      <c r="G12" s="12"/>
      <c r="H12" s="2"/>
      <c r="I12" s="4">
        <v>2000</v>
      </c>
      <c r="J12" s="12">
        <v>354.87662295999996</v>
      </c>
      <c r="K12" s="12">
        <v>97.753543629173095</v>
      </c>
      <c r="L12" s="12">
        <v>257.1230793308269</v>
      </c>
      <c r="M12" s="12">
        <v>67.572913334705135</v>
      </c>
      <c r="N12" s="12">
        <v>221.84676093320252</v>
      </c>
      <c r="O12" s="4"/>
      <c r="P12" s="2"/>
      <c r="Q12" s="4">
        <v>2000</v>
      </c>
      <c r="R12" s="12">
        <v>338.7742685899546</v>
      </c>
      <c r="S12" s="12">
        <v>97.753543629173095</v>
      </c>
      <c r="T12" s="12">
        <v>241.02072496078151</v>
      </c>
      <c r="U12" s="12">
        <v>70.859889003919463</v>
      </c>
      <c r="V12" s="12">
        <v>215.47232398038739</v>
      </c>
      <c r="W12" s="4"/>
      <c r="X12" s="3"/>
      <c r="Y12" s="4">
        <v>2000</v>
      </c>
      <c r="Z12" s="12">
        <v>362.13773831379007</v>
      </c>
      <c r="AA12" s="12">
        <v>97.753543629173095</v>
      </c>
      <c r="AB12" s="12">
        <v>264.384194684617</v>
      </c>
      <c r="AC12" s="12">
        <v>64.315112717045437</v>
      </c>
      <c r="AD12" s="12">
        <v>222.94562952781783</v>
      </c>
      <c r="AE12" s="4"/>
      <c r="AG12" s="4">
        <v>2000</v>
      </c>
      <c r="AH12" s="12">
        <v>225.7385933203654</v>
      </c>
      <c r="AI12" s="12">
        <v>97.753543629173095</v>
      </c>
      <c r="AJ12" s="12">
        <v>127.9850496911923</v>
      </c>
      <c r="AK12" s="12">
        <v>34.540880780432325</v>
      </c>
      <c r="AL12" s="12">
        <v>111.33191059514934</v>
      </c>
      <c r="AM12" s="4"/>
      <c r="AO12" s="4">
        <v>2000</v>
      </c>
      <c r="AP12" s="12">
        <v>439.61268028648402</v>
      </c>
      <c r="AQ12" s="12">
        <v>97.753543629173095</v>
      </c>
      <c r="AR12" s="12">
        <v>341.8591366573109</v>
      </c>
      <c r="AS12" s="12">
        <v>81.226926142868194</v>
      </c>
      <c r="AT12" s="12">
        <v>286.34240813725472</v>
      </c>
      <c r="AU12" s="4"/>
    </row>
    <row r="13" spans="1:47" x14ac:dyDescent="0.2">
      <c r="A13" s="4">
        <v>2001</v>
      </c>
      <c r="B13" s="12">
        <v>394.63792495853897</v>
      </c>
      <c r="C13" s="12">
        <v>98.633325521835658</v>
      </c>
      <c r="D13" s="12">
        <v>296.0045994367033</v>
      </c>
      <c r="E13" s="12">
        <v>87.493967019956884</v>
      </c>
      <c r="F13" s="12">
        <v>265.09672668199568</v>
      </c>
      <c r="G13" s="12"/>
      <c r="H13" s="2"/>
      <c r="I13" s="4">
        <v>2001</v>
      </c>
      <c r="J13" s="12">
        <v>374.48881632000024</v>
      </c>
      <c r="K13" s="12">
        <v>98.633325521835658</v>
      </c>
      <c r="L13" s="12">
        <v>275.85549079816462</v>
      </c>
      <c r="M13" s="12">
        <v>82.40048046413898</v>
      </c>
      <c r="N13" s="12">
        <v>247.91377494303924</v>
      </c>
      <c r="O13" s="4"/>
      <c r="P13" s="2"/>
      <c r="Q13" s="4">
        <v>2001</v>
      </c>
      <c r="R13" s="12">
        <v>340.9372034748335</v>
      </c>
      <c r="S13" s="12">
        <v>98.633325521835658</v>
      </c>
      <c r="T13" s="12">
        <v>242.30387795299782</v>
      </c>
      <c r="U13" s="12">
        <v>86.367823275718706</v>
      </c>
      <c r="V13" s="12">
        <v>231.75015004751623</v>
      </c>
      <c r="W13" s="4"/>
      <c r="X13" s="3"/>
      <c r="Y13" s="4">
        <v>2001</v>
      </c>
      <c r="Z13" s="12">
        <v>394.63792495853897</v>
      </c>
      <c r="AA13" s="12">
        <v>98.633325521835658</v>
      </c>
      <c r="AB13" s="12">
        <v>296.0045994367033</v>
      </c>
      <c r="AC13" s="12">
        <v>78.468351612962707</v>
      </c>
      <c r="AD13" s="12">
        <v>256.07111127498735</v>
      </c>
      <c r="AE13" s="4"/>
      <c r="AG13" s="4">
        <v>2001</v>
      </c>
      <c r="AH13" s="12">
        <v>245.99758772949772</v>
      </c>
      <c r="AI13" s="12">
        <v>98.633325521835658</v>
      </c>
      <c r="AJ13" s="12">
        <v>147.36426220766208</v>
      </c>
      <c r="AK13" s="12">
        <v>42.531187200588505</v>
      </c>
      <c r="AL13" s="12">
        <v>130.94974452518773</v>
      </c>
      <c r="AM13" s="4"/>
      <c r="AO13" s="4">
        <v>2001</v>
      </c>
      <c r="AP13" s="12">
        <v>479.06588454858434</v>
      </c>
      <c r="AQ13" s="12">
        <v>98.633325521835658</v>
      </c>
      <c r="AR13" s="12">
        <v>380.43255902674866</v>
      </c>
      <c r="AS13" s="12">
        <v>98.880720969427259</v>
      </c>
      <c r="AT13" s="12">
        <v>327.14025638547645</v>
      </c>
      <c r="AU13" s="4"/>
    </row>
    <row r="14" spans="1:47" x14ac:dyDescent="0.2">
      <c r="A14" s="4">
        <v>2002</v>
      </c>
      <c r="B14" s="12">
        <v>408.45025233208759</v>
      </c>
      <c r="C14" s="12">
        <v>99.521025451532182</v>
      </c>
      <c r="D14" s="12">
        <v>308.9292268805554</v>
      </c>
      <c r="E14" s="12">
        <v>82.010391825640511</v>
      </c>
      <c r="F14" s="12">
        <v>267.36792795398929</v>
      </c>
      <c r="G14" s="12"/>
      <c r="H14" s="2"/>
      <c r="I14" s="4">
        <v>2002</v>
      </c>
      <c r="J14" s="12">
        <v>387.59592489120013</v>
      </c>
      <c r="K14" s="12">
        <v>99.521025451532182</v>
      </c>
      <c r="L14" s="12">
        <v>288.07489943966794</v>
      </c>
      <c r="M14" s="12">
        <v>77.299322462405158</v>
      </c>
      <c r="N14" s="12">
        <v>250.14426212620728</v>
      </c>
      <c r="O14" s="4"/>
      <c r="P14" s="2"/>
      <c r="Q14" s="4">
        <v>2002</v>
      </c>
      <c r="R14" s="12">
        <v>388.66249901242554</v>
      </c>
      <c r="S14" s="12">
        <v>99.521025451532182</v>
      </c>
      <c r="T14" s="12">
        <v>289.14147356089336</v>
      </c>
      <c r="U14" s="12">
        <v>80.968798560606814</v>
      </c>
      <c r="V14" s="12">
        <v>254.45368269714174</v>
      </c>
      <c r="W14" s="4"/>
      <c r="X14" s="3"/>
      <c r="Y14" s="4">
        <v>2002</v>
      </c>
      <c r="Z14" s="12">
        <v>404.50387308250248</v>
      </c>
      <c r="AA14" s="12">
        <v>99.521025451532182</v>
      </c>
      <c r="AB14" s="12">
        <v>304.9828476309703</v>
      </c>
      <c r="AC14" s="12">
        <v>73.662416472752284</v>
      </c>
      <c r="AD14" s="12">
        <v>256.65212505133695</v>
      </c>
      <c r="AE14" s="4"/>
      <c r="AG14" s="4">
        <v>2002</v>
      </c>
      <c r="AH14" s="12">
        <v>252.14752742273507</v>
      </c>
      <c r="AI14" s="12">
        <v>99.521025451532182</v>
      </c>
      <c r="AJ14" s="12">
        <v>152.62650197120288</v>
      </c>
      <c r="AK14" s="12">
        <v>40.423401819556204</v>
      </c>
      <c r="AL14" s="12">
        <v>131.99930300227976</v>
      </c>
      <c r="AM14" s="4"/>
      <c r="AO14" s="4">
        <v>2002</v>
      </c>
      <c r="AP14" s="12">
        <v>491.04253166229898</v>
      </c>
      <c r="AQ14" s="12">
        <v>99.521025451532182</v>
      </c>
      <c r="AR14" s="12">
        <v>391.5215062107668</v>
      </c>
      <c r="AS14" s="12">
        <v>92.542232263459283</v>
      </c>
      <c r="AT14" s="12">
        <v>327.45513598991937</v>
      </c>
      <c r="AU14" s="4"/>
    </row>
    <row r="15" spans="1:47" x14ac:dyDescent="0.2">
      <c r="A15" s="4">
        <v>2003</v>
      </c>
      <c r="B15" s="12">
        <v>422.74601116371088</v>
      </c>
      <c r="C15" s="12">
        <v>100.41671468059593</v>
      </c>
      <c r="D15" s="12">
        <v>322.32929648311494</v>
      </c>
      <c r="E15" s="12">
        <v>76.963977033266389</v>
      </c>
      <c r="F15" s="12">
        <v>270.36155492314975</v>
      </c>
      <c r="G15" s="12"/>
      <c r="H15" s="2"/>
      <c r="I15" s="4">
        <v>2003</v>
      </c>
      <c r="J15" s="12">
        <v>401.16178226239225</v>
      </c>
      <c r="K15" s="12">
        <v>100.41671468059593</v>
      </c>
      <c r="L15" s="12">
        <v>300.74506758179626</v>
      </c>
      <c r="M15" s="12">
        <v>72.605691058022302</v>
      </c>
      <c r="N15" s="12">
        <v>253.05273160710135</v>
      </c>
      <c r="O15" s="4"/>
      <c r="P15" s="2"/>
      <c r="Q15" s="4">
        <v>2003</v>
      </c>
      <c r="R15" s="12">
        <v>407.94189372513648</v>
      </c>
      <c r="S15" s="12">
        <v>100.41671468059593</v>
      </c>
      <c r="T15" s="12">
        <v>307.52517904454055</v>
      </c>
      <c r="U15" s="12">
        <v>76.000382365284779</v>
      </c>
      <c r="V15" s="12">
        <v>260.51548979200811</v>
      </c>
      <c r="W15" s="4"/>
      <c r="X15" s="3"/>
      <c r="Y15" s="4">
        <v>2003</v>
      </c>
      <c r="Z15" s="12">
        <v>414.61646990956473</v>
      </c>
      <c r="AA15" s="12">
        <v>100.41671468059593</v>
      </c>
      <c r="AB15" s="12">
        <v>314.1997552289688</v>
      </c>
      <c r="AC15" s="12">
        <v>69.241130881582919</v>
      </c>
      <c r="AD15" s="12">
        <v>257.76098401896644</v>
      </c>
      <c r="AE15" s="4"/>
      <c r="AG15" s="4">
        <v>2003</v>
      </c>
      <c r="AH15" s="12">
        <v>258.45121560830347</v>
      </c>
      <c r="AI15" s="12">
        <v>100.41671468059593</v>
      </c>
      <c r="AJ15" s="12">
        <v>158.03450092770754</v>
      </c>
      <c r="AK15" s="12">
        <v>38.49118427190907</v>
      </c>
      <c r="AL15" s="12">
        <v>133.31188482853531</v>
      </c>
      <c r="AM15" s="4"/>
      <c r="AO15" s="4">
        <v>2003</v>
      </c>
      <c r="AP15" s="12">
        <v>503.31859495385646</v>
      </c>
      <c r="AQ15" s="12">
        <v>100.41671468059593</v>
      </c>
      <c r="AR15" s="12">
        <v>402.90188027326053</v>
      </c>
      <c r="AS15" s="12">
        <v>86.707151869930556</v>
      </c>
      <c r="AT15" s="12">
        <v>328.44828003388687</v>
      </c>
      <c r="AU15" s="4"/>
    </row>
    <row r="16" spans="1:47" x14ac:dyDescent="0.2">
      <c r="A16" s="4">
        <v>2004</v>
      </c>
      <c r="B16" s="12">
        <v>437.54212155444048</v>
      </c>
      <c r="C16" s="12">
        <v>101.32046511272131</v>
      </c>
      <c r="D16" s="12">
        <v>336.22165644171918</v>
      </c>
      <c r="E16" s="12">
        <v>72.28800260302738</v>
      </c>
      <c r="F16" s="12">
        <v>274.02099646807216</v>
      </c>
      <c r="G16" s="12"/>
      <c r="H16" s="2"/>
      <c r="I16" s="4">
        <v>2004</v>
      </c>
      <c r="J16" s="12">
        <v>415.20244464157571</v>
      </c>
      <c r="K16" s="12">
        <v>101.32046511272131</v>
      </c>
      <c r="L16" s="12">
        <v>313.88197952885434</v>
      </c>
      <c r="M16" s="12">
        <v>68.257099611839166</v>
      </c>
      <c r="N16" s="12">
        <v>256.58628732915298</v>
      </c>
      <c r="O16" s="4"/>
      <c r="P16" s="2"/>
      <c r="Q16" s="4">
        <v>2004</v>
      </c>
      <c r="R16" s="12">
        <v>452.41540772947644</v>
      </c>
      <c r="S16" s="12">
        <v>101.32046511272131</v>
      </c>
      <c r="T16" s="12">
        <v>351.09494261675513</v>
      </c>
      <c r="U16" s="12">
        <v>71.396790633110101</v>
      </c>
      <c r="V16" s="12">
        <v>282.05375620316227</v>
      </c>
      <c r="W16" s="4"/>
      <c r="X16" s="3"/>
      <c r="Y16" s="4">
        <v>2004</v>
      </c>
      <c r="Z16" s="12">
        <v>424.98188165730397</v>
      </c>
      <c r="AA16" s="12">
        <v>101.32046511272131</v>
      </c>
      <c r="AB16" s="12">
        <v>323.66141654458266</v>
      </c>
      <c r="AC16" s="12">
        <v>65.145276350061906</v>
      </c>
      <c r="AD16" s="12">
        <v>259.34212627681359</v>
      </c>
      <c r="AE16" s="4"/>
      <c r="AG16" s="4">
        <v>2004</v>
      </c>
      <c r="AH16" s="12">
        <v>264.91249599851102</v>
      </c>
      <c r="AI16" s="12">
        <v>101.32046511272131</v>
      </c>
      <c r="AJ16" s="12">
        <v>163.59203088578968</v>
      </c>
      <c r="AK16" s="12">
        <v>36.705184884776713</v>
      </c>
      <c r="AL16" s="12">
        <v>134.86040341625207</v>
      </c>
      <c r="AM16" s="4"/>
      <c r="AO16" s="4">
        <v>2004</v>
      </c>
      <c r="AP16" s="12">
        <v>515.90155982770261</v>
      </c>
      <c r="AQ16" s="12">
        <v>101.32046511272131</v>
      </c>
      <c r="AR16" s="12">
        <v>414.5810947149813</v>
      </c>
      <c r="AS16" s="12">
        <v>81.299295761820034</v>
      </c>
      <c r="AT16" s="12">
        <v>330.04795259080879</v>
      </c>
      <c r="AU16" s="4"/>
    </row>
    <row r="17" spans="1:47" x14ac:dyDescent="0.2">
      <c r="A17" s="4">
        <v>2005</v>
      </c>
      <c r="B17" s="12">
        <v>452.85609580884602</v>
      </c>
      <c r="C17" s="12">
        <v>102.23234929873578</v>
      </c>
      <c r="D17" s="12">
        <v>350.62374651011021</v>
      </c>
      <c r="E17" s="12">
        <v>67.986973776368657</v>
      </c>
      <c r="F17" s="12">
        <v>278.36122168244708</v>
      </c>
      <c r="G17" s="12"/>
      <c r="H17" s="2"/>
      <c r="I17" s="4">
        <v>2005</v>
      </c>
      <c r="J17" s="12">
        <v>429.73453020403093</v>
      </c>
      <c r="K17" s="12">
        <v>102.23234929873578</v>
      </c>
      <c r="L17" s="12">
        <v>327.50218090529512</v>
      </c>
      <c r="M17" s="12">
        <v>64.258053365300981</v>
      </c>
      <c r="N17" s="12">
        <v>260.75936190847915</v>
      </c>
      <c r="O17" s="4"/>
      <c r="P17" s="2"/>
      <c r="Q17" s="4">
        <v>2005</v>
      </c>
      <c r="R17" s="12">
        <v>500.17007301845246</v>
      </c>
      <c r="S17" s="12">
        <v>102.23234929873578</v>
      </c>
      <c r="T17" s="12">
        <v>397.93772371971664</v>
      </c>
      <c r="U17" s="12">
        <v>67.162528605527982</v>
      </c>
      <c r="V17" s="12">
        <v>305.92516283735711</v>
      </c>
      <c r="W17" s="4"/>
      <c r="X17" s="3"/>
      <c r="Y17" s="4">
        <v>2005</v>
      </c>
      <c r="Z17" s="12">
        <v>435.60642869873652</v>
      </c>
      <c r="AA17" s="12">
        <v>102.23234929873578</v>
      </c>
      <c r="AB17" s="12">
        <v>333.37407940000077</v>
      </c>
      <c r="AC17" s="12">
        <v>61.379358119634446</v>
      </c>
      <c r="AD17" s="12">
        <v>261.40380575963684</v>
      </c>
      <c r="AE17" s="4"/>
      <c r="AG17" s="4">
        <v>2005</v>
      </c>
      <c r="AH17" s="12">
        <v>271.53530839847377</v>
      </c>
      <c r="AI17" s="12">
        <v>102.23234929873578</v>
      </c>
      <c r="AJ17" s="12">
        <v>169.30295909973799</v>
      </c>
      <c r="AK17" s="12">
        <v>35.0699088996043</v>
      </c>
      <c r="AL17" s="12">
        <v>136.65168435944855</v>
      </c>
      <c r="AM17" s="4"/>
      <c r="AO17" s="4">
        <v>2005</v>
      </c>
      <c r="AP17" s="12">
        <v>528.79909882339518</v>
      </c>
      <c r="AQ17" s="12">
        <v>102.23234929873578</v>
      </c>
      <c r="AR17" s="12">
        <v>426.56674952465931</v>
      </c>
      <c r="AS17" s="12">
        <v>76.323169180572975</v>
      </c>
      <c r="AT17" s="12">
        <v>332.2632188953686</v>
      </c>
      <c r="AU17" s="4"/>
    </row>
    <row r="18" spans="1:47" x14ac:dyDescent="0.2">
      <c r="A18" s="4">
        <v>2006</v>
      </c>
      <c r="B18" s="12">
        <v>468.70605916215567</v>
      </c>
      <c r="C18" s="12">
        <v>103.15244044242442</v>
      </c>
      <c r="D18" s="12">
        <v>365.55361871973128</v>
      </c>
      <c r="E18" s="12">
        <v>64.005418863040447</v>
      </c>
      <c r="F18" s="12">
        <v>283.33759009489057</v>
      </c>
      <c r="G18" s="12"/>
      <c r="H18" s="2"/>
      <c r="I18" s="4">
        <v>2006</v>
      </c>
      <c r="J18" s="12">
        <v>444.77523876117203</v>
      </c>
      <c r="K18" s="12">
        <v>103.15244044242442</v>
      </c>
      <c r="L18" s="12">
        <v>341.62279831874764</v>
      </c>
      <c r="M18" s="12">
        <v>60.556608462037836</v>
      </c>
      <c r="N18" s="12">
        <v>265.53028745328743</v>
      </c>
      <c r="O18" s="4"/>
      <c r="P18" s="2"/>
      <c r="Q18" s="4">
        <v>2006</v>
      </c>
      <c r="R18" s="12">
        <v>526.07523457188825</v>
      </c>
      <c r="S18" s="12">
        <v>103.15244044242442</v>
      </c>
      <c r="T18" s="12">
        <v>422.9227941294638</v>
      </c>
      <c r="U18" s="12">
        <v>63.24290457825915</v>
      </c>
      <c r="V18" s="12">
        <v>316.99658105593659</v>
      </c>
      <c r="W18" s="4"/>
      <c r="X18" s="3"/>
      <c r="Y18" s="4">
        <v>2006</v>
      </c>
      <c r="Z18" s="12">
        <v>446.49658941620493</v>
      </c>
      <c r="AA18" s="12">
        <v>103.15244044242442</v>
      </c>
      <c r="AB18" s="12">
        <v>343.34414897378053</v>
      </c>
      <c r="AC18" s="12">
        <v>57.894155792062818</v>
      </c>
      <c r="AD18" s="12">
        <v>263.90064517633294</v>
      </c>
      <c r="AE18" s="4"/>
      <c r="AG18" s="4">
        <v>2006</v>
      </c>
      <c r="AH18" s="12">
        <v>278.3236911084357</v>
      </c>
      <c r="AI18" s="12">
        <v>103.15244044242442</v>
      </c>
      <c r="AJ18" s="12">
        <v>175.17125066601128</v>
      </c>
      <c r="AK18" s="12">
        <v>33.561026598589336</v>
      </c>
      <c r="AL18" s="12">
        <v>138.66377699819745</v>
      </c>
      <c r="AM18" s="4"/>
      <c r="AO18" s="4">
        <v>2006</v>
      </c>
      <c r="AP18" s="12">
        <v>542.01907629398022</v>
      </c>
      <c r="AQ18" s="12">
        <v>103.15244044242442</v>
      </c>
      <c r="AR18" s="12">
        <v>438.86663585155583</v>
      </c>
      <c r="AS18" s="12">
        <v>71.715413779927999</v>
      </c>
      <c r="AT18" s="12">
        <v>335.03539529086152</v>
      </c>
      <c r="AU18" s="4"/>
    </row>
    <row r="19" spans="1:47" x14ac:dyDescent="0.2">
      <c r="A19" s="4">
        <v>2007</v>
      </c>
      <c r="B19" s="12">
        <v>485.11077123283098</v>
      </c>
      <c r="C19" s="12">
        <v>104.0808124064062</v>
      </c>
      <c r="D19" s="12">
        <v>381.02995882642483</v>
      </c>
      <c r="E19" s="12">
        <v>60.347221728922882</v>
      </c>
      <c r="F19" s="12">
        <v>288.96519702478832</v>
      </c>
      <c r="G19" s="12"/>
      <c r="H19" s="2"/>
      <c r="I19" s="4">
        <v>2007</v>
      </c>
      <c r="J19" s="12">
        <v>460.34237211781323</v>
      </c>
      <c r="K19" s="12">
        <v>104.0808124064062</v>
      </c>
      <c r="L19" s="12">
        <v>356.26155971140707</v>
      </c>
      <c r="M19" s="12">
        <v>57.156648767929887</v>
      </c>
      <c r="N19" s="12">
        <v>270.9135845947751</v>
      </c>
      <c r="O19" s="4"/>
      <c r="P19" s="2"/>
      <c r="Q19" s="4">
        <v>2007</v>
      </c>
      <c r="R19" s="12">
        <v>533.55747258067447</v>
      </c>
      <c r="S19" s="12">
        <v>104.0808124064062</v>
      </c>
      <c r="T19" s="12">
        <v>429.47666017426826</v>
      </c>
      <c r="U19" s="12">
        <v>59.641802417183726</v>
      </c>
      <c r="V19" s="12">
        <v>317.32779852174389</v>
      </c>
      <c r="W19" s="4"/>
      <c r="X19" s="3"/>
      <c r="Y19" s="4">
        <v>2007</v>
      </c>
      <c r="Z19" s="12">
        <v>457.65900415160974</v>
      </c>
      <c r="AA19" s="12">
        <v>104.0808124064062</v>
      </c>
      <c r="AB19" s="12">
        <v>353.57819174520347</v>
      </c>
      <c r="AC19" s="12">
        <v>54.693553233227135</v>
      </c>
      <c r="AD19" s="12">
        <v>266.84046828035088</v>
      </c>
      <c r="AE19" s="4"/>
      <c r="AG19" s="4">
        <v>2007</v>
      </c>
      <c r="AH19" s="12">
        <v>285.28178338614657</v>
      </c>
      <c r="AI19" s="12">
        <v>104.0808124064062</v>
      </c>
      <c r="AJ19" s="12">
        <v>181.20097097974036</v>
      </c>
      <c r="AK19" s="12">
        <v>32.182421847611927</v>
      </c>
      <c r="AL19" s="12">
        <v>140.90300443545738</v>
      </c>
      <c r="AM19" s="4"/>
      <c r="AO19" s="4">
        <v>2007</v>
      </c>
      <c r="AP19" s="12">
        <v>555.56955320132954</v>
      </c>
      <c r="AQ19" s="12">
        <v>104.0808124064062</v>
      </c>
      <c r="AR19" s="12">
        <v>451.48874079492344</v>
      </c>
      <c r="AS19" s="12">
        <v>67.479913425765261</v>
      </c>
      <c r="AT19" s="12">
        <v>338.3731579027193</v>
      </c>
      <c r="AU19" s="4"/>
    </row>
    <row r="20" spans="1:47" x14ac:dyDescent="0.2">
      <c r="A20" s="4">
        <v>2008</v>
      </c>
      <c r="B20" s="12">
        <v>502.08964822598011</v>
      </c>
      <c r="C20" s="12">
        <v>105.01753971806383</v>
      </c>
      <c r="D20" s="12">
        <v>397.07210850791625</v>
      </c>
      <c r="E20" s="12">
        <v>60.317262532426923</v>
      </c>
      <c r="F20" s="12">
        <v>298.56052763718708</v>
      </c>
      <c r="G20" s="12"/>
      <c r="H20" s="2"/>
      <c r="I20" s="4">
        <v>2008</v>
      </c>
      <c r="J20" s="12">
        <v>476.45435514193656</v>
      </c>
      <c r="K20" s="12">
        <v>105.01753971806383</v>
      </c>
      <c r="L20" s="12">
        <v>371.4368154238727</v>
      </c>
      <c r="M20" s="12">
        <v>57.169023577992874</v>
      </c>
      <c r="N20" s="12">
        <v>280.03111283231743</v>
      </c>
      <c r="O20" s="4"/>
      <c r="P20" s="2"/>
      <c r="Q20" s="4">
        <v>2008</v>
      </c>
      <c r="R20" s="12">
        <v>531.93917634355637</v>
      </c>
      <c r="S20" s="12">
        <v>105.01753971806383</v>
      </c>
      <c r="T20" s="12">
        <v>426.92163662549251</v>
      </c>
      <c r="U20" s="12">
        <v>59.621203052334003</v>
      </c>
      <c r="V20" s="12">
        <v>315.77418502762879</v>
      </c>
      <c r="W20" s="4"/>
      <c r="X20" s="3"/>
      <c r="Y20" s="4">
        <v>2008</v>
      </c>
      <c r="Z20" s="12">
        <v>469.10047925539999</v>
      </c>
      <c r="AA20" s="12">
        <v>105.01753971806383</v>
      </c>
      <c r="AB20" s="12">
        <v>364.08293953733619</v>
      </c>
      <c r="AC20" s="12">
        <v>54.738609540875736</v>
      </c>
      <c r="AD20" s="12">
        <v>273.18837326327906</v>
      </c>
      <c r="AE20" s="4"/>
      <c r="AG20" s="4">
        <v>2008</v>
      </c>
      <c r="AH20" s="12">
        <v>292.41382797080024</v>
      </c>
      <c r="AI20" s="12">
        <v>105.01753971806383</v>
      </c>
      <c r="AJ20" s="12">
        <v>187.39628825273638</v>
      </c>
      <c r="AK20" s="12">
        <v>32.526166320483199</v>
      </c>
      <c r="AL20" s="12">
        <v>144.96393927212625</v>
      </c>
      <c r="AM20" s="4"/>
      <c r="AO20" s="4">
        <v>2008</v>
      </c>
      <c r="AP20" s="12">
        <v>569.45879203136269</v>
      </c>
      <c r="AQ20" s="12">
        <v>105.01753971806383</v>
      </c>
      <c r="AR20" s="12">
        <v>464.44125231329883</v>
      </c>
      <c r="AS20" s="12">
        <v>67.355314357130737</v>
      </c>
      <c r="AT20" s="12">
        <v>346.02006574511006</v>
      </c>
      <c r="AU20" s="4"/>
    </row>
    <row r="21" spans="1:47" x14ac:dyDescent="0.2">
      <c r="A21" s="4">
        <v>2009</v>
      </c>
      <c r="B21" s="12">
        <v>519.66278591388914</v>
      </c>
      <c r="C21" s="12">
        <v>105.96269757552639</v>
      </c>
      <c r="D21" s="12">
        <v>413.70008833836272</v>
      </c>
      <c r="E21" s="12">
        <v>60.993287823494491</v>
      </c>
      <c r="F21" s="12">
        <v>309.21334082652248</v>
      </c>
      <c r="G21" s="12"/>
      <c r="H21" s="2"/>
      <c r="I21" s="4">
        <v>2009</v>
      </c>
      <c r="J21" s="12">
        <v>493.13025757190422</v>
      </c>
      <c r="K21" s="12">
        <v>105.96269757552639</v>
      </c>
      <c r="L21" s="12">
        <v>387.1675599963778</v>
      </c>
      <c r="M21" s="12">
        <v>57.845754435836426</v>
      </c>
      <c r="N21" s="12">
        <v>290.14629043366403</v>
      </c>
      <c r="O21" s="4"/>
      <c r="P21" s="2"/>
      <c r="Q21" s="4">
        <v>2009</v>
      </c>
      <c r="R21" s="12">
        <v>540.35294515478665</v>
      </c>
      <c r="S21" s="12">
        <v>105.96269757552639</v>
      </c>
      <c r="T21" s="12">
        <v>434.39024757926035</v>
      </c>
      <c r="U21" s="12">
        <v>60.297384340595677</v>
      </c>
      <c r="V21" s="12">
        <v>320.9315328881512</v>
      </c>
      <c r="W21" s="4"/>
      <c r="X21" s="3"/>
      <c r="Y21" s="4">
        <v>2009</v>
      </c>
      <c r="Z21" s="12">
        <v>480.82799123678512</v>
      </c>
      <c r="AA21" s="12">
        <v>105.96269757552639</v>
      </c>
      <c r="AB21" s="12">
        <v>374.8652936612587</v>
      </c>
      <c r="AC21" s="12">
        <v>55.415885090345718</v>
      </c>
      <c r="AD21" s="12">
        <v>280.33506128710258</v>
      </c>
      <c r="AE21" s="4"/>
      <c r="AG21" s="4">
        <v>2009</v>
      </c>
      <c r="AH21" s="12">
        <v>299.72417367007023</v>
      </c>
      <c r="AI21" s="12">
        <v>105.96269757552639</v>
      </c>
      <c r="AJ21" s="12">
        <v>193.76147609454384</v>
      </c>
      <c r="AK21" s="12">
        <v>33.208420006040235</v>
      </c>
      <c r="AL21" s="12">
        <v>149.46530566276778</v>
      </c>
      <c r="AM21" s="4"/>
      <c r="AO21" s="4">
        <v>2009</v>
      </c>
      <c r="AP21" s="12">
        <v>583.6952618321468</v>
      </c>
      <c r="AQ21" s="12">
        <v>105.96269757552639</v>
      </c>
      <c r="AR21" s="12">
        <v>477.73256425662044</v>
      </c>
      <c r="AS21" s="12">
        <v>68.029762316996013</v>
      </c>
      <c r="AT21" s="12">
        <v>354.66930087096824</v>
      </c>
      <c r="AU21" s="4"/>
    </row>
    <row r="22" spans="1:47" x14ac:dyDescent="0.2">
      <c r="A22" s="4">
        <v>2010</v>
      </c>
      <c r="B22" s="12">
        <v>537.85098342087531</v>
      </c>
      <c r="C22" s="12">
        <v>106.91636185370618</v>
      </c>
      <c r="D22" s="12">
        <v>430.93462156716913</v>
      </c>
      <c r="E22" s="12">
        <v>61.699371798223702</v>
      </c>
      <c r="F22" s="12">
        <v>320.26014473853559</v>
      </c>
      <c r="G22" s="12"/>
      <c r="H22" s="2"/>
      <c r="I22" s="4">
        <v>2010</v>
      </c>
      <c r="J22" s="12">
        <v>510.3898165869208</v>
      </c>
      <c r="K22" s="12">
        <v>106.91636185370618</v>
      </c>
      <c r="L22" s="12">
        <v>403.47345473321462</v>
      </c>
      <c r="M22" s="12">
        <v>58.551132843789652</v>
      </c>
      <c r="N22" s="12">
        <v>300.63520568371933</v>
      </c>
      <c r="O22" s="4"/>
      <c r="P22" s="2"/>
      <c r="Q22" s="4">
        <v>2010</v>
      </c>
      <c r="R22" s="12">
        <v>583.09610551115247</v>
      </c>
      <c r="S22" s="12">
        <v>106.91636185370618</v>
      </c>
      <c r="T22" s="12">
        <v>476.17974365744635</v>
      </c>
      <c r="U22" s="12">
        <v>61.003312318130789</v>
      </c>
      <c r="V22" s="12">
        <v>346.71115851259788</v>
      </c>
      <c r="W22" s="4"/>
      <c r="X22" s="3"/>
      <c r="Y22" s="4">
        <v>2010</v>
      </c>
      <c r="Z22" s="12">
        <v>492.84869101770454</v>
      </c>
      <c r="AA22" s="12">
        <v>106.91636185370618</v>
      </c>
      <c r="AB22" s="12">
        <v>385.93232916399836</v>
      </c>
      <c r="AC22" s="12">
        <v>56.120718806672528</v>
      </c>
      <c r="AD22" s="12">
        <v>287.68011630507323</v>
      </c>
      <c r="AE22" s="4"/>
      <c r="AG22" s="4">
        <v>2010</v>
      </c>
      <c r="AH22" s="12">
        <v>307.21727801182197</v>
      </c>
      <c r="AI22" s="12">
        <v>106.91636185370618</v>
      </c>
      <c r="AJ22" s="12">
        <v>200.3009161581158</v>
      </c>
      <c r="AK22" s="12">
        <v>33.908275586279991</v>
      </c>
      <c r="AL22" s="12">
        <v>154.08882528115069</v>
      </c>
      <c r="AM22" s="4"/>
      <c r="AO22" s="4">
        <v>2010</v>
      </c>
      <c r="AP22" s="12">
        <v>598.28764337795042</v>
      </c>
      <c r="AQ22" s="12">
        <v>106.91636185370618</v>
      </c>
      <c r="AR22" s="12">
        <v>491.37128152424424</v>
      </c>
      <c r="AS22" s="12">
        <v>68.737423622927537</v>
      </c>
      <c r="AT22" s="12">
        <v>363.56019253747405</v>
      </c>
      <c r="AU22" s="4"/>
    </row>
    <row r="23" spans="1:47" x14ac:dyDescent="0.2">
      <c r="A23" s="4">
        <v>2011</v>
      </c>
      <c r="B23" s="12">
        <v>556.675767840606</v>
      </c>
      <c r="C23" s="12">
        <v>107.8786091103895</v>
      </c>
      <c r="D23" s="12">
        <v>448.79715873021649</v>
      </c>
      <c r="E23" s="12">
        <v>62.387836072683456</v>
      </c>
      <c r="F23" s="12">
        <v>331.66613131082374</v>
      </c>
      <c r="G23" s="12"/>
      <c r="H23" s="2"/>
      <c r="I23" s="4">
        <v>2011</v>
      </c>
      <c r="J23" s="12">
        <v>528.25346016746323</v>
      </c>
      <c r="K23" s="12">
        <v>107.8786091103895</v>
      </c>
      <c r="L23" s="12">
        <v>420.37485105707373</v>
      </c>
      <c r="M23" s="12">
        <v>59.240302685025384</v>
      </c>
      <c r="N23" s="12">
        <v>311.46521331927056</v>
      </c>
      <c r="O23" s="4"/>
      <c r="P23" s="2"/>
      <c r="Q23" s="4">
        <v>2011</v>
      </c>
      <c r="R23" s="12">
        <v>590.50585060483445</v>
      </c>
      <c r="S23" s="12">
        <v>107.8786091103895</v>
      </c>
      <c r="T23" s="12">
        <v>482.62724149444495</v>
      </c>
      <c r="U23" s="12">
        <v>61.691932589784649</v>
      </c>
      <c r="V23" s="12">
        <v>351.26827748645093</v>
      </c>
      <c r="W23" s="4"/>
      <c r="X23" s="3"/>
      <c r="Y23" s="4">
        <v>2011</v>
      </c>
      <c r="Z23" s="12">
        <v>505.16990829314716</v>
      </c>
      <c r="AA23" s="12">
        <v>107.8786091103895</v>
      </c>
      <c r="AB23" s="12">
        <v>397.2912991827576</v>
      </c>
      <c r="AC23" s="12">
        <v>56.81043333953469</v>
      </c>
      <c r="AD23" s="12">
        <v>295.18521284919092</v>
      </c>
      <c r="AE23" s="4"/>
      <c r="AG23" s="4">
        <v>2011</v>
      </c>
      <c r="AH23" s="12">
        <v>314.89770996211757</v>
      </c>
      <c r="AI23" s="12">
        <v>107.8786091103895</v>
      </c>
      <c r="AJ23" s="12">
        <v>207.01910085172804</v>
      </c>
      <c r="AK23" s="12">
        <v>34.6029682552292</v>
      </c>
      <c r="AL23" s="12">
        <v>158.81442876626724</v>
      </c>
      <c r="AM23" s="4"/>
      <c r="AO23" s="4">
        <v>2011</v>
      </c>
      <c r="AP23" s="12">
        <v>613.2448344623989</v>
      </c>
      <c r="AQ23" s="12">
        <v>107.8786091103895</v>
      </c>
      <c r="AR23" s="12">
        <v>505.36622535200939</v>
      </c>
      <c r="AS23" s="12">
        <v>69.424310566184957</v>
      </c>
      <c r="AT23" s="12">
        <v>372.6440457773906</v>
      </c>
      <c r="AU23" s="4"/>
    </row>
    <row r="24" spans="1:47" x14ac:dyDescent="0.2">
      <c r="A24" s="4">
        <v>2012</v>
      </c>
      <c r="B24" s="12">
        <v>576.15941971502673</v>
      </c>
      <c r="C24" s="12">
        <v>108.84951659238295</v>
      </c>
      <c r="D24" s="12">
        <v>467.30990312264379</v>
      </c>
      <c r="E24" s="12">
        <v>63.106470981655356</v>
      </c>
      <c r="F24" s="12">
        <v>343.49241285525204</v>
      </c>
      <c r="G24" s="12"/>
      <c r="H24" s="2"/>
      <c r="I24" s="4">
        <v>2012</v>
      </c>
      <c r="J24" s="12">
        <v>546.742331273324</v>
      </c>
      <c r="K24" s="12">
        <v>108.84951659238295</v>
      </c>
      <c r="L24" s="12">
        <v>437.89281468094106</v>
      </c>
      <c r="M24" s="12">
        <v>59.958232027221321</v>
      </c>
      <c r="N24" s="12">
        <v>322.6939208357868</v>
      </c>
      <c r="O24" s="4"/>
      <c r="P24" s="2"/>
      <c r="Q24" s="4">
        <v>2012</v>
      </c>
      <c r="R24" s="12">
        <v>605.83153604283018</v>
      </c>
      <c r="S24" s="12">
        <v>108.84951659238295</v>
      </c>
      <c r="T24" s="12">
        <v>496.98201945044724</v>
      </c>
      <c r="U24" s="12">
        <v>62.410411501562457</v>
      </c>
      <c r="V24" s="12">
        <v>360.59962317183005</v>
      </c>
      <c r="W24" s="4"/>
      <c r="X24" s="3"/>
      <c r="Y24" s="4">
        <v>2012</v>
      </c>
      <c r="Z24" s="12">
        <v>517.79915600047605</v>
      </c>
      <c r="AA24" s="12">
        <v>108.84951659238295</v>
      </c>
      <c r="AB24" s="12">
        <v>408.94963940809305</v>
      </c>
      <c r="AC24" s="12">
        <v>57.52781799010419</v>
      </c>
      <c r="AD24" s="12">
        <v>302.89760163496169</v>
      </c>
      <c r="AE24" s="4"/>
      <c r="AG24" s="4">
        <v>2012</v>
      </c>
      <c r="AH24" s="12">
        <v>322.77015271117034</v>
      </c>
      <c r="AI24" s="12">
        <v>108.84951659238295</v>
      </c>
      <c r="AJ24" s="12">
        <v>213.92063611878734</v>
      </c>
      <c r="AK24" s="12">
        <v>35.315374769711653</v>
      </c>
      <c r="AL24" s="12">
        <v>163.6677564409853</v>
      </c>
      <c r="AM24" s="4"/>
      <c r="AO24" s="4">
        <v>2012</v>
      </c>
      <c r="AP24" s="12">
        <v>628.57595532395896</v>
      </c>
      <c r="AQ24" s="12">
        <v>108.84951659238295</v>
      </c>
      <c r="AR24" s="12">
        <v>519.72643873157608</v>
      </c>
      <c r="AS24" s="12">
        <v>70.144522806359191</v>
      </c>
      <c r="AT24" s="12">
        <v>381.98038604530478</v>
      </c>
      <c r="AU24" s="4"/>
    </row>
    <row r="25" spans="1:47" x14ac:dyDescent="0.2">
      <c r="A25" s="4">
        <v>2013</v>
      </c>
      <c r="B25" s="12">
        <v>596.32499940505306</v>
      </c>
      <c r="C25" s="12">
        <v>109.82916224171439</v>
      </c>
      <c r="D25" s="12">
        <v>486.49583716333865</v>
      </c>
      <c r="E25" s="12">
        <v>63.807599148766009</v>
      </c>
      <c r="F25" s="12">
        <v>355.70510144677962</v>
      </c>
      <c r="G25" s="12"/>
      <c r="H25" s="2"/>
      <c r="I25" s="4">
        <v>2013</v>
      </c>
      <c r="J25" s="12">
        <v>565.8783128678906</v>
      </c>
      <c r="K25" s="12">
        <v>109.82916224171439</v>
      </c>
      <c r="L25" s="12">
        <v>456.04915062617624</v>
      </c>
      <c r="M25" s="12">
        <v>60.660065761107937</v>
      </c>
      <c r="N25" s="12">
        <v>334.28955613681461</v>
      </c>
      <c r="O25" s="4"/>
      <c r="P25" s="2"/>
      <c r="Q25" s="4">
        <v>2013</v>
      </c>
      <c r="R25" s="12">
        <v>622.3222639649656</v>
      </c>
      <c r="S25" s="12">
        <v>109.82916224171439</v>
      </c>
      <c r="T25" s="12">
        <v>512.49310172325124</v>
      </c>
      <c r="U25" s="12">
        <v>63.111695665867188</v>
      </c>
      <c r="V25" s="12">
        <v>370.60755669981717</v>
      </c>
      <c r="W25" s="4"/>
      <c r="X25" s="3"/>
      <c r="Y25" s="4">
        <v>2013</v>
      </c>
      <c r="Z25" s="12">
        <v>530.74413490048755</v>
      </c>
      <c r="AA25" s="12">
        <v>109.82916224171439</v>
      </c>
      <c r="AB25" s="12">
        <v>420.91497265877319</v>
      </c>
      <c r="AC25" s="12">
        <v>58.230196415617229</v>
      </c>
      <c r="AD25" s="12">
        <v>310.77918001088278</v>
      </c>
      <c r="AE25" s="4"/>
      <c r="AG25" s="4">
        <v>2013</v>
      </c>
      <c r="AH25" s="12">
        <v>330.83940652894955</v>
      </c>
      <c r="AI25" s="12">
        <v>109.82916224171439</v>
      </c>
      <c r="AJ25" s="12">
        <v>221.01024428723517</v>
      </c>
      <c r="AK25" s="12">
        <v>36.022731331311739</v>
      </c>
      <c r="AL25" s="12">
        <v>168.62887790365406</v>
      </c>
      <c r="AM25" s="4"/>
      <c r="AO25" s="4">
        <v>2013</v>
      </c>
      <c r="AP25" s="12">
        <v>644.29035420705839</v>
      </c>
      <c r="AQ25" s="12">
        <v>109.82916224171439</v>
      </c>
      <c r="AR25" s="12">
        <v>534.46119196534403</v>
      </c>
      <c r="AS25" s="12">
        <v>70.844073642267517</v>
      </c>
      <c r="AT25" s="12">
        <v>391.52078882147396</v>
      </c>
      <c r="AU25" s="4"/>
    </row>
    <row r="26" spans="1:47" x14ac:dyDescent="0.2">
      <c r="A26" s="4">
        <v>2014</v>
      </c>
      <c r="B26" s="12">
        <v>617.19637438422978</v>
      </c>
      <c r="C26" s="12">
        <v>110.81762470188981</v>
      </c>
      <c r="D26" s="12">
        <v>506.37874968233996</v>
      </c>
      <c r="E26" s="12">
        <v>64.539011925422656</v>
      </c>
      <c r="F26" s="12">
        <v>368.36626173483705</v>
      </c>
      <c r="G26" s="12"/>
      <c r="H26" s="2"/>
      <c r="I26" s="4">
        <v>2014</v>
      </c>
      <c r="J26" s="12">
        <v>585.68405381826676</v>
      </c>
      <c r="K26" s="12">
        <v>110.81762470188981</v>
      </c>
      <c r="L26" s="12">
        <v>474.86642911637693</v>
      </c>
      <c r="M26" s="12">
        <v>61.390772970988607</v>
      </c>
      <c r="N26" s="12">
        <v>346.31063044081571</v>
      </c>
      <c r="O26" s="4"/>
      <c r="P26" s="2"/>
      <c r="Q26" s="4">
        <v>2014</v>
      </c>
      <c r="R26" s="12">
        <v>613.04814232718047</v>
      </c>
      <c r="S26" s="12">
        <v>110.81762470188981</v>
      </c>
      <c r="T26" s="12">
        <v>502.2305176252907</v>
      </c>
      <c r="U26" s="12">
        <v>63.842952445329743</v>
      </c>
      <c r="V26" s="12">
        <v>365.18126302050342</v>
      </c>
      <c r="W26" s="4"/>
      <c r="X26" s="3"/>
      <c r="Y26" s="4">
        <v>2014</v>
      </c>
      <c r="Z26" s="12">
        <v>544.01273827299997</v>
      </c>
      <c r="AA26" s="12">
        <v>110.81762470188981</v>
      </c>
      <c r="AB26" s="12">
        <v>433.1951135711102</v>
      </c>
      <c r="AC26" s="12">
        <v>58.960358933871476</v>
      </c>
      <c r="AD26" s="12">
        <v>318.87742707653922</v>
      </c>
      <c r="AE26" s="4"/>
      <c r="AG26" s="4">
        <v>2014</v>
      </c>
      <c r="AH26" s="12">
        <v>339.11039169217321</v>
      </c>
      <c r="AI26" s="12">
        <v>110.81762470188981</v>
      </c>
      <c r="AJ26" s="12">
        <v>228.29276699028338</v>
      </c>
      <c r="AK26" s="12">
        <v>36.747915713478946</v>
      </c>
      <c r="AL26" s="12">
        <v>173.72357590765017</v>
      </c>
      <c r="AM26" s="4"/>
      <c r="AO26" s="4">
        <v>2014</v>
      </c>
      <c r="AP26" s="12">
        <v>660.39761306223431</v>
      </c>
      <c r="AQ26" s="12">
        <v>110.81762470188981</v>
      </c>
      <c r="AR26" s="12">
        <v>549.57998836034437</v>
      </c>
      <c r="AS26" s="12">
        <v>71.57706375012647</v>
      </c>
      <c r="AT26" s="12">
        <v>401.32505676633309</v>
      </c>
      <c r="AU26" s="4"/>
    </row>
    <row r="27" spans="1:47" x14ac:dyDescent="0.2">
      <c r="A27" s="4">
        <v>2015</v>
      </c>
      <c r="B27" s="12">
        <v>638.79824748767805</v>
      </c>
      <c r="C27" s="12">
        <v>111.81498332420685</v>
      </c>
      <c r="D27" s="12">
        <v>526.98326416347118</v>
      </c>
      <c r="E27" s="12">
        <v>65.253032961027202</v>
      </c>
      <c r="F27" s="12">
        <v>381.44299145912026</v>
      </c>
      <c r="G27" s="12"/>
      <c r="H27" s="2"/>
      <c r="I27" s="4">
        <v>2015</v>
      </c>
      <c r="J27" s="12">
        <v>606.18299570190607</v>
      </c>
      <c r="K27" s="12">
        <v>111.81498332420685</v>
      </c>
      <c r="L27" s="12">
        <v>494.36801237769924</v>
      </c>
      <c r="M27" s="12">
        <v>62.105499573369123</v>
      </c>
      <c r="N27" s="12">
        <v>358.72630699998962</v>
      </c>
      <c r="O27" s="4"/>
      <c r="P27" s="2"/>
      <c r="Q27" s="4">
        <v>2015</v>
      </c>
      <c r="R27" s="12">
        <v>653.1913031783406</v>
      </c>
      <c r="S27" s="12">
        <v>111.81498332420685</v>
      </c>
      <c r="T27" s="12">
        <v>541.37631985413373</v>
      </c>
      <c r="U27" s="12">
        <v>64.557129478128388</v>
      </c>
      <c r="V27" s="12">
        <v>389.38292139060792</v>
      </c>
      <c r="W27" s="4"/>
      <c r="X27" s="3"/>
      <c r="Y27" s="4">
        <v>2015</v>
      </c>
      <c r="Z27" s="12">
        <v>557.61305672982473</v>
      </c>
      <c r="AA27" s="12">
        <v>111.81498332420685</v>
      </c>
      <c r="AB27" s="12">
        <v>445.79807340561797</v>
      </c>
      <c r="AC27" s="12">
        <v>59.675630227878429</v>
      </c>
      <c r="AD27" s="12">
        <v>327.15447427125082</v>
      </c>
      <c r="AE27" s="4"/>
      <c r="AG27" s="4">
        <v>2015</v>
      </c>
      <c r="AH27" s="12">
        <v>347.58815148447763</v>
      </c>
      <c r="AI27" s="12">
        <v>111.81498332420685</v>
      </c>
      <c r="AJ27" s="12">
        <v>235.77316816027081</v>
      </c>
      <c r="AK27" s="12">
        <v>37.468165143572939</v>
      </c>
      <c r="AL27" s="12">
        <v>178.93206603973667</v>
      </c>
      <c r="AM27" s="4"/>
      <c r="AO27" s="4">
        <v>2015</v>
      </c>
      <c r="AP27" s="12">
        <v>676.90755338879023</v>
      </c>
      <c r="AQ27" s="12">
        <v>111.81498332420685</v>
      </c>
      <c r="AR27" s="12">
        <v>565.09257006458347</v>
      </c>
      <c r="AS27" s="12">
        <v>72.289507454528703</v>
      </c>
      <c r="AT27" s="12">
        <v>411.34504949327874</v>
      </c>
      <c r="AU27" s="4"/>
    </row>
    <row r="28" spans="1:47" x14ac:dyDescent="0.2">
      <c r="A28" s="4">
        <v>2016</v>
      </c>
      <c r="B28" s="12">
        <v>661.15618614974642</v>
      </c>
      <c r="C28" s="12">
        <v>112.82131817412468</v>
      </c>
      <c r="D28" s="12">
        <v>548.33486797562171</v>
      </c>
      <c r="E28" s="12">
        <v>65.99745464199421</v>
      </c>
      <c r="F28" s="12">
        <v>394.9983754273776</v>
      </c>
      <c r="G28" s="12"/>
      <c r="H28" s="2"/>
      <c r="I28" s="4">
        <v>2016</v>
      </c>
      <c r="J28" s="12">
        <v>627.39940055147292</v>
      </c>
      <c r="K28" s="12">
        <v>112.82131817412468</v>
      </c>
      <c r="L28" s="12">
        <v>514.57808237734821</v>
      </c>
      <c r="M28" s="12">
        <v>62.849215687560154</v>
      </c>
      <c r="N28" s="12">
        <v>371.59606511396998</v>
      </c>
      <c r="O28" s="4"/>
      <c r="P28" s="2"/>
      <c r="Q28" s="4">
        <v>2016</v>
      </c>
      <c r="R28" s="12">
        <v>636.62894837004239</v>
      </c>
      <c r="S28" s="12">
        <v>112.82131817412468</v>
      </c>
      <c r="T28" s="12">
        <v>523.80763019591768</v>
      </c>
      <c r="U28" s="12">
        <v>65.301395161901283</v>
      </c>
      <c r="V28" s="12">
        <v>379.5859732794512</v>
      </c>
      <c r="W28" s="4"/>
      <c r="X28" s="3"/>
      <c r="Y28" s="4">
        <v>2016</v>
      </c>
      <c r="Z28" s="12">
        <v>571.55338314807045</v>
      </c>
      <c r="AA28" s="12">
        <v>112.82131817412468</v>
      </c>
      <c r="AB28" s="12">
        <v>458.73206497394574</v>
      </c>
      <c r="AC28" s="12">
        <v>60.418801650443015</v>
      </c>
      <c r="AD28" s="12">
        <v>335.6580406348121</v>
      </c>
      <c r="AE28" s="4"/>
      <c r="AG28" s="4">
        <v>2016</v>
      </c>
      <c r="AH28" s="12">
        <v>356.27785527158932</v>
      </c>
      <c r="AI28" s="12">
        <v>112.82131817412468</v>
      </c>
      <c r="AJ28" s="12">
        <v>243.45653709746466</v>
      </c>
      <c r="AK28" s="12">
        <v>38.206358430050486</v>
      </c>
      <c r="AL28" s="12">
        <v>184.2802806885305</v>
      </c>
      <c r="AM28" s="4"/>
      <c r="AO28" s="4">
        <v>2016</v>
      </c>
      <c r="AP28" s="12">
        <v>693.83024222350969</v>
      </c>
      <c r="AQ28" s="12">
        <v>112.82131817412468</v>
      </c>
      <c r="AR28" s="12">
        <v>581.00892404938497</v>
      </c>
      <c r="AS28" s="12">
        <v>73.035506466698024</v>
      </c>
      <c r="AT28" s="12">
        <v>421.640860896329</v>
      </c>
      <c r="AU28" s="4"/>
    </row>
    <row r="29" spans="1:47" x14ac:dyDescent="0.2">
      <c r="A29" s="4">
        <v>2017</v>
      </c>
      <c r="B29" s="12">
        <v>684.29665266498762</v>
      </c>
      <c r="C29" s="12">
        <v>113.8367100376918</v>
      </c>
      <c r="D29" s="12">
        <v>570.45994262729573</v>
      </c>
      <c r="E29" s="12">
        <v>66.724601662047888</v>
      </c>
      <c r="F29" s="12">
        <v>409.00056723843574</v>
      </c>
      <c r="G29" s="12"/>
      <c r="H29" s="2"/>
      <c r="I29" s="4">
        <v>2017</v>
      </c>
      <c r="J29" s="12">
        <v>649.35837957077388</v>
      </c>
      <c r="K29" s="12">
        <v>113.8367100376918</v>
      </c>
      <c r="L29" s="12">
        <v>535.52166953308199</v>
      </c>
      <c r="M29" s="12">
        <v>63.577068274389816</v>
      </c>
      <c r="N29" s="12">
        <v>384.89006999423992</v>
      </c>
      <c r="O29" s="4"/>
      <c r="P29" s="2"/>
      <c r="Q29" s="4">
        <v>2017</v>
      </c>
      <c r="R29" s="12">
        <v>648.37049830744672</v>
      </c>
      <c r="S29" s="12">
        <v>113.8367100376918</v>
      </c>
      <c r="T29" s="12">
        <v>534.53378826975484</v>
      </c>
      <c r="U29" s="12">
        <v>66.028698179149089</v>
      </c>
      <c r="V29" s="12">
        <v>386.74897114100128</v>
      </c>
      <c r="W29" s="4"/>
      <c r="X29" s="3"/>
      <c r="Y29" s="4">
        <v>2017</v>
      </c>
      <c r="Z29" s="12">
        <v>585.84221772677199</v>
      </c>
      <c r="AA29" s="12">
        <v>113.8367100376918</v>
      </c>
      <c r="AB29" s="12">
        <v>472.0055076890801</v>
      </c>
      <c r="AC29" s="12">
        <v>61.147198928899122</v>
      </c>
      <c r="AD29" s="12">
        <v>344.35050354234886</v>
      </c>
      <c r="AE29" s="4"/>
      <c r="AG29" s="4">
        <v>2017</v>
      </c>
      <c r="AH29" s="12">
        <v>365.18480165337917</v>
      </c>
      <c r="AI29" s="12">
        <v>113.8367100376918</v>
      </c>
      <c r="AJ29" s="12">
        <v>251.34809161568734</v>
      </c>
      <c r="AK29" s="12">
        <v>38.93973384459364</v>
      </c>
      <c r="AL29" s="12">
        <v>189.74858881400726</v>
      </c>
      <c r="AM29" s="4"/>
      <c r="AO29" s="4">
        <v>2017</v>
      </c>
      <c r="AP29" s="12">
        <v>711.17599827909794</v>
      </c>
      <c r="AQ29" s="12">
        <v>113.8367100376918</v>
      </c>
      <c r="AR29" s="12">
        <v>597.33928824140605</v>
      </c>
      <c r="AS29" s="12">
        <v>73.761076155549389</v>
      </c>
      <c r="AT29" s="12">
        <v>432.16464910039304</v>
      </c>
      <c r="AU29" s="4"/>
    </row>
    <row r="30" spans="1:47" x14ac:dyDescent="0.2">
      <c r="A30" s="4">
        <v>2018</v>
      </c>
      <c r="B30" s="12">
        <v>708.24703550826223</v>
      </c>
      <c r="C30" s="12">
        <v>114.86124042803102</v>
      </c>
      <c r="D30" s="12">
        <v>593.38579508023122</v>
      </c>
      <c r="E30" s="12">
        <v>67.482267461324085</v>
      </c>
      <c r="F30" s="12">
        <v>423.51374450947321</v>
      </c>
      <c r="G30" s="12"/>
      <c r="H30" s="2"/>
      <c r="I30" s="4">
        <v>2018</v>
      </c>
      <c r="J30" s="12">
        <v>672.08592285575105</v>
      </c>
      <c r="K30" s="12">
        <v>114.86124042803102</v>
      </c>
      <c r="L30" s="12">
        <v>557.22468242772004</v>
      </c>
      <c r="M30" s="12">
        <v>64.334028506890036</v>
      </c>
      <c r="N30" s="12">
        <v>398.668837963523</v>
      </c>
      <c r="O30" s="4"/>
      <c r="P30" s="2"/>
      <c r="Q30" s="4">
        <v>2018</v>
      </c>
      <c r="R30" s="12">
        <v>657.76430870982449</v>
      </c>
      <c r="S30" s="12">
        <v>114.86124042803102</v>
      </c>
      <c r="T30" s="12">
        <v>542.90306828179337</v>
      </c>
      <c r="U30" s="12">
        <v>66.786207981231172</v>
      </c>
      <c r="V30" s="12">
        <v>392.52804895030641</v>
      </c>
      <c r="W30" s="4"/>
      <c r="X30" s="3"/>
      <c r="Y30" s="4">
        <v>2018</v>
      </c>
      <c r="Z30" s="12">
        <v>600.48827316994175</v>
      </c>
      <c r="AA30" s="12">
        <v>114.86124042803102</v>
      </c>
      <c r="AB30" s="12">
        <v>485.62703274191074</v>
      </c>
      <c r="AC30" s="12">
        <v>61.903614469772904</v>
      </c>
      <c r="AD30" s="12">
        <v>353.27983411492096</v>
      </c>
      <c r="AE30" s="4"/>
      <c r="AG30" s="4">
        <v>2018</v>
      </c>
      <c r="AH30" s="12">
        <v>374.31442169471353</v>
      </c>
      <c r="AI30" s="12">
        <v>114.86124042803102</v>
      </c>
      <c r="AJ30" s="12">
        <v>259.45318126668252</v>
      </c>
      <c r="AK30" s="12">
        <v>39.691171249380368</v>
      </c>
      <c r="AL30" s="12">
        <v>195.3630800093911</v>
      </c>
      <c r="AM30" s="4"/>
      <c r="AO30" s="4">
        <v>2018</v>
      </c>
      <c r="AP30" s="12">
        <v>728.9553982360751</v>
      </c>
      <c r="AQ30" s="12">
        <v>114.86124042803102</v>
      </c>
      <c r="AR30" s="12">
        <v>614.09415780804397</v>
      </c>
      <c r="AS30" s="12">
        <v>74.520319286027899</v>
      </c>
      <c r="AT30" s="12">
        <v>442.97681397085427</v>
      </c>
      <c r="AU30" s="4"/>
    </row>
    <row r="31" spans="1:47" x14ac:dyDescent="0.2">
      <c r="A31" s="4">
        <v>2019</v>
      </c>
      <c r="B31" s="12">
        <v>733.03568175105136</v>
      </c>
      <c r="C31" s="12">
        <v>115.89499159188321</v>
      </c>
      <c r="D31" s="12">
        <v>617.14069015916812</v>
      </c>
      <c r="E31" s="12">
        <v>68.222777796751728</v>
      </c>
      <c r="F31" s="12">
        <v>438.50719189226294</v>
      </c>
      <c r="G31" s="12"/>
      <c r="H31" s="2"/>
      <c r="I31" s="4">
        <v>2019</v>
      </c>
      <c r="J31" s="12">
        <v>695.60893015570218</v>
      </c>
      <c r="K31" s="12">
        <v>115.89499159188321</v>
      </c>
      <c r="L31" s="12">
        <v>579.71393856381906</v>
      </c>
      <c r="M31" s="12">
        <v>65.075244409093656</v>
      </c>
      <c r="N31" s="12">
        <v>412.903607547386</v>
      </c>
      <c r="O31" s="4"/>
      <c r="P31" s="2"/>
      <c r="Q31" s="4">
        <v>2019</v>
      </c>
      <c r="R31" s="12">
        <v>675.36609215209535</v>
      </c>
      <c r="S31" s="12">
        <v>115.89499159188321</v>
      </c>
      <c r="T31" s="12">
        <v>559.47110056021211</v>
      </c>
      <c r="U31" s="12">
        <v>67.526874313852915</v>
      </c>
      <c r="V31" s="12">
        <v>403.20953464997945</v>
      </c>
      <c r="W31" s="4"/>
      <c r="X31" s="3"/>
      <c r="Y31" s="4">
        <v>2019</v>
      </c>
      <c r="Z31" s="12">
        <v>615.50047999918945</v>
      </c>
      <c r="AA31" s="12">
        <v>115.89499159188321</v>
      </c>
      <c r="AB31" s="12">
        <v>499.60548840730632</v>
      </c>
      <c r="AC31" s="12">
        <v>62.645375063602962</v>
      </c>
      <c r="AD31" s="12">
        <v>362.40866810798838</v>
      </c>
      <c r="AE31" s="4"/>
      <c r="AG31" s="4">
        <v>2019</v>
      </c>
      <c r="AH31" s="12">
        <v>383.67228223708145</v>
      </c>
      <c r="AI31" s="12">
        <v>115.89499159188321</v>
      </c>
      <c r="AJ31" s="12">
        <v>267.77729064519826</v>
      </c>
      <c r="AK31" s="12">
        <v>40.437909979297473</v>
      </c>
      <c r="AL31" s="12">
        <v>201.10428436641766</v>
      </c>
      <c r="AM31" s="4"/>
      <c r="AO31" s="4">
        <v>2019</v>
      </c>
      <c r="AP31" s="12">
        <v>747.17928319197699</v>
      </c>
      <c r="AQ31" s="12">
        <v>115.89499159188321</v>
      </c>
      <c r="AR31" s="12">
        <v>631.28429160009387</v>
      </c>
      <c r="AS31" s="12">
        <v>75.259252290253244</v>
      </c>
      <c r="AT31" s="12">
        <v>454.02982725030955</v>
      </c>
      <c r="AU31" s="4"/>
    </row>
    <row r="32" spans="1:47" x14ac:dyDescent="0.2">
      <c r="A32" s="4">
        <v>2020</v>
      </c>
      <c r="B32" s="12">
        <v>758.69193061233784</v>
      </c>
      <c r="C32" s="12">
        <v>116.93804651621019</v>
      </c>
      <c r="D32" s="12">
        <v>641.75388409612765</v>
      </c>
      <c r="E32" s="12">
        <v>15.434329039470596</v>
      </c>
      <c r="F32" s="12">
        <v>400.48665949714712</v>
      </c>
      <c r="G32" s="12"/>
      <c r="H32" s="2"/>
      <c r="I32" s="4">
        <v>2020</v>
      </c>
      <c r="J32" s="12">
        <v>719.9552427111521</v>
      </c>
      <c r="K32" s="12">
        <v>116.93804651621019</v>
      </c>
      <c r="L32" s="12">
        <v>603.0171961949419</v>
      </c>
      <c r="M32" s="12">
        <v>15.434329039470596</v>
      </c>
      <c r="N32" s="12">
        <v>377.24464675643571</v>
      </c>
      <c r="O32" s="4"/>
      <c r="P32" s="2"/>
      <c r="Q32" s="4">
        <v>2020</v>
      </c>
      <c r="R32" s="12">
        <v>682.08660482000982</v>
      </c>
      <c r="S32" s="12">
        <v>116.93804651621019</v>
      </c>
      <c r="T32" s="12">
        <v>565.14855830379963</v>
      </c>
      <c r="U32" s="12">
        <v>15.434329039470596</v>
      </c>
      <c r="V32" s="12">
        <v>354.52346402175033</v>
      </c>
      <c r="W32" s="4"/>
      <c r="X32" s="3"/>
      <c r="Y32" s="4">
        <v>2020</v>
      </c>
      <c r="Z32" s="12">
        <v>630.88799199916957</v>
      </c>
      <c r="AA32" s="12">
        <v>116.93804651621019</v>
      </c>
      <c r="AB32" s="12">
        <v>513.94994548295938</v>
      </c>
      <c r="AC32" s="12">
        <v>15.434329039470596</v>
      </c>
      <c r="AD32" s="12">
        <v>323.8042963292462</v>
      </c>
      <c r="AE32" s="4"/>
      <c r="AG32" s="4">
        <v>2020</v>
      </c>
      <c r="AH32" s="12">
        <v>393.2640892930084</v>
      </c>
      <c r="AI32" s="12">
        <v>116.93804651621019</v>
      </c>
      <c r="AJ32" s="12">
        <v>276.3260427767982</v>
      </c>
      <c r="AK32" s="12">
        <v>15.434329039470596</v>
      </c>
      <c r="AL32" s="12">
        <v>181.22995470554952</v>
      </c>
      <c r="AM32" s="4"/>
      <c r="AO32" s="4">
        <v>2020</v>
      </c>
      <c r="AP32" s="12">
        <v>765.85876527177595</v>
      </c>
      <c r="AQ32" s="12">
        <v>116.93804651621019</v>
      </c>
      <c r="AR32" s="12">
        <v>648.92071875556576</v>
      </c>
      <c r="AS32" s="12">
        <v>15.434329039470596</v>
      </c>
      <c r="AT32" s="12">
        <v>404.78676029281002</v>
      </c>
      <c r="AU32" s="4"/>
    </row>
    <row r="33" spans="1:47" x14ac:dyDescent="0.2">
      <c r="A33" s="4">
        <v>2021</v>
      </c>
      <c r="B33" s="12">
        <v>785.24614818376949</v>
      </c>
      <c r="C33" s="12">
        <v>117.99048893485609</v>
      </c>
      <c r="D33" s="12">
        <v>667.25565924891339</v>
      </c>
      <c r="E33" s="12">
        <v>15.57323800082583</v>
      </c>
      <c r="F33" s="12">
        <v>415.9266335501739</v>
      </c>
      <c r="G33" s="12"/>
      <c r="H33" s="2"/>
      <c r="I33" s="4">
        <v>2021</v>
      </c>
      <c r="J33" s="12">
        <v>745.15367620604195</v>
      </c>
      <c r="K33" s="12">
        <v>117.99048893485609</v>
      </c>
      <c r="L33" s="12">
        <v>627.16318727118585</v>
      </c>
      <c r="M33" s="12">
        <v>15.57323800082583</v>
      </c>
      <c r="N33" s="12">
        <v>391.87115036353731</v>
      </c>
      <c r="O33" s="4"/>
      <c r="P33" s="2"/>
      <c r="Q33" s="4">
        <v>2021</v>
      </c>
      <c r="R33" s="12">
        <v>713.63742050654059</v>
      </c>
      <c r="S33" s="12">
        <v>117.99048893485609</v>
      </c>
      <c r="T33" s="12">
        <v>595.64693157168449</v>
      </c>
      <c r="U33" s="12">
        <v>15.57323800082583</v>
      </c>
      <c r="V33" s="12">
        <v>372.96139694383652</v>
      </c>
      <c r="W33" s="4"/>
      <c r="X33" s="3"/>
      <c r="Y33" s="4">
        <v>2021</v>
      </c>
      <c r="Z33" s="12">
        <v>646.66019179914872</v>
      </c>
      <c r="AA33" s="12">
        <v>117.99048893485609</v>
      </c>
      <c r="AB33" s="12">
        <v>528.66970286429262</v>
      </c>
      <c r="AC33" s="12">
        <v>15.57323800082583</v>
      </c>
      <c r="AD33" s="12">
        <v>332.77505971940138</v>
      </c>
      <c r="AE33" s="4"/>
      <c r="AG33" s="4">
        <v>2021</v>
      </c>
      <c r="AH33" s="12">
        <v>403.09569152533334</v>
      </c>
      <c r="AI33" s="12">
        <v>117.99048893485609</v>
      </c>
      <c r="AJ33" s="12">
        <v>285.10520259047723</v>
      </c>
      <c r="AK33" s="12">
        <v>15.57323800082583</v>
      </c>
      <c r="AL33" s="12">
        <v>186.63635955511219</v>
      </c>
      <c r="AM33" s="4"/>
      <c r="AO33" s="4">
        <v>2021</v>
      </c>
      <c r="AP33" s="12">
        <v>785.00523440357063</v>
      </c>
      <c r="AQ33" s="12">
        <v>117.99048893485609</v>
      </c>
      <c r="AR33" s="12">
        <v>667.01474546871464</v>
      </c>
      <c r="AS33" s="12">
        <v>15.57323800082583</v>
      </c>
      <c r="AT33" s="12">
        <v>415.78208528205454</v>
      </c>
      <c r="AU33" s="4"/>
    </row>
    <row r="34" spans="1:47" x14ac:dyDescent="0.2">
      <c r="A34" s="4">
        <v>2022</v>
      </c>
      <c r="B34" s="12">
        <v>812.72976337020157</v>
      </c>
      <c r="C34" s="12">
        <v>119.05240333526972</v>
      </c>
      <c r="D34" s="12">
        <v>693.67736003493189</v>
      </c>
      <c r="E34" s="12">
        <v>15.713397142833255</v>
      </c>
      <c r="F34" s="12">
        <v>431.91981316379236</v>
      </c>
      <c r="G34" s="12"/>
      <c r="H34" s="2"/>
      <c r="I34" s="4">
        <v>2022</v>
      </c>
      <c r="J34" s="12">
        <v>771.23405487325351</v>
      </c>
      <c r="K34" s="12">
        <v>119.05240333526972</v>
      </c>
      <c r="L34" s="12">
        <v>652.18165153798373</v>
      </c>
      <c r="M34" s="12">
        <v>15.713397142833255</v>
      </c>
      <c r="N34" s="12">
        <v>407.02238806562355</v>
      </c>
      <c r="O34" s="4"/>
      <c r="P34" s="2"/>
      <c r="Q34" s="4">
        <v>2022</v>
      </c>
      <c r="R34" s="12">
        <v>738.61473022426935</v>
      </c>
      <c r="S34" s="12">
        <v>119.05240333526972</v>
      </c>
      <c r="T34" s="12">
        <v>619.56232688899968</v>
      </c>
      <c r="U34" s="12">
        <v>15.713397142833255</v>
      </c>
      <c r="V34" s="12">
        <v>387.45079327623307</v>
      </c>
      <c r="W34" s="4"/>
      <c r="X34" s="3"/>
      <c r="Y34" s="4">
        <v>2022</v>
      </c>
      <c r="Z34" s="12">
        <v>662.82669659412716</v>
      </c>
      <c r="AA34" s="12">
        <v>119.05240333526972</v>
      </c>
      <c r="AB34" s="12">
        <v>543.77429325885748</v>
      </c>
      <c r="AC34" s="12">
        <v>15.713397142833255</v>
      </c>
      <c r="AD34" s="12">
        <v>341.97797309814774</v>
      </c>
      <c r="AE34" s="4"/>
      <c r="AG34" s="4">
        <v>2022</v>
      </c>
      <c r="AH34" s="12">
        <v>413.17308381346697</v>
      </c>
      <c r="AI34" s="12">
        <v>119.05240333526972</v>
      </c>
      <c r="AJ34" s="12">
        <v>294.12068047819724</v>
      </c>
      <c r="AK34" s="12">
        <v>15.713397142833255</v>
      </c>
      <c r="AL34" s="12">
        <v>192.18580542975158</v>
      </c>
      <c r="AM34" s="4"/>
      <c r="AO34" s="4">
        <v>2022</v>
      </c>
      <c r="AP34" s="12">
        <v>804.63036526365954</v>
      </c>
      <c r="AQ34" s="12">
        <v>119.05240333526972</v>
      </c>
      <c r="AR34" s="12">
        <v>685.57796192838987</v>
      </c>
      <c r="AS34" s="12">
        <v>15.713397142833255</v>
      </c>
      <c r="AT34" s="12">
        <v>427.06017429986713</v>
      </c>
      <c r="AU34" s="4"/>
    </row>
    <row r="35" spans="1:47" x14ac:dyDescent="0.2">
      <c r="A35" s="4">
        <v>2023</v>
      </c>
      <c r="B35" s="12">
        <v>841.17530508815798</v>
      </c>
      <c r="C35" s="12">
        <v>120.12387496528717</v>
      </c>
      <c r="D35" s="12">
        <v>721.05143012287078</v>
      </c>
      <c r="E35" s="12">
        <v>15.854817717118754</v>
      </c>
      <c r="F35" s="12">
        <v>448.48567579084124</v>
      </c>
      <c r="G35" s="12"/>
      <c r="H35" s="2"/>
      <c r="I35" s="4">
        <v>2023</v>
      </c>
      <c r="J35" s="12">
        <v>798.22724679381736</v>
      </c>
      <c r="K35" s="12">
        <v>120.12387496528717</v>
      </c>
      <c r="L35" s="12">
        <v>678.10337182853016</v>
      </c>
      <c r="M35" s="12">
        <v>15.854817717118754</v>
      </c>
      <c r="N35" s="12">
        <v>422.71684081423689</v>
      </c>
      <c r="O35" s="4"/>
      <c r="P35" s="2"/>
      <c r="Q35" s="4">
        <v>2023</v>
      </c>
      <c r="R35" s="12">
        <v>764.46624578211868</v>
      </c>
      <c r="S35" s="12">
        <v>120.12387496528717</v>
      </c>
      <c r="T35" s="12">
        <v>644.34237081683148</v>
      </c>
      <c r="U35" s="12">
        <v>15.854817717118754</v>
      </c>
      <c r="V35" s="12">
        <v>402.46024020721757</v>
      </c>
      <c r="W35" s="4"/>
      <c r="X35" s="3"/>
      <c r="Y35" s="4">
        <v>2023</v>
      </c>
      <c r="Z35" s="12">
        <v>679.39736400898039</v>
      </c>
      <c r="AA35" s="12">
        <v>120.12387496528717</v>
      </c>
      <c r="AB35" s="12">
        <v>559.27348904369319</v>
      </c>
      <c r="AC35" s="12">
        <v>15.854817717118754</v>
      </c>
      <c r="AD35" s="12">
        <v>351.41891114333464</v>
      </c>
      <c r="AE35" s="4"/>
      <c r="AG35" s="4">
        <v>2023</v>
      </c>
      <c r="AH35" s="12">
        <v>423.50241090880343</v>
      </c>
      <c r="AI35" s="12">
        <v>120.12387496528717</v>
      </c>
      <c r="AJ35" s="12">
        <v>303.37853594351623</v>
      </c>
      <c r="AK35" s="12">
        <v>15.854817717118754</v>
      </c>
      <c r="AL35" s="12">
        <v>197.88193928322852</v>
      </c>
      <c r="AM35" s="4"/>
      <c r="AO35" s="4">
        <v>2023</v>
      </c>
      <c r="AP35" s="12">
        <v>824.74612439525094</v>
      </c>
      <c r="AQ35" s="12">
        <v>120.12387496528717</v>
      </c>
      <c r="AR35" s="12">
        <v>704.62224942996374</v>
      </c>
      <c r="AS35" s="12">
        <v>15.854817717118754</v>
      </c>
      <c r="AT35" s="12">
        <v>438.62816737509689</v>
      </c>
      <c r="AU35" s="4"/>
    </row>
    <row r="36" spans="1:47" x14ac:dyDescent="0.2">
      <c r="A36" s="4">
        <v>2024</v>
      </c>
      <c r="B36" s="12">
        <v>870.61644076624361</v>
      </c>
      <c r="C36" s="12">
        <v>121.20498983997473</v>
      </c>
      <c r="D36" s="12">
        <v>749.4114509262688</v>
      </c>
      <c r="E36" s="12">
        <v>15.99751107657282</v>
      </c>
      <c r="F36" s="12">
        <v>465.64438163233405</v>
      </c>
      <c r="G36" s="12"/>
      <c r="H36" s="2"/>
      <c r="I36" s="4">
        <v>2024</v>
      </c>
      <c r="J36" s="12">
        <v>826.16520043160097</v>
      </c>
      <c r="K36" s="12">
        <v>121.20498983997473</v>
      </c>
      <c r="L36" s="12">
        <v>704.96021059162615</v>
      </c>
      <c r="M36" s="12">
        <v>15.99751107657282</v>
      </c>
      <c r="N36" s="12">
        <v>438.97363743154847</v>
      </c>
      <c r="O36" s="4"/>
      <c r="P36" s="2"/>
      <c r="Q36" s="4">
        <v>2024</v>
      </c>
      <c r="R36" s="12">
        <v>791.22256438449187</v>
      </c>
      <c r="S36" s="12">
        <v>121.20498983997473</v>
      </c>
      <c r="T36" s="12">
        <v>670.01757454451717</v>
      </c>
      <c r="U36" s="12">
        <v>15.99751107657282</v>
      </c>
      <c r="V36" s="12">
        <v>418.00805580328307</v>
      </c>
      <c r="W36" s="4"/>
      <c r="X36" s="3"/>
      <c r="Y36" s="4">
        <v>2024</v>
      </c>
      <c r="Z36" s="12">
        <v>696.38229810920529</v>
      </c>
      <c r="AA36" s="12">
        <v>121.20498983997473</v>
      </c>
      <c r="AB36" s="12">
        <v>575.17730826923048</v>
      </c>
      <c r="AC36" s="12">
        <v>15.99751107657282</v>
      </c>
      <c r="AD36" s="12">
        <v>361.10389603811109</v>
      </c>
      <c r="AE36" s="4"/>
      <c r="AG36" s="4">
        <v>2024</v>
      </c>
      <c r="AH36" s="12">
        <v>434.08997118152377</v>
      </c>
      <c r="AI36" s="12">
        <v>121.20498983997473</v>
      </c>
      <c r="AJ36" s="12">
        <v>312.88498134154906</v>
      </c>
      <c r="AK36" s="12">
        <v>15.99751107657282</v>
      </c>
      <c r="AL36" s="12">
        <v>203.72849988150224</v>
      </c>
      <c r="AM36" s="4"/>
      <c r="AO36" s="4">
        <v>2024</v>
      </c>
      <c r="AP36" s="12">
        <v>845.36477750513211</v>
      </c>
      <c r="AQ36" s="12">
        <v>121.20498983997473</v>
      </c>
      <c r="AR36" s="12">
        <v>724.1597876651573</v>
      </c>
      <c r="AS36" s="12">
        <v>15.99751107657282</v>
      </c>
      <c r="AT36" s="12">
        <v>450.49338367566719</v>
      </c>
      <c r="AU36" s="4"/>
    </row>
    <row r="37" spans="1:47" x14ac:dyDescent="0.2">
      <c r="A37" s="4">
        <v>2025</v>
      </c>
      <c r="B37" s="12">
        <v>901.08801619306212</v>
      </c>
      <c r="C37" s="12">
        <v>122.29583474853453</v>
      </c>
      <c r="D37" s="12">
        <v>778.7921814445275</v>
      </c>
      <c r="E37" s="12">
        <v>16.141488676261979</v>
      </c>
      <c r="F37" s="12">
        <v>483.41679754297849</v>
      </c>
      <c r="G37" s="12"/>
      <c r="H37" s="2"/>
      <c r="I37" s="4">
        <v>2025</v>
      </c>
      <c r="J37" s="12">
        <v>855.0809824467068</v>
      </c>
      <c r="K37" s="12">
        <v>122.29583474853453</v>
      </c>
      <c r="L37" s="12">
        <v>732.78514769817218</v>
      </c>
      <c r="M37" s="12">
        <v>16.141488676261979</v>
      </c>
      <c r="N37" s="12">
        <v>455.81257729516528</v>
      </c>
      <c r="O37" s="4"/>
      <c r="P37" s="2"/>
      <c r="Q37" s="4">
        <v>2025</v>
      </c>
      <c r="R37" s="12">
        <v>818.91535413794998</v>
      </c>
      <c r="S37" s="12">
        <v>122.29583474853453</v>
      </c>
      <c r="T37" s="12">
        <v>696.61951938941536</v>
      </c>
      <c r="U37" s="12">
        <v>16.141488676261979</v>
      </c>
      <c r="V37" s="12">
        <v>434.11320030991124</v>
      </c>
      <c r="W37" s="4"/>
      <c r="X37" s="3"/>
      <c r="Y37" s="4">
        <v>2025</v>
      </c>
      <c r="Z37" s="12">
        <v>713.79185556193465</v>
      </c>
      <c r="AA37" s="12">
        <v>122.29583474853453</v>
      </c>
      <c r="AB37" s="12">
        <v>591.49602081340015</v>
      </c>
      <c r="AC37" s="12">
        <v>16.141488676261979</v>
      </c>
      <c r="AD37" s="12">
        <v>371.03910116430211</v>
      </c>
      <c r="AE37" s="4"/>
      <c r="AG37" s="4">
        <v>2025</v>
      </c>
      <c r="AH37" s="12">
        <v>444.94222046106154</v>
      </c>
      <c r="AI37" s="12">
        <v>122.29583474853453</v>
      </c>
      <c r="AJ37" s="12">
        <v>322.64638571252704</v>
      </c>
      <c r="AK37" s="12">
        <v>16.141488676261979</v>
      </c>
      <c r="AL37" s="12">
        <v>209.72932010377818</v>
      </c>
      <c r="AM37" s="4"/>
      <c r="AO37" s="4">
        <v>2025</v>
      </c>
      <c r="AP37" s="12">
        <v>866.49889694276078</v>
      </c>
      <c r="AQ37" s="12">
        <v>122.29583474853453</v>
      </c>
      <c r="AR37" s="12">
        <v>744.20306219422628</v>
      </c>
      <c r="AS37" s="12">
        <v>16.141488676261979</v>
      </c>
      <c r="AT37" s="12">
        <v>462.66332599279775</v>
      </c>
      <c r="AU37" s="4"/>
    </row>
    <row r="38" spans="1:47" x14ac:dyDescent="0.2">
      <c r="A38" s="4">
        <v>2026</v>
      </c>
      <c r="B38" s="12">
        <v>932.62609675981946</v>
      </c>
      <c r="C38" s="12">
        <v>123.39649726127129</v>
      </c>
      <c r="D38" s="12">
        <v>809.22959949854828</v>
      </c>
      <c r="E38" s="12">
        <v>16.286762074348331</v>
      </c>
      <c r="F38" s="12">
        <v>501.82452177347733</v>
      </c>
      <c r="G38" s="12"/>
      <c r="H38" s="2"/>
      <c r="I38" s="4">
        <v>2026</v>
      </c>
      <c r="J38" s="12">
        <v>885.00881683234161</v>
      </c>
      <c r="K38" s="12">
        <v>123.39649726127129</v>
      </c>
      <c r="L38" s="12">
        <v>761.6123195710702</v>
      </c>
      <c r="M38" s="12">
        <v>16.286762074348331</v>
      </c>
      <c r="N38" s="12">
        <v>473.25415381699042</v>
      </c>
      <c r="O38" s="4"/>
      <c r="P38" s="2"/>
      <c r="Q38" s="4">
        <v>2026</v>
      </c>
      <c r="R38" s="12">
        <v>847.57739153277817</v>
      </c>
      <c r="S38" s="12">
        <v>123.39649726127129</v>
      </c>
      <c r="T38" s="12">
        <v>724.18089427150676</v>
      </c>
      <c r="U38" s="12">
        <v>16.286762074348331</v>
      </c>
      <c r="V38" s="12">
        <v>450.79529863725242</v>
      </c>
      <c r="W38" s="4"/>
      <c r="X38" s="3"/>
      <c r="Y38" s="4">
        <v>2026</v>
      </c>
      <c r="Z38" s="12">
        <v>731.63665195098349</v>
      </c>
      <c r="AA38" s="12">
        <v>123.39649726127129</v>
      </c>
      <c r="AB38" s="12">
        <v>608.24015468971231</v>
      </c>
      <c r="AC38" s="12">
        <v>16.286762074348331</v>
      </c>
      <c r="AD38" s="12">
        <v>381.23085488817571</v>
      </c>
      <c r="AE38" s="4"/>
      <c r="AG38" s="4">
        <v>2026</v>
      </c>
      <c r="AH38" s="12">
        <v>456.0657759725878</v>
      </c>
      <c r="AI38" s="12">
        <v>123.39649726127129</v>
      </c>
      <c r="AJ38" s="12">
        <v>332.66927871131651</v>
      </c>
      <c r="AK38" s="12">
        <v>16.286762074348331</v>
      </c>
      <c r="AL38" s="12">
        <v>215.88832930113821</v>
      </c>
      <c r="AM38" s="4"/>
      <c r="AO38" s="4">
        <v>2026</v>
      </c>
      <c r="AP38" s="12">
        <v>888.1613693663295</v>
      </c>
      <c r="AQ38" s="12">
        <v>123.39649726127129</v>
      </c>
      <c r="AR38" s="12">
        <v>764.7648721050582</v>
      </c>
      <c r="AS38" s="12">
        <v>16.286762074348331</v>
      </c>
      <c r="AT38" s="12">
        <v>475.14568533738327</v>
      </c>
      <c r="AU38" s="4"/>
    </row>
    <row r="39" spans="1:47" x14ac:dyDescent="0.2">
      <c r="A39" s="4">
        <v>2027</v>
      </c>
      <c r="B39" s="12">
        <v>965.26801014641285</v>
      </c>
      <c r="C39" s="12">
        <v>124.50706573662272</v>
      </c>
      <c r="D39" s="12">
        <v>840.76094440979011</v>
      </c>
      <c r="E39" s="12">
        <v>16.433342933017467</v>
      </c>
      <c r="F39" s="12">
        <v>520.88990957889155</v>
      </c>
      <c r="G39" s="12"/>
      <c r="H39" s="2"/>
      <c r="I39" s="4">
        <v>2027</v>
      </c>
      <c r="J39" s="12">
        <v>915.98412542147355</v>
      </c>
      <c r="K39" s="12">
        <v>124.50706573662272</v>
      </c>
      <c r="L39" s="12">
        <v>791.47705968485081</v>
      </c>
      <c r="M39" s="12">
        <v>16.433342933017467</v>
      </c>
      <c r="N39" s="12">
        <v>491.31957874392788</v>
      </c>
      <c r="O39" s="4"/>
      <c r="P39" s="2"/>
      <c r="Q39" s="4">
        <v>2027</v>
      </c>
      <c r="R39" s="12">
        <v>877.2426002364258</v>
      </c>
      <c r="S39" s="12">
        <v>124.50706573662272</v>
      </c>
      <c r="T39" s="12">
        <v>752.73553449980307</v>
      </c>
      <c r="U39" s="12">
        <v>16.433342933017467</v>
      </c>
      <c r="V39" s="12">
        <v>468.07466363289927</v>
      </c>
      <c r="W39" s="4"/>
      <c r="X39" s="3"/>
      <c r="Y39" s="4">
        <v>2027</v>
      </c>
      <c r="Z39" s="12">
        <v>749.92756824975777</v>
      </c>
      <c r="AA39" s="12">
        <v>124.50706573662272</v>
      </c>
      <c r="AB39" s="12">
        <v>625.42050251313503</v>
      </c>
      <c r="AC39" s="12">
        <v>16.433342933017467</v>
      </c>
      <c r="AD39" s="12">
        <v>391.6856444408985</v>
      </c>
      <c r="AE39" s="4"/>
      <c r="AG39" s="4">
        <v>2027</v>
      </c>
      <c r="AH39" s="12">
        <v>467.46742037190268</v>
      </c>
      <c r="AI39" s="12">
        <v>124.50706573662272</v>
      </c>
      <c r="AJ39" s="12">
        <v>342.96035463528</v>
      </c>
      <c r="AK39" s="12">
        <v>16.433342933017467</v>
      </c>
      <c r="AL39" s="12">
        <v>222.20955571418548</v>
      </c>
      <c r="AM39" s="4"/>
      <c r="AO39" s="4">
        <v>2027</v>
      </c>
      <c r="AP39" s="12">
        <v>910.36540360048753</v>
      </c>
      <c r="AQ39" s="12">
        <v>124.50706573662272</v>
      </c>
      <c r="AR39" s="12">
        <v>785.85833786386479</v>
      </c>
      <c r="AS39" s="12">
        <v>16.433342933017467</v>
      </c>
      <c r="AT39" s="12">
        <v>487.9483456513363</v>
      </c>
      <c r="AU39" s="4"/>
    </row>
    <row r="40" spans="1:47" x14ac:dyDescent="0.2">
      <c r="A40" s="4">
        <v>2028</v>
      </c>
      <c r="B40" s="12">
        <v>999.05239050153727</v>
      </c>
      <c r="C40" s="12">
        <v>125.62762932825234</v>
      </c>
      <c r="D40" s="12">
        <v>873.42476117328499</v>
      </c>
      <c r="E40" s="12">
        <v>16.581243019414622</v>
      </c>
      <c r="F40" s="12">
        <v>540.63609972338554</v>
      </c>
      <c r="G40" s="12"/>
      <c r="H40" s="2"/>
      <c r="I40" s="4">
        <v>2028</v>
      </c>
      <c r="J40" s="12">
        <v>948.04356981122487</v>
      </c>
      <c r="K40" s="12">
        <v>125.62762932825234</v>
      </c>
      <c r="L40" s="12">
        <v>822.41594048297247</v>
      </c>
      <c r="M40" s="12">
        <v>16.581243019414622</v>
      </c>
      <c r="N40" s="12">
        <v>510.03080730919805</v>
      </c>
      <c r="O40" s="4"/>
      <c r="P40" s="2"/>
      <c r="Q40" s="4">
        <v>2028</v>
      </c>
      <c r="R40" s="12">
        <v>907.94609124469991</v>
      </c>
      <c r="S40" s="12">
        <v>125.62762932825234</v>
      </c>
      <c r="T40" s="12">
        <v>782.31846191644763</v>
      </c>
      <c r="U40" s="12">
        <v>16.581243019414622</v>
      </c>
      <c r="V40" s="12">
        <v>485.97232016928319</v>
      </c>
      <c r="W40" s="4"/>
      <c r="X40" s="3"/>
      <c r="Y40" s="4">
        <v>2028</v>
      </c>
      <c r="Z40" s="12">
        <v>768.67575745600163</v>
      </c>
      <c r="AA40" s="12">
        <v>125.62762932825234</v>
      </c>
      <c r="AB40" s="12">
        <v>643.04812812774935</v>
      </c>
      <c r="AC40" s="12">
        <v>16.581243019414622</v>
      </c>
      <c r="AD40" s="12">
        <v>402.41011989606415</v>
      </c>
      <c r="AE40" s="4"/>
      <c r="AG40" s="4">
        <v>2028</v>
      </c>
      <c r="AH40" s="12">
        <v>479.15410588120017</v>
      </c>
      <c r="AI40" s="12">
        <v>125.62762932825234</v>
      </c>
      <c r="AJ40" s="12">
        <v>353.52647655294788</v>
      </c>
      <c r="AK40" s="12">
        <v>16.581243019414622</v>
      </c>
      <c r="AL40" s="12">
        <v>228.69712895118332</v>
      </c>
      <c r="AM40" s="4"/>
      <c r="AO40" s="4">
        <v>2028</v>
      </c>
      <c r="AP40" s="12">
        <v>933.12453869049955</v>
      </c>
      <c r="AQ40" s="12">
        <v>125.62762932825234</v>
      </c>
      <c r="AR40" s="12">
        <v>807.49690936224727</v>
      </c>
      <c r="AS40" s="12">
        <v>16.581243019414622</v>
      </c>
      <c r="AT40" s="12">
        <v>501.07938863676293</v>
      </c>
      <c r="AU40" s="4"/>
    </row>
    <row r="41" spans="1:47" x14ac:dyDescent="0.2">
      <c r="A41" s="4">
        <v>2029</v>
      </c>
      <c r="B41" s="12">
        <v>1034.0192241690916</v>
      </c>
      <c r="C41" s="12">
        <v>126.75827799220663</v>
      </c>
      <c r="D41" s="12">
        <v>907.26094617688489</v>
      </c>
      <c r="E41" s="12">
        <v>16.730474206589353</v>
      </c>
      <c r="F41" s="12">
        <v>561.08704191272022</v>
      </c>
      <c r="G41" s="12"/>
      <c r="H41" s="2"/>
      <c r="I41" s="4">
        <v>2029</v>
      </c>
      <c r="J41" s="12">
        <v>981.22509475461743</v>
      </c>
      <c r="K41" s="12">
        <v>126.75827799220663</v>
      </c>
      <c r="L41" s="12">
        <v>854.46681676241087</v>
      </c>
      <c r="M41" s="12">
        <v>16.730474206589353</v>
      </c>
      <c r="N41" s="12">
        <v>529.41056426403588</v>
      </c>
      <c r="O41" s="4"/>
      <c r="P41" s="2"/>
      <c r="Q41" s="4">
        <v>2029</v>
      </c>
      <c r="R41" s="12">
        <v>939.72420443826456</v>
      </c>
      <c r="S41" s="12">
        <v>126.75827799220663</v>
      </c>
      <c r="T41" s="12">
        <v>812.96592644605801</v>
      </c>
      <c r="U41" s="12">
        <v>16.730474206589353</v>
      </c>
      <c r="V41" s="12">
        <v>504.51003007422418</v>
      </c>
      <c r="W41" s="4"/>
      <c r="X41" s="3"/>
      <c r="Y41" s="4">
        <v>2029</v>
      </c>
      <c r="Z41" s="12">
        <v>787.89265139240206</v>
      </c>
      <c r="AA41" s="12">
        <v>126.75827799220663</v>
      </c>
      <c r="AB41" s="12">
        <v>661.13437340019539</v>
      </c>
      <c r="AC41" s="12">
        <v>16.730474206589353</v>
      </c>
      <c r="AD41" s="12">
        <v>413.41109824670662</v>
      </c>
      <c r="AE41" s="4"/>
      <c r="AG41" s="4">
        <v>2029</v>
      </c>
      <c r="AH41" s="12">
        <v>491.13295852823023</v>
      </c>
      <c r="AI41" s="12">
        <v>126.75827799220663</v>
      </c>
      <c r="AJ41" s="12">
        <v>364.37468053602362</v>
      </c>
      <c r="AK41" s="12">
        <v>16.730474206589353</v>
      </c>
      <c r="AL41" s="12">
        <v>235.35528252820356</v>
      </c>
      <c r="AM41" s="4"/>
      <c r="AO41" s="4">
        <v>2029</v>
      </c>
      <c r="AP41" s="12">
        <v>956.45265215776237</v>
      </c>
      <c r="AQ41" s="12">
        <v>126.75827799220663</v>
      </c>
      <c r="AR41" s="12">
        <v>829.6943741655557</v>
      </c>
      <c r="AS41" s="12">
        <v>16.730474206589353</v>
      </c>
      <c r="AT41" s="12">
        <v>514.54709870592274</v>
      </c>
      <c r="AU41" s="4"/>
    </row>
    <row r="42" spans="1:47" x14ac:dyDescent="0.2">
      <c r="A42" s="4">
        <v>2030</v>
      </c>
      <c r="B42" s="12">
        <v>1070.2098970150089</v>
      </c>
      <c r="C42" s="12">
        <v>127.89910249413646</v>
      </c>
      <c r="D42" s="12">
        <v>942.31079452087249</v>
      </c>
      <c r="E42" s="12">
        <v>16.881048474448654</v>
      </c>
      <c r="F42" s="12">
        <v>582.26752518697219</v>
      </c>
      <c r="G42" s="12"/>
      <c r="H42" s="2"/>
      <c r="I42" s="4">
        <v>2030</v>
      </c>
      <c r="J42" s="12">
        <v>1015.5679730710287</v>
      </c>
      <c r="K42" s="12">
        <v>127.89910249413646</v>
      </c>
      <c r="L42" s="12">
        <v>887.66887057689223</v>
      </c>
      <c r="M42" s="12">
        <v>16.881048474448654</v>
      </c>
      <c r="N42" s="12">
        <v>549.48237082058392</v>
      </c>
      <c r="O42" s="4"/>
      <c r="P42" s="2"/>
      <c r="Q42" s="4">
        <v>2030</v>
      </c>
      <c r="R42" s="12">
        <v>972.61455159360344</v>
      </c>
      <c r="S42" s="12">
        <v>127.89910249413646</v>
      </c>
      <c r="T42" s="12">
        <v>844.71544909946704</v>
      </c>
      <c r="U42" s="12">
        <v>16.881048474448654</v>
      </c>
      <c r="V42" s="12">
        <v>523.71031793412885</v>
      </c>
      <c r="W42" s="4"/>
      <c r="X42" s="3"/>
      <c r="Y42" s="4">
        <v>2030</v>
      </c>
      <c r="Z42" s="12">
        <v>807.58996767721112</v>
      </c>
      <c r="AA42" s="12">
        <v>127.89910249413646</v>
      </c>
      <c r="AB42" s="12">
        <v>679.69086518307472</v>
      </c>
      <c r="AC42" s="12">
        <v>16.881048474448654</v>
      </c>
      <c r="AD42" s="12">
        <v>424.69556758429349</v>
      </c>
      <c r="AE42" s="4"/>
      <c r="AG42" s="4">
        <v>2030</v>
      </c>
      <c r="AH42" s="12">
        <v>503.411282491436</v>
      </c>
      <c r="AI42" s="12">
        <v>127.89910249413646</v>
      </c>
      <c r="AJ42" s="12">
        <v>375.51217999729954</v>
      </c>
      <c r="AK42" s="12">
        <v>16.881048474448654</v>
      </c>
      <c r="AL42" s="12">
        <v>242.18835647282839</v>
      </c>
      <c r="AM42" s="4"/>
      <c r="AO42" s="4">
        <v>2030</v>
      </c>
      <c r="AP42" s="12">
        <v>980.36396846170612</v>
      </c>
      <c r="AQ42" s="12">
        <v>127.89910249413646</v>
      </c>
      <c r="AR42" s="12">
        <v>852.46486596756972</v>
      </c>
      <c r="AS42" s="12">
        <v>16.881048474448654</v>
      </c>
      <c r="AT42" s="12">
        <v>528.35996805499042</v>
      </c>
      <c r="AU42" s="4"/>
    </row>
    <row r="43" spans="1:47" x14ac:dyDescent="0.2">
      <c r="A43" s="4">
        <v>2031</v>
      </c>
      <c r="B43" s="12">
        <v>1107.6672434105344</v>
      </c>
      <c r="C43" s="12">
        <v>129.05019441658365</v>
      </c>
      <c r="D43" s="12">
        <v>978.61704899395068</v>
      </c>
      <c r="E43" s="12">
        <v>17.032977910718692</v>
      </c>
      <c r="F43" s="12">
        <v>604.20320730708909</v>
      </c>
      <c r="G43" s="12"/>
      <c r="H43" s="2"/>
      <c r="I43" s="4">
        <v>2031</v>
      </c>
      <c r="J43" s="12">
        <v>1051.112852128515</v>
      </c>
      <c r="K43" s="12">
        <v>129.05019441658365</v>
      </c>
      <c r="L43" s="12">
        <v>922.06265771193137</v>
      </c>
      <c r="M43" s="12">
        <v>17.032977910718692</v>
      </c>
      <c r="N43" s="12">
        <v>570.27057253787746</v>
      </c>
      <c r="O43" s="4"/>
      <c r="P43" s="2"/>
      <c r="Q43" s="4">
        <v>2031</v>
      </c>
      <c r="R43" s="12">
        <v>1006.65606089938</v>
      </c>
      <c r="S43" s="12">
        <v>129.05019441658365</v>
      </c>
      <c r="T43" s="12">
        <v>877.60586648279627</v>
      </c>
      <c r="U43" s="12">
        <v>17.032977910718692</v>
      </c>
      <c r="V43" s="12">
        <v>543.59649780039649</v>
      </c>
      <c r="W43" s="4"/>
      <c r="X43" s="3"/>
      <c r="Y43" s="4">
        <v>2031</v>
      </c>
      <c r="Z43" s="12">
        <v>827.77971686914213</v>
      </c>
      <c r="AA43" s="12">
        <v>129.05019441658365</v>
      </c>
      <c r="AB43" s="12">
        <v>698.72952245255851</v>
      </c>
      <c r="AC43" s="12">
        <v>17.032977910718692</v>
      </c>
      <c r="AD43" s="12">
        <v>436.27069138225374</v>
      </c>
      <c r="AE43" s="4"/>
      <c r="AG43" s="4">
        <v>2031</v>
      </c>
      <c r="AH43" s="12">
        <v>515.99656455372178</v>
      </c>
      <c r="AI43" s="12">
        <v>129.05019441658365</v>
      </c>
      <c r="AJ43" s="12">
        <v>386.9463701371381</v>
      </c>
      <c r="AK43" s="12">
        <v>17.032977910718692</v>
      </c>
      <c r="AL43" s="12">
        <v>249.20079999300154</v>
      </c>
      <c r="AM43" s="4"/>
      <c r="AO43" s="4">
        <v>2031</v>
      </c>
      <c r="AP43" s="12">
        <v>1004.8730676732484</v>
      </c>
      <c r="AQ43" s="12">
        <v>129.05019441658365</v>
      </c>
      <c r="AR43" s="12">
        <v>875.82287325666471</v>
      </c>
      <c r="AS43" s="12">
        <v>17.032977910718692</v>
      </c>
      <c r="AT43" s="12">
        <v>542.52670186471744</v>
      </c>
      <c r="AU43" s="4"/>
    </row>
    <row r="44" spans="1:47" x14ac:dyDescent="0.2">
      <c r="A44" s="4">
        <v>2032</v>
      </c>
      <c r="B44" s="12">
        <v>1146.4355969299031</v>
      </c>
      <c r="C44" s="12">
        <v>130.21164616633288</v>
      </c>
      <c r="D44" s="12">
        <v>1016.2239507635702</v>
      </c>
      <c r="E44" s="12">
        <v>17.186274711915161</v>
      </c>
      <c r="F44" s="12">
        <v>626.92064517005724</v>
      </c>
      <c r="G44" s="12"/>
      <c r="H44" s="2"/>
      <c r="I44" s="4">
        <v>2032</v>
      </c>
      <c r="J44" s="12">
        <v>1087.9018019530129</v>
      </c>
      <c r="K44" s="12">
        <v>130.21164616633288</v>
      </c>
      <c r="L44" s="12">
        <v>957.69015578668007</v>
      </c>
      <c r="M44" s="12">
        <v>17.186274711915161</v>
      </c>
      <c r="N44" s="12">
        <v>591.8003681839233</v>
      </c>
      <c r="O44" s="4"/>
      <c r="P44" s="2"/>
      <c r="Q44" s="4">
        <v>2032</v>
      </c>
      <c r="R44" s="12">
        <v>1041.8890230308577</v>
      </c>
      <c r="S44" s="12">
        <v>130.21164616633288</v>
      </c>
      <c r="T44" s="12">
        <v>911.67737686452483</v>
      </c>
      <c r="U44" s="12">
        <v>17.186274711915161</v>
      </c>
      <c r="V44" s="12">
        <v>564.19270083063009</v>
      </c>
      <c r="W44" s="4"/>
      <c r="X44" s="3"/>
      <c r="Y44" s="4">
        <v>2032</v>
      </c>
      <c r="Z44" s="12">
        <v>848.47420979086985</v>
      </c>
      <c r="AA44" s="12">
        <v>130.21164616633288</v>
      </c>
      <c r="AB44" s="12">
        <v>718.26256362453694</v>
      </c>
      <c r="AC44" s="12">
        <v>17.186274711915161</v>
      </c>
      <c r="AD44" s="12">
        <v>448.14381288663731</v>
      </c>
      <c r="AE44" s="4"/>
      <c r="AG44" s="4">
        <v>2032</v>
      </c>
      <c r="AH44" s="12">
        <v>528.89647866756479</v>
      </c>
      <c r="AI44" s="12">
        <v>130.21164616633288</v>
      </c>
      <c r="AJ44" s="12">
        <v>398.68483250123188</v>
      </c>
      <c r="AK44" s="12">
        <v>17.186274711915161</v>
      </c>
      <c r="AL44" s="12">
        <v>256.39717421265431</v>
      </c>
      <c r="AM44" s="4"/>
      <c r="AO44" s="4">
        <v>2032</v>
      </c>
      <c r="AP44" s="12">
        <v>1029.9948943650802</v>
      </c>
      <c r="AQ44" s="12">
        <v>130.21164616633288</v>
      </c>
      <c r="AR44" s="12">
        <v>899.78324819874729</v>
      </c>
      <c r="AS44" s="12">
        <v>17.186274711915161</v>
      </c>
      <c r="AT44" s="12">
        <v>557.05622363116345</v>
      </c>
      <c r="AU44" s="4"/>
    </row>
    <row r="45" spans="1:47" x14ac:dyDescent="0.2">
      <c r="A45" s="4">
        <v>2033</v>
      </c>
      <c r="B45" s="12">
        <v>1186.5608428224498</v>
      </c>
      <c r="C45" s="12">
        <v>131.38355098182987</v>
      </c>
      <c r="D45" s="12">
        <v>1055.1772918406198</v>
      </c>
      <c r="E45" s="12">
        <v>17.340951184322392</v>
      </c>
      <c r="F45" s="12">
        <v>650.44732628869428</v>
      </c>
      <c r="G45" s="12"/>
      <c r="H45" s="2"/>
      <c r="I45" s="4">
        <v>2033</v>
      </c>
      <c r="J45" s="12">
        <v>1125.9783650213685</v>
      </c>
      <c r="K45" s="12">
        <v>131.38355098182987</v>
      </c>
      <c r="L45" s="12">
        <v>994.59481403953862</v>
      </c>
      <c r="M45" s="12">
        <v>17.340951184322392</v>
      </c>
      <c r="N45" s="12">
        <v>614.09783960804555</v>
      </c>
      <c r="O45" s="4"/>
      <c r="P45" s="2"/>
      <c r="Q45" s="4">
        <v>2033</v>
      </c>
      <c r="R45" s="12">
        <v>1078.3551388369381</v>
      </c>
      <c r="S45" s="12">
        <v>131.38355098182987</v>
      </c>
      <c r="T45" s="12">
        <v>946.97158785510828</v>
      </c>
      <c r="U45" s="12">
        <v>17.340951184322392</v>
      </c>
      <c r="V45" s="12">
        <v>585.5239038973873</v>
      </c>
      <c r="W45" s="4"/>
      <c r="X45" s="3"/>
      <c r="Y45" s="4">
        <v>2033</v>
      </c>
      <c r="Z45" s="12">
        <v>869.68606503564229</v>
      </c>
      <c r="AA45" s="12">
        <v>131.38355098182987</v>
      </c>
      <c r="AB45" s="12">
        <v>738.30251405381239</v>
      </c>
      <c r="AC45" s="12">
        <v>17.340951184322392</v>
      </c>
      <c r="AD45" s="12">
        <v>460.32245961660982</v>
      </c>
      <c r="AE45" s="4"/>
      <c r="AG45" s="4">
        <v>2033</v>
      </c>
      <c r="AH45" s="12">
        <v>542.11889063425394</v>
      </c>
      <c r="AI45" s="12">
        <v>131.38355098182987</v>
      </c>
      <c r="AJ45" s="12">
        <v>410.7353396524241</v>
      </c>
      <c r="AK45" s="12">
        <v>17.340951184322392</v>
      </c>
      <c r="AL45" s="12">
        <v>263.78215497577685</v>
      </c>
      <c r="AM45" s="4"/>
      <c r="AO45" s="4">
        <v>2033</v>
      </c>
      <c r="AP45" s="12">
        <v>1055.7447667242068</v>
      </c>
      <c r="AQ45" s="12">
        <v>131.38355098182987</v>
      </c>
      <c r="AR45" s="12">
        <v>924.36121574237677</v>
      </c>
      <c r="AS45" s="12">
        <v>17.340951184322392</v>
      </c>
      <c r="AT45" s="12">
        <v>571.95768062974844</v>
      </c>
      <c r="AU45" s="4"/>
    </row>
    <row r="46" spans="1:47" x14ac:dyDescent="0.2">
      <c r="A46" s="4">
        <v>2034</v>
      </c>
      <c r="B46" s="12">
        <v>1228.0904723212352</v>
      </c>
      <c r="C46" s="12">
        <v>132.56600294066632</v>
      </c>
      <c r="D46" s="12">
        <v>1095.5244693805687</v>
      </c>
      <c r="E46" s="12">
        <v>17.497019744981287</v>
      </c>
      <c r="F46" s="12">
        <v>674.81170137332253</v>
      </c>
      <c r="G46" s="12"/>
      <c r="H46" s="2"/>
      <c r="I46" s="4">
        <v>2034</v>
      </c>
      <c r="J46" s="12">
        <v>1165.3876077971167</v>
      </c>
      <c r="K46" s="12">
        <v>132.56600294066632</v>
      </c>
      <c r="L46" s="12">
        <v>1032.8216048564504</v>
      </c>
      <c r="M46" s="12">
        <v>17.497019744981287</v>
      </c>
      <c r="N46" s="12">
        <v>637.18998265885148</v>
      </c>
      <c r="O46" s="4"/>
      <c r="P46" s="2"/>
      <c r="Q46" s="4">
        <v>2034</v>
      </c>
      <c r="R46" s="12">
        <v>1116.0975686962308</v>
      </c>
      <c r="S46" s="12">
        <v>132.56600294066632</v>
      </c>
      <c r="T46" s="12">
        <v>983.53156575556454</v>
      </c>
      <c r="U46" s="12">
        <v>17.497019744981287</v>
      </c>
      <c r="V46" s="12">
        <v>607.61595919832007</v>
      </c>
      <c r="W46" s="4"/>
      <c r="X46" s="3"/>
      <c r="Y46" s="4">
        <v>2034</v>
      </c>
      <c r="Z46" s="12">
        <v>891.42821666153293</v>
      </c>
      <c r="AA46" s="12">
        <v>132.56600294066632</v>
      </c>
      <c r="AB46" s="12">
        <v>758.86221372086652</v>
      </c>
      <c r="AC46" s="12">
        <v>17.497019744981287</v>
      </c>
      <c r="AD46" s="12">
        <v>472.8143479775012</v>
      </c>
      <c r="AE46" s="4"/>
      <c r="AG46" s="4">
        <v>2034</v>
      </c>
      <c r="AH46" s="12">
        <v>555.67186290011034</v>
      </c>
      <c r="AI46" s="12">
        <v>132.56600294066632</v>
      </c>
      <c r="AJ46" s="12">
        <v>423.10585995944405</v>
      </c>
      <c r="AK46" s="12">
        <v>17.497019744981287</v>
      </c>
      <c r="AL46" s="12">
        <v>271.3605357206477</v>
      </c>
      <c r="AM46" s="4"/>
      <c r="AO46" s="4">
        <v>2034</v>
      </c>
      <c r="AP46" s="12">
        <v>1082.1383858923118</v>
      </c>
      <c r="AQ46" s="12">
        <v>132.56600294066632</v>
      </c>
      <c r="AR46" s="12">
        <v>949.57238295164552</v>
      </c>
      <c r="AS46" s="12">
        <v>17.497019744981287</v>
      </c>
      <c r="AT46" s="12">
        <v>587.24044951596852</v>
      </c>
      <c r="AU46" s="4"/>
    </row>
    <row r="47" spans="1:47" x14ac:dyDescent="0.2">
      <c r="A47" s="4">
        <v>2035</v>
      </c>
      <c r="B47" s="12">
        <v>1271.0736388524792</v>
      </c>
      <c r="C47" s="12">
        <v>133.75909696713234</v>
      </c>
      <c r="D47" s="12">
        <v>1137.3145418853469</v>
      </c>
      <c r="E47" s="12">
        <v>17.654492922686121</v>
      </c>
      <c r="F47" s="12">
        <v>700.04321805389429</v>
      </c>
      <c r="G47" s="12"/>
      <c r="H47" s="2"/>
      <c r="I47" s="4">
        <v>2035</v>
      </c>
      <c r="J47" s="12">
        <v>1206.1761740700151</v>
      </c>
      <c r="K47" s="12">
        <v>133.75909696713234</v>
      </c>
      <c r="L47" s="12">
        <v>1072.4170771028828</v>
      </c>
      <c r="M47" s="12">
        <v>17.654492922686121</v>
      </c>
      <c r="N47" s="12">
        <v>661.10473918441585</v>
      </c>
      <c r="O47" s="4"/>
      <c r="P47" s="2"/>
      <c r="Q47" s="4">
        <v>2035</v>
      </c>
      <c r="R47" s="12">
        <v>1155.1609836005989</v>
      </c>
      <c r="S47" s="12">
        <v>133.75909696713234</v>
      </c>
      <c r="T47" s="12">
        <v>1021.4018866334665</v>
      </c>
      <c r="U47" s="12">
        <v>17.654492922686121</v>
      </c>
      <c r="V47" s="12">
        <v>630.49562490276594</v>
      </c>
      <c r="W47" s="4"/>
      <c r="X47" s="3"/>
      <c r="Y47" s="4">
        <v>2035</v>
      </c>
      <c r="Z47" s="12">
        <v>913.71392207807185</v>
      </c>
      <c r="AA47" s="12">
        <v>133.75909696713234</v>
      </c>
      <c r="AB47" s="12">
        <v>779.95482511093951</v>
      </c>
      <c r="AC47" s="12">
        <v>17.654492922686121</v>
      </c>
      <c r="AD47" s="12">
        <v>485.62738798924977</v>
      </c>
      <c r="AE47" s="4"/>
      <c r="AG47" s="4">
        <v>2035</v>
      </c>
      <c r="AH47" s="12">
        <v>569.56365947261304</v>
      </c>
      <c r="AI47" s="12">
        <v>133.75909696713234</v>
      </c>
      <c r="AJ47" s="12">
        <v>435.80456250548076</v>
      </c>
      <c r="AK47" s="12">
        <v>17.654492922686121</v>
      </c>
      <c r="AL47" s="12">
        <v>279.13723042597462</v>
      </c>
      <c r="AM47" s="4"/>
      <c r="AO47" s="4">
        <v>2035</v>
      </c>
      <c r="AP47" s="12">
        <v>1109.1918455396201</v>
      </c>
      <c r="AQ47" s="12">
        <v>133.75909696713234</v>
      </c>
      <c r="AR47" s="12">
        <v>975.43274857248787</v>
      </c>
      <c r="AS47" s="12">
        <v>17.654492922686121</v>
      </c>
      <c r="AT47" s="12">
        <v>602.91414206617878</v>
      </c>
      <c r="AU47" s="4"/>
    </row>
    <row r="48" spans="1:47" x14ac:dyDescent="0.2">
      <c r="A48" s="4">
        <v>2036</v>
      </c>
      <c r="B48" s="12">
        <v>1315.5612162123157</v>
      </c>
      <c r="C48" s="12">
        <v>134.96292883983648</v>
      </c>
      <c r="D48" s="12">
        <v>1180.5982873724795</v>
      </c>
      <c r="E48" s="12">
        <v>17.813383358990293</v>
      </c>
      <c r="F48" s="12">
        <v>726.17235578247789</v>
      </c>
      <c r="G48" s="12"/>
      <c r="H48" s="2"/>
      <c r="I48" s="4">
        <v>2036</v>
      </c>
      <c r="J48" s="12">
        <v>1248.3923401624659</v>
      </c>
      <c r="K48" s="12">
        <v>134.96292883983648</v>
      </c>
      <c r="L48" s="12">
        <v>1113.4294113226294</v>
      </c>
      <c r="M48" s="12">
        <v>17.813383358990293</v>
      </c>
      <c r="N48" s="12">
        <v>685.87103015256787</v>
      </c>
      <c r="O48" s="4"/>
      <c r="P48" s="2"/>
      <c r="Q48" s="4">
        <v>2036</v>
      </c>
      <c r="R48" s="12">
        <v>1195.591618026619</v>
      </c>
      <c r="S48" s="12">
        <v>134.96292883983648</v>
      </c>
      <c r="T48" s="12">
        <v>1060.6286891867824</v>
      </c>
      <c r="U48" s="12">
        <v>17.813383358990293</v>
      </c>
      <c r="V48" s="12">
        <v>654.19059687105982</v>
      </c>
      <c r="W48" s="4"/>
      <c r="X48" s="3"/>
      <c r="Y48" s="4">
        <v>2036</v>
      </c>
      <c r="Z48" s="12">
        <v>936.5567701300231</v>
      </c>
      <c r="AA48" s="12">
        <v>134.96292883983648</v>
      </c>
      <c r="AB48" s="12">
        <v>801.59384129018667</v>
      </c>
      <c r="AC48" s="12">
        <v>17.813383358990293</v>
      </c>
      <c r="AD48" s="12">
        <v>498.76968813310225</v>
      </c>
      <c r="AE48" s="4"/>
      <c r="AG48" s="4">
        <v>2036</v>
      </c>
      <c r="AH48" s="12">
        <v>583.80275095942852</v>
      </c>
      <c r="AI48" s="12">
        <v>134.96292883983648</v>
      </c>
      <c r="AJ48" s="12">
        <v>448.83982211959204</v>
      </c>
      <c r="AK48" s="12">
        <v>17.813383358990293</v>
      </c>
      <c r="AL48" s="12">
        <v>287.11727663074555</v>
      </c>
      <c r="AM48" s="4"/>
      <c r="AO48" s="4">
        <v>2036</v>
      </c>
      <c r="AP48" s="12">
        <v>1136.9216416781094</v>
      </c>
      <c r="AQ48" s="12">
        <v>134.96292883983648</v>
      </c>
      <c r="AR48" s="12">
        <v>1001.958712838273</v>
      </c>
      <c r="AS48" s="12">
        <v>17.813383358990293</v>
      </c>
      <c r="AT48" s="12">
        <v>618.98861106195397</v>
      </c>
      <c r="AU48" s="4"/>
    </row>
    <row r="49" spans="1:47" x14ac:dyDescent="0.2">
      <c r="A49" s="4">
        <v>2037</v>
      </c>
      <c r="B49" s="12">
        <v>1361.6058587797468</v>
      </c>
      <c r="C49" s="12">
        <v>136.177595199395</v>
      </c>
      <c r="D49" s="12">
        <v>1225.4282635803518</v>
      </c>
      <c r="E49" s="12">
        <v>17.973703809221206</v>
      </c>
      <c r="F49" s="12">
        <v>753.23066195743229</v>
      </c>
      <c r="G49" s="12"/>
      <c r="H49" s="2"/>
      <c r="I49" s="4">
        <v>2037</v>
      </c>
      <c r="J49" s="12">
        <v>1292.0860720681515</v>
      </c>
      <c r="K49" s="12">
        <v>136.177595199395</v>
      </c>
      <c r="L49" s="12">
        <v>1155.9084768687565</v>
      </c>
      <c r="M49" s="12">
        <v>17.973703809221206</v>
      </c>
      <c r="N49" s="12">
        <v>711.51878993047501</v>
      </c>
      <c r="O49" s="4"/>
      <c r="P49" s="2"/>
      <c r="Q49" s="4">
        <v>2037</v>
      </c>
      <c r="R49" s="12">
        <v>1237.4373246575503</v>
      </c>
      <c r="S49" s="12">
        <v>136.177595199395</v>
      </c>
      <c r="T49" s="12">
        <v>1101.2597294581553</v>
      </c>
      <c r="U49" s="12">
        <v>17.973703809221206</v>
      </c>
      <c r="V49" s="12">
        <v>678.72954148411441</v>
      </c>
      <c r="W49" s="4"/>
      <c r="X49" s="3"/>
      <c r="Y49" s="4">
        <v>2037</v>
      </c>
      <c r="Z49" s="12">
        <v>959.97068938327368</v>
      </c>
      <c r="AA49" s="12">
        <v>136.177595199395</v>
      </c>
      <c r="AB49" s="12">
        <v>823.79309418387868</v>
      </c>
      <c r="AC49" s="12">
        <v>17.973703809221206</v>
      </c>
      <c r="AD49" s="12">
        <v>512.24956031954844</v>
      </c>
      <c r="AE49" s="4"/>
      <c r="AG49" s="4">
        <v>2037</v>
      </c>
      <c r="AH49" s="12">
        <v>598.39781973341394</v>
      </c>
      <c r="AI49" s="12">
        <v>136.177595199395</v>
      </c>
      <c r="AJ49" s="12">
        <v>462.22022453401894</v>
      </c>
      <c r="AK49" s="12">
        <v>17.973703809221206</v>
      </c>
      <c r="AL49" s="12">
        <v>295.30583852963258</v>
      </c>
      <c r="AM49" s="4"/>
      <c r="AO49" s="4">
        <v>2037</v>
      </c>
      <c r="AP49" s="12">
        <v>1165.3446827200626</v>
      </c>
      <c r="AQ49" s="12">
        <v>136.177595199395</v>
      </c>
      <c r="AR49" s="12">
        <v>1029.1670875206676</v>
      </c>
      <c r="AS49" s="12">
        <v>17.973703809221206</v>
      </c>
      <c r="AT49" s="12">
        <v>635.4739563216217</v>
      </c>
      <c r="AU49" s="4"/>
    </row>
    <row r="50" spans="1:47" x14ac:dyDescent="0.2">
      <c r="A50" s="4">
        <v>2038</v>
      </c>
      <c r="B50" s="12">
        <v>1409.262063837037</v>
      </c>
      <c r="C50" s="12">
        <v>137.40319355618956</v>
      </c>
      <c r="D50" s="12">
        <v>1271.8588702808474</v>
      </c>
      <c r="E50" s="12">
        <v>18.135467143504197</v>
      </c>
      <c r="F50" s="12">
        <v>781.25078931201267</v>
      </c>
      <c r="G50" s="12"/>
      <c r="H50" s="2"/>
      <c r="I50" s="4">
        <v>2038</v>
      </c>
      <c r="J50" s="12">
        <v>1337.3090845905372</v>
      </c>
      <c r="K50" s="12">
        <v>137.40319355618956</v>
      </c>
      <c r="L50" s="12">
        <v>1199.9058910343476</v>
      </c>
      <c r="M50" s="12">
        <v>18.135467143504197</v>
      </c>
      <c r="N50" s="12">
        <v>738.07900176411272</v>
      </c>
      <c r="O50" s="4"/>
      <c r="P50" s="2"/>
      <c r="Q50" s="4">
        <v>2038</v>
      </c>
      <c r="R50" s="12">
        <v>1280.7476310205657</v>
      </c>
      <c r="S50" s="12">
        <v>137.40319355618956</v>
      </c>
      <c r="T50" s="12">
        <v>1143.3444374643761</v>
      </c>
      <c r="U50" s="12">
        <v>18.135467143504197</v>
      </c>
      <c r="V50" s="12">
        <v>704.14212962212991</v>
      </c>
      <c r="W50" s="4"/>
      <c r="X50" s="3"/>
      <c r="Y50" s="4">
        <v>2038</v>
      </c>
      <c r="Z50" s="12">
        <v>983.9699566178557</v>
      </c>
      <c r="AA50" s="12">
        <v>137.40319355618956</v>
      </c>
      <c r="AB50" s="12">
        <v>846.56676306166617</v>
      </c>
      <c r="AC50" s="12">
        <v>18.135467143504197</v>
      </c>
      <c r="AD50" s="12">
        <v>526.07552498050381</v>
      </c>
      <c r="AE50" s="4"/>
      <c r="AG50" s="4">
        <v>2038</v>
      </c>
      <c r="AH50" s="12">
        <v>613.35776522674939</v>
      </c>
      <c r="AI50" s="12">
        <v>137.40319355618956</v>
      </c>
      <c r="AJ50" s="12">
        <v>475.95457167055986</v>
      </c>
      <c r="AK50" s="12">
        <v>18.135467143504197</v>
      </c>
      <c r="AL50" s="12">
        <v>303.7082101458401</v>
      </c>
      <c r="AM50" s="4"/>
      <c r="AO50" s="4">
        <v>2038</v>
      </c>
      <c r="AP50" s="12">
        <v>1194.4782997880641</v>
      </c>
      <c r="AQ50" s="12">
        <v>137.40319355618956</v>
      </c>
      <c r="AR50" s="12">
        <v>1057.0751062318745</v>
      </c>
      <c r="AS50" s="12">
        <v>18.135467143504197</v>
      </c>
      <c r="AT50" s="12">
        <v>652.38053088262893</v>
      </c>
      <c r="AU50" s="4"/>
    </row>
    <row r="51" spans="1:47" x14ac:dyDescent="0.2">
      <c r="A51" s="4">
        <v>2039</v>
      </c>
      <c r="B51" s="12">
        <v>1458.5862360713334</v>
      </c>
      <c r="C51" s="12">
        <v>138.63982229819524</v>
      </c>
      <c r="D51" s="12">
        <v>1319.9464137731381</v>
      </c>
      <c r="E51" s="12">
        <v>18.298686347795734</v>
      </c>
      <c r="F51" s="12">
        <v>810.26653461167859</v>
      </c>
      <c r="G51" s="12"/>
      <c r="H51" s="2"/>
      <c r="I51" s="4">
        <v>2039</v>
      </c>
      <c r="J51" s="12">
        <v>1384.1149025512059</v>
      </c>
      <c r="K51" s="12">
        <v>138.63982229819524</v>
      </c>
      <c r="L51" s="12">
        <v>1245.4750802530107</v>
      </c>
      <c r="M51" s="12">
        <v>18.298686347795734</v>
      </c>
      <c r="N51" s="12">
        <v>765.5837344996022</v>
      </c>
      <c r="O51" s="4"/>
      <c r="P51" s="2"/>
      <c r="Q51" s="4">
        <v>2039</v>
      </c>
      <c r="R51" s="12">
        <v>1325.5737981062853</v>
      </c>
      <c r="S51" s="12">
        <v>138.63982229819524</v>
      </c>
      <c r="T51" s="12">
        <v>1186.9339758080903</v>
      </c>
      <c r="U51" s="12">
        <v>18.298686347795734</v>
      </c>
      <c r="V51" s="12">
        <v>730.4590718326499</v>
      </c>
      <c r="W51" s="4"/>
      <c r="X51" s="3"/>
      <c r="Y51" s="4">
        <v>2039</v>
      </c>
      <c r="Z51" s="12">
        <v>1008.5692055333018</v>
      </c>
      <c r="AA51" s="12">
        <v>138.63982229819524</v>
      </c>
      <c r="AB51" s="12">
        <v>869.92938323510657</v>
      </c>
      <c r="AC51" s="12">
        <v>18.298686347795734</v>
      </c>
      <c r="AD51" s="12">
        <v>540.25631628885958</v>
      </c>
      <c r="AE51" s="4"/>
      <c r="AG51" s="4">
        <v>2039</v>
      </c>
      <c r="AH51" s="12">
        <v>628.69170935741795</v>
      </c>
      <c r="AI51" s="12">
        <v>138.63982229819524</v>
      </c>
      <c r="AJ51" s="12">
        <v>490.05188705922268</v>
      </c>
      <c r="AK51" s="12">
        <v>18.298686347795734</v>
      </c>
      <c r="AL51" s="12">
        <v>312.32981858332931</v>
      </c>
      <c r="AM51" s="4"/>
      <c r="AO51" s="4">
        <v>2039</v>
      </c>
      <c r="AP51" s="12">
        <v>1224.3402572827656</v>
      </c>
      <c r="AQ51" s="12">
        <v>138.63982229819524</v>
      </c>
      <c r="AR51" s="12">
        <v>1085.7004349845704</v>
      </c>
      <c r="AS51" s="12">
        <v>18.298686347795734</v>
      </c>
      <c r="AT51" s="12">
        <v>669.71894733853799</v>
      </c>
      <c r="AU51" s="4"/>
    </row>
    <row r="52" spans="1:47" ht="13.5" thickBot="1" x14ac:dyDescent="0.25">
      <c r="A52" s="4"/>
      <c r="B52" s="4"/>
      <c r="C52" s="4"/>
      <c r="D52" s="4"/>
      <c r="E52" s="4"/>
      <c r="F52" s="4"/>
      <c r="G52" s="4"/>
      <c r="H52" s="2"/>
      <c r="I52" s="4"/>
      <c r="J52" s="4"/>
      <c r="K52" s="4"/>
      <c r="L52" s="4"/>
      <c r="M52" s="4"/>
      <c r="N52" s="4"/>
      <c r="O52" s="4"/>
      <c r="P52" s="2"/>
      <c r="Q52" s="4"/>
      <c r="R52" s="4"/>
      <c r="S52" s="4"/>
      <c r="T52" s="4"/>
      <c r="U52" s="4"/>
      <c r="V52" s="4"/>
      <c r="W52" s="4"/>
      <c r="X52" s="3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O52" s="4"/>
      <c r="AP52" s="4"/>
      <c r="AQ52" s="4"/>
      <c r="AR52" s="4"/>
      <c r="AS52" s="4"/>
      <c r="AT52" s="4"/>
      <c r="AU52" s="4"/>
    </row>
    <row r="53" spans="1:47" ht="13.5" thickBot="1" x14ac:dyDescent="0.25">
      <c r="A53" s="4"/>
      <c r="B53" s="4"/>
      <c r="C53" s="4"/>
      <c r="D53" s="4" t="s">
        <v>15</v>
      </c>
      <c r="E53" s="4"/>
      <c r="F53" s="13">
        <v>2966.0456562008885</v>
      </c>
      <c r="G53" s="14"/>
      <c r="H53" s="2"/>
      <c r="I53" s="4"/>
      <c r="J53" s="4"/>
      <c r="K53" s="4"/>
      <c r="L53" s="4" t="s">
        <v>15</v>
      </c>
      <c r="M53" s="4"/>
      <c r="N53" s="13">
        <v>2789.6539622052569</v>
      </c>
      <c r="O53" s="4"/>
      <c r="P53" s="2"/>
      <c r="Q53" s="4"/>
      <c r="R53" s="4"/>
      <c r="S53" s="4"/>
      <c r="T53" s="4" t="s">
        <v>15</v>
      </c>
      <c r="U53" s="4"/>
      <c r="V53" s="13">
        <v>2927.0463576748411</v>
      </c>
      <c r="W53" s="4"/>
      <c r="X53" s="3"/>
      <c r="Y53" s="4"/>
      <c r="Z53" s="4"/>
      <c r="AA53" s="4"/>
      <c r="AB53" s="4" t="s">
        <v>15</v>
      </c>
      <c r="AC53" s="4"/>
      <c r="AD53" s="13">
        <v>2653.4810555985136</v>
      </c>
      <c r="AE53" s="4"/>
      <c r="AG53" s="4"/>
      <c r="AH53" s="4"/>
      <c r="AI53" s="4"/>
      <c r="AJ53" s="4" t="s">
        <v>15</v>
      </c>
      <c r="AK53" s="4"/>
      <c r="AL53" s="13">
        <v>1408.9470338373908</v>
      </c>
      <c r="AM53" s="4"/>
      <c r="AO53" s="4"/>
      <c r="AP53" s="4"/>
      <c r="AQ53" s="4"/>
      <c r="AR53" s="4" t="s">
        <v>15</v>
      </c>
      <c r="AS53" s="4"/>
      <c r="AT53" s="13">
        <v>3360.3784567781991</v>
      </c>
      <c r="AU53" s="4"/>
    </row>
    <row r="54" spans="1:47" x14ac:dyDescent="0.2">
      <c r="A54" s="4"/>
      <c r="B54" s="4"/>
      <c r="C54" s="4"/>
      <c r="D54" s="4"/>
      <c r="E54" s="4"/>
      <c r="F54" s="4"/>
      <c r="G54" s="4"/>
      <c r="H54" s="2"/>
      <c r="I54" s="4"/>
      <c r="J54" s="4"/>
      <c r="K54" s="4"/>
      <c r="L54" s="4"/>
      <c r="M54" s="4"/>
      <c r="N54" s="4"/>
      <c r="O54" s="4"/>
      <c r="P54" s="2"/>
      <c r="Q54" s="4"/>
      <c r="R54" s="4"/>
      <c r="S54" s="4"/>
      <c r="T54" s="4"/>
      <c r="U54" s="4"/>
      <c r="V54" s="4"/>
      <c r="W54" s="4"/>
      <c r="X54" s="3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O54" s="4"/>
      <c r="AP54" s="4"/>
      <c r="AQ54" s="4"/>
      <c r="AR54" s="4"/>
      <c r="AS54" s="4"/>
      <c r="AT54" s="4"/>
      <c r="AU54" s="4"/>
    </row>
    <row r="55" spans="1:47" x14ac:dyDescent="0.2">
      <c r="A55" s="4"/>
      <c r="B55" s="4"/>
      <c r="C55" s="4" t="s">
        <v>16</v>
      </c>
      <c r="D55" s="15">
        <v>0.1174</v>
      </c>
      <c r="E55" s="4"/>
      <c r="F55" s="4"/>
      <c r="G55" s="4"/>
      <c r="H55" s="2"/>
      <c r="I55" s="4"/>
      <c r="J55" s="4"/>
      <c r="K55" s="4" t="s">
        <v>16</v>
      </c>
      <c r="L55" s="15">
        <v>0.1174</v>
      </c>
      <c r="M55" s="4"/>
      <c r="N55" s="4"/>
      <c r="O55" s="4"/>
      <c r="P55" s="2"/>
      <c r="Q55" s="4"/>
      <c r="R55" s="4"/>
      <c r="S55" s="4" t="s">
        <v>16</v>
      </c>
      <c r="T55" s="15">
        <v>0.1174</v>
      </c>
      <c r="U55" s="4"/>
      <c r="V55" s="4"/>
      <c r="W55" s="4"/>
      <c r="X55" s="3"/>
      <c r="Y55" s="4"/>
      <c r="Z55" s="4"/>
      <c r="AA55" s="4" t="s">
        <v>16</v>
      </c>
      <c r="AB55" s="15">
        <v>0.1174</v>
      </c>
      <c r="AC55" s="4"/>
      <c r="AD55" s="4"/>
      <c r="AE55" s="4"/>
      <c r="AG55" s="4"/>
      <c r="AH55" s="4"/>
      <c r="AI55" s="4" t="s">
        <v>16</v>
      </c>
      <c r="AJ55" s="15">
        <v>0.1174</v>
      </c>
      <c r="AK55" s="4"/>
      <c r="AL55" s="4"/>
      <c r="AM55" s="4"/>
      <c r="AO55" s="4"/>
      <c r="AP55" s="4"/>
      <c r="AQ55" s="4" t="s">
        <v>16</v>
      </c>
      <c r="AR55" s="15">
        <v>0.1174</v>
      </c>
      <c r="AS55" s="4"/>
      <c r="AT55" s="4"/>
      <c r="AU55" s="4"/>
    </row>
    <row r="56" spans="1:47" x14ac:dyDescent="0.2">
      <c r="A56" s="4"/>
      <c r="B56" s="4"/>
      <c r="C56" s="4" t="s">
        <v>17</v>
      </c>
      <c r="D56" s="15">
        <v>0.4</v>
      </c>
      <c r="E56" s="4"/>
      <c r="F56" s="4"/>
      <c r="G56" s="4"/>
      <c r="H56" s="2"/>
      <c r="I56" s="4"/>
      <c r="J56" s="4"/>
      <c r="K56" s="4" t="s">
        <v>17</v>
      </c>
      <c r="L56" s="15">
        <v>0.4</v>
      </c>
      <c r="M56" s="4"/>
      <c r="N56" s="4"/>
      <c r="O56" s="4"/>
      <c r="P56" s="2"/>
      <c r="Q56" s="4"/>
      <c r="R56" s="4"/>
      <c r="S56" s="4" t="s">
        <v>17</v>
      </c>
      <c r="T56" s="15">
        <v>0.4</v>
      </c>
      <c r="U56" s="4"/>
      <c r="V56" s="4"/>
      <c r="W56" s="4"/>
      <c r="X56" s="3"/>
      <c r="Y56" s="4"/>
      <c r="Z56" s="4"/>
      <c r="AA56" s="4" t="s">
        <v>17</v>
      </c>
      <c r="AB56" s="15">
        <v>0.4</v>
      </c>
      <c r="AC56" s="4"/>
      <c r="AD56" s="4"/>
      <c r="AE56" s="4"/>
      <c r="AG56" s="4"/>
      <c r="AH56" s="4"/>
      <c r="AI56" s="4" t="s">
        <v>17</v>
      </c>
      <c r="AJ56" s="15">
        <v>0.4</v>
      </c>
      <c r="AK56" s="4"/>
      <c r="AL56" s="4"/>
      <c r="AM56" s="4"/>
      <c r="AO56" s="4"/>
      <c r="AP56" s="4"/>
      <c r="AQ56" s="4" t="s">
        <v>17</v>
      </c>
      <c r="AR56" s="15">
        <v>0.4</v>
      </c>
      <c r="AS56" s="4"/>
      <c r="AT56" s="4"/>
      <c r="AU56" s="4"/>
    </row>
    <row r="57" spans="1:47" x14ac:dyDescent="0.2">
      <c r="A57" s="4"/>
      <c r="B57" s="4"/>
      <c r="C57" s="4"/>
      <c r="D57" s="4"/>
      <c r="E57" s="4"/>
      <c r="F57" s="4"/>
      <c r="G57" s="4"/>
      <c r="H57" s="2"/>
      <c r="I57" s="4"/>
      <c r="J57" s="4"/>
      <c r="K57" s="4"/>
      <c r="L57" s="4"/>
      <c r="M57" s="4"/>
      <c r="N57" s="4"/>
      <c r="O57" s="4"/>
      <c r="P57" s="2"/>
      <c r="Q57" s="4"/>
      <c r="R57" s="4"/>
      <c r="S57" s="4"/>
      <c r="T57" s="4"/>
      <c r="U57" s="4"/>
      <c r="V57" s="4"/>
      <c r="W57" s="4"/>
      <c r="X57" s="3"/>
      <c r="Y57" s="4"/>
      <c r="Z57" s="4"/>
      <c r="AA57" s="4"/>
      <c r="AB57" s="4"/>
      <c r="AC57" s="4"/>
      <c r="AD57" s="4"/>
      <c r="AE57" s="4"/>
      <c r="AG57" s="4"/>
      <c r="AH57" s="4"/>
      <c r="AI57" s="4"/>
      <c r="AJ57" s="4"/>
      <c r="AK57" s="4"/>
      <c r="AL57" s="4"/>
      <c r="AM57" s="4"/>
      <c r="AO57" s="4"/>
      <c r="AP57" s="4"/>
      <c r="AQ57" s="4"/>
      <c r="AR57" s="4"/>
      <c r="AS57" s="4"/>
      <c r="AT57" s="4"/>
      <c r="AU57" s="4"/>
    </row>
    <row r="58" spans="1:47" x14ac:dyDescent="0.2">
      <c r="A58" s="4"/>
      <c r="B58" s="4"/>
      <c r="C58" s="4" t="s">
        <v>18</v>
      </c>
      <c r="D58" s="16">
        <f>1.10504290309634*1000</f>
        <v>1105.0429030963401</v>
      </c>
      <c r="E58" s="4"/>
      <c r="F58" s="4"/>
      <c r="G58" s="4"/>
      <c r="H58" s="2"/>
      <c r="I58" s="4"/>
      <c r="J58" s="4"/>
      <c r="K58" s="4" t="s">
        <v>18</v>
      </c>
      <c r="L58" s="16">
        <f>1.03932564442653*1000</f>
        <v>1039.3256444265301</v>
      </c>
      <c r="M58" s="4"/>
      <c r="N58" s="4"/>
      <c r="O58" s="4"/>
      <c r="P58" s="2"/>
      <c r="Q58" s="4"/>
      <c r="R58" s="4"/>
      <c r="S58" s="4" t="s">
        <v>18</v>
      </c>
      <c r="T58" s="16">
        <f>1.0905131543813*1000</f>
        <v>1090.5131543813</v>
      </c>
      <c r="U58" s="4"/>
      <c r="V58" s="4"/>
      <c r="W58" s="4"/>
      <c r="X58" s="3"/>
      <c r="Y58" s="4"/>
      <c r="Z58" s="4"/>
      <c r="AA58" s="4" t="s">
        <v>18</v>
      </c>
      <c r="AB58" s="16">
        <f>0.988592472560081*1000</f>
        <v>988.59247256008098</v>
      </c>
      <c r="AC58" s="4"/>
      <c r="AD58" s="4"/>
      <c r="AE58" s="4"/>
      <c r="AG58" s="4"/>
      <c r="AH58" s="4"/>
      <c r="AI58" s="4" t="s">
        <v>18</v>
      </c>
      <c r="AJ58" s="16">
        <f>0.524923450630524*1000</f>
        <v>524.92345063052403</v>
      </c>
      <c r="AK58" s="4"/>
      <c r="AL58" s="4"/>
      <c r="AM58" s="4"/>
      <c r="AO58" s="4"/>
      <c r="AP58" s="4"/>
      <c r="AQ58" s="4" t="s">
        <v>18</v>
      </c>
      <c r="AR58" s="16">
        <f>1.25195725076495*1000</f>
        <v>1251.95725076495</v>
      </c>
      <c r="AS58" s="4"/>
      <c r="AT58" s="4"/>
      <c r="AU58" s="4"/>
    </row>
    <row r="59" spans="1:47" x14ac:dyDescent="0.2">
      <c r="A59" s="4"/>
      <c r="B59" s="4"/>
      <c r="C59" s="4" t="s">
        <v>19</v>
      </c>
      <c r="D59" s="17">
        <v>1339.3119985527649</v>
      </c>
      <c r="E59" s="4"/>
      <c r="F59" s="4"/>
      <c r="G59" s="4"/>
      <c r="H59" s="2"/>
      <c r="I59" s="4"/>
      <c r="J59" s="4"/>
      <c r="K59" s="4" t="s">
        <v>19</v>
      </c>
      <c r="L59" s="17">
        <v>1259.6626810449575</v>
      </c>
      <c r="M59" s="4"/>
      <c r="N59" s="4"/>
      <c r="O59" s="4"/>
      <c r="P59" s="2"/>
      <c r="Q59" s="4"/>
      <c r="R59" s="4"/>
      <c r="S59" s="4" t="s">
        <v>19</v>
      </c>
      <c r="T59" s="17">
        <v>1321.7019431101328</v>
      </c>
      <c r="U59" s="4"/>
      <c r="V59" s="4"/>
      <c r="W59" s="4"/>
      <c r="X59" s="3"/>
      <c r="Y59" s="4"/>
      <c r="Z59" s="4"/>
      <c r="AA59" s="4" t="s">
        <v>19</v>
      </c>
      <c r="AB59" s="17">
        <v>1198.1740767428182</v>
      </c>
      <c r="AC59" s="4"/>
      <c r="AD59" s="4"/>
      <c r="AE59" s="4"/>
      <c r="AG59" s="4"/>
      <c r="AH59" s="4"/>
      <c r="AI59" s="4" t="s">
        <v>19</v>
      </c>
      <c r="AJ59" s="17">
        <v>636.20722216419551</v>
      </c>
      <c r="AK59" s="4"/>
      <c r="AL59" s="4"/>
      <c r="AM59" s="4"/>
      <c r="AO59" s="4"/>
      <c r="AP59" s="4"/>
      <c r="AQ59" s="4" t="s">
        <v>19</v>
      </c>
      <c r="AR59" s="17">
        <v>1517.3721879271177</v>
      </c>
      <c r="AS59" s="4"/>
      <c r="AT59" s="4"/>
      <c r="AU59" s="4"/>
    </row>
    <row r="60" spans="1:47" ht="13.5" thickBot="1" x14ac:dyDescent="0.25">
      <c r="A60" s="4"/>
      <c r="B60" s="4"/>
      <c r="C60" s="4"/>
      <c r="D60" s="4"/>
      <c r="E60" s="4"/>
      <c r="F60" s="4"/>
      <c r="G60" s="4"/>
      <c r="H60" s="2"/>
      <c r="I60" s="4"/>
      <c r="J60" s="4"/>
      <c r="K60" s="4"/>
      <c r="L60" s="4"/>
      <c r="M60" s="4"/>
      <c r="N60" s="4"/>
      <c r="O60" s="4"/>
      <c r="P60" s="2"/>
      <c r="Q60" s="4"/>
      <c r="R60" s="4"/>
      <c r="S60" s="4"/>
      <c r="T60" s="4"/>
      <c r="U60" s="4"/>
      <c r="V60" s="4"/>
      <c r="W60" s="4"/>
      <c r="X60" s="3"/>
      <c r="Y60" s="4"/>
      <c r="Z60" s="4"/>
      <c r="AA60" s="4"/>
      <c r="AB60" s="4"/>
      <c r="AC60" s="4"/>
      <c r="AD60" s="4"/>
      <c r="AE60" s="4"/>
      <c r="AG60" s="4"/>
      <c r="AH60" s="4"/>
      <c r="AI60" s="4"/>
      <c r="AJ60" s="4"/>
      <c r="AK60" s="4"/>
      <c r="AL60" s="4"/>
      <c r="AM60" s="4"/>
      <c r="AO60" s="4"/>
      <c r="AP60" s="4"/>
      <c r="AQ60" s="4"/>
      <c r="AR60" s="4"/>
      <c r="AS60" s="4"/>
      <c r="AT60" s="4"/>
      <c r="AU60" s="4"/>
    </row>
    <row r="61" spans="1:47" ht="13.5" thickBot="1" x14ac:dyDescent="0.25">
      <c r="A61" s="4"/>
      <c r="B61" s="4"/>
      <c r="C61" s="4"/>
      <c r="D61" s="4" t="s">
        <v>20</v>
      </c>
      <c r="E61" s="4"/>
      <c r="F61" s="18">
        <v>4305.3576547536532</v>
      </c>
      <c r="G61" s="19"/>
      <c r="H61" s="2"/>
      <c r="I61" s="4"/>
      <c r="J61" s="4"/>
      <c r="K61" s="4"/>
      <c r="L61" s="4" t="s">
        <v>20</v>
      </c>
      <c r="M61" s="4"/>
      <c r="N61" s="18">
        <v>4049.3166432502144</v>
      </c>
      <c r="O61" s="4"/>
      <c r="P61" s="2"/>
      <c r="Q61" s="4"/>
      <c r="R61" s="4"/>
      <c r="S61" s="4"/>
      <c r="T61" s="4" t="s">
        <v>20</v>
      </c>
      <c r="U61" s="4"/>
      <c r="V61" s="18">
        <v>4248.7483007849742</v>
      </c>
      <c r="W61" s="4"/>
      <c r="X61" s="3"/>
      <c r="Y61" s="4"/>
      <c r="Z61" s="4"/>
      <c r="AA61" s="4"/>
      <c r="AB61" s="4" t="s">
        <v>20</v>
      </c>
      <c r="AC61" s="4"/>
      <c r="AD61" s="18">
        <v>3851.6551323413319</v>
      </c>
      <c r="AE61" s="4"/>
      <c r="AG61" s="4"/>
      <c r="AH61" s="4"/>
      <c r="AI61" s="4"/>
      <c r="AJ61" s="4" t="s">
        <v>20</v>
      </c>
      <c r="AK61" s="4"/>
      <c r="AL61" s="18">
        <v>2045.1542560015864</v>
      </c>
      <c r="AM61" s="4"/>
      <c r="AO61" s="4"/>
      <c r="AP61" s="4"/>
      <c r="AQ61" s="4"/>
      <c r="AR61" s="4" t="s">
        <v>20</v>
      </c>
      <c r="AS61" s="4"/>
      <c r="AT61" s="18">
        <v>4877.7506447053165</v>
      </c>
      <c r="AU61" s="4"/>
    </row>
    <row r="62" spans="1:47" x14ac:dyDescent="0.2">
      <c r="A62" s="4"/>
      <c r="B62" s="4"/>
      <c r="C62" s="4"/>
      <c r="D62" s="4"/>
      <c r="E62" s="4"/>
      <c r="F62" s="20"/>
      <c r="G62" s="20"/>
      <c r="H62" s="2"/>
      <c r="I62" s="4"/>
      <c r="J62" s="4"/>
      <c r="K62" s="4"/>
      <c r="L62" s="4"/>
      <c r="M62" s="4"/>
      <c r="N62" s="20"/>
      <c r="O62" s="4"/>
      <c r="P62" s="2"/>
      <c r="Q62" s="4"/>
      <c r="R62" s="4"/>
      <c r="S62" s="4"/>
      <c r="T62" s="4"/>
      <c r="U62" s="4"/>
      <c r="V62" s="20"/>
      <c r="W62" s="4"/>
      <c r="X62" s="3"/>
      <c r="Y62" s="4"/>
      <c r="Z62" s="4"/>
      <c r="AA62" s="4"/>
      <c r="AB62" s="4"/>
      <c r="AC62" s="4"/>
      <c r="AD62" s="20"/>
      <c r="AE62" s="4"/>
      <c r="AG62" s="4"/>
      <c r="AH62" s="4"/>
      <c r="AI62" s="4"/>
      <c r="AJ62" s="4"/>
      <c r="AK62" s="4"/>
      <c r="AL62" s="20"/>
      <c r="AM62" s="4"/>
      <c r="AO62" s="4"/>
      <c r="AP62" s="4"/>
      <c r="AQ62" s="4"/>
      <c r="AR62" s="4"/>
      <c r="AS62" s="4"/>
      <c r="AT62" s="20"/>
      <c r="AU62" s="4"/>
    </row>
    <row r="63" spans="1:47" x14ac:dyDescent="0.2">
      <c r="A63" s="4"/>
      <c r="B63" s="4"/>
      <c r="C63" s="4"/>
      <c r="D63" s="4"/>
      <c r="E63" s="4"/>
      <c r="F63" s="20"/>
      <c r="G63" s="20"/>
      <c r="H63" s="2"/>
      <c r="I63" s="4"/>
      <c r="J63" s="4"/>
      <c r="K63" s="4"/>
      <c r="L63" s="4"/>
      <c r="M63" s="4"/>
      <c r="N63" s="20"/>
      <c r="O63" s="4"/>
      <c r="P63" s="2"/>
      <c r="Q63" s="4"/>
      <c r="R63" s="4"/>
      <c r="S63" s="4"/>
      <c r="T63" s="4"/>
      <c r="U63" s="4"/>
      <c r="V63" s="20"/>
      <c r="W63" s="4"/>
      <c r="X63" s="3"/>
      <c r="Y63" s="4"/>
      <c r="Z63" s="4"/>
      <c r="AA63" s="4"/>
      <c r="AB63" s="4"/>
      <c r="AC63" s="4"/>
      <c r="AD63" s="20"/>
      <c r="AE63" s="4"/>
      <c r="AG63" s="4"/>
      <c r="AH63" s="4"/>
      <c r="AI63" s="4"/>
      <c r="AJ63" s="4"/>
      <c r="AK63" s="4"/>
      <c r="AL63" s="20"/>
      <c r="AM63" s="4"/>
      <c r="AO63" s="4"/>
      <c r="AP63" s="4"/>
      <c r="AQ63" s="4"/>
      <c r="AR63" s="4"/>
      <c r="AS63" s="4"/>
      <c r="AT63" s="20"/>
      <c r="AU63" s="4"/>
    </row>
    <row r="64" spans="1:47" x14ac:dyDescent="0.2">
      <c r="A64" s="2"/>
      <c r="B64" s="2"/>
      <c r="C64" s="2"/>
      <c r="D64" s="2"/>
      <c r="E64" s="2"/>
      <c r="F64" s="21"/>
      <c r="G64" s="21"/>
      <c r="H64" s="2"/>
      <c r="I64" s="2"/>
      <c r="J64" s="2"/>
      <c r="K64" s="2"/>
      <c r="L64" s="2"/>
      <c r="M64" s="2"/>
      <c r="N64" s="21"/>
      <c r="O64" s="21"/>
      <c r="P64" s="21"/>
      <c r="Q64" s="2"/>
      <c r="X64" s="3"/>
    </row>
    <row r="65" spans="1:4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X65" s="3"/>
    </row>
    <row r="66" spans="1:4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X66" s="3"/>
    </row>
    <row r="67" spans="1:4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X67" s="3"/>
    </row>
    <row r="68" spans="1:47" x14ac:dyDescent="0.2">
      <c r="A68" s="2"/>
      <c r="B68" s="2"/>
      <c r="C68" s="2"/>
      <c r="D68" s="2"/>
      <c r="E68" s="2"/>
      <c r="F68" s="2"/>
      <c r="G68" s="2"/>
      <c r="H68" s="2"/>
      <c r="P68" s="2"/>
      <c r="X68" s="3"/>
    </row>
    <row r="69" spans="1:47" x14ac:dyDescent="0.2">
      <c r="A69" s="4"/>
      <c r="B69" s="4"/>
      <c r="C69" s="4"/>
      <c r="D69" s="4"/>
      <c r="E69" s="4"/>
      <c r="F69" s="4"/>
      <c r="G69" s="4"/>
      <c r="H69" s="2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4"/>
      <c r="U69" s="4"/>
      <c r="V69" s="4"/>
      <c r="W69" s="4"/>
      <c r="X69" s="3"/>
      <c r="AG69" s="4"/>
      <c r="AH69" s="4"/>
      <c r="AI69" s="4"/>
      <c r="AJ69" s="4"/>
      <c r="AK69" s="4"/>
      <c r="AL69" s="4"/>
      <c r="AM69" s="4"/>
      <c r="AO69" s="4"/>
      <c r="AP69" s="4"/>
      <c r="AQ69" s="4"/>
      <c r="AR69" s="4"/>
      <c r="AS69" s="4"/>
      <c r="AT69" s="4"/>
      <c r="AU69" s="4"/>
    </row>
    <row r="70" spans="1:47" ht="15.75" x14ac:dyDescent="0.25">
      <c r="A70" s="4"/>
      <c r="B70" s="4"/>
      <c r="C70" s="5" t="s">
        <v>0</v>
      </c>
      <c r="D70" s="4"/>
      <c r="E70" s="4"/>
      <c r="F70" s="4"/>
      <c r="G70" s="4"/>
      <c r="H70" s="2"/>
      <c r="I70" s="4"/>
      <c r="J70" s="4"/>
      <c r="K70" s="5" t="s">
        <v>0</v>
      </c>
      <c r="L70" s="4"/>
      <c r="M70" s="4"/>
      <c r="N70" s="4"/>
      <c r="O70" s="4"/>
      <c r="P70" s="2"/>
      <c r="Q70" s="4"/>
      <c r="R70" s="4"/>
      <c r="S70" s="5" t="s">
        <v>0</v>
      </c>
      <c r="T70" s="4"/>
      <c r="U70" s="4"/>
      <c r="V70" s="4"/>
      <c r="W70" s="4"/>
      <c r="X70" s="3"/>
      <c r="AG70" s="4"/>
      <c r="AH70" s="4"/>
      <c r="AI70" s="5" t="s">
        <v>0</v>
      </c>
      <c r="AJ70" s="4"/>
      <c r="AK70" s="4"/>
      <c r="AL70" s="4"/>
      <c r="AM70" s="4"/>
      <c r="AO70" s="4"/>
      <c r="AP70" s="4"/>
      <c r="AQ70" s="5" t="s">
        <v>0</v>
      </c>
      <c r="AR70" s="4"/>
      <c r="AS70" s="4"/>
      <c r="AT70" s="4"/>
      <c r="AU70" s="4"/>
    </row>
    <row r="71" spans="1:47" x14ac:dyDescent="0.2">
      <c r="A71" s="4"/>
      <c r="B71" s="4"/>
      <c r="C71" s="4"/>
      <c r="D71" s="4"/>
      <c r="E71" s="4"/>
      <c r="F71" s="4"/>
      <c r="G71" s="4"/>
      <c r="H71" s="2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4"/>
      <c r="U71" s="4"/>
      <c r="V71" s="4"/>
      <c r="W71" s="4"/>
      <c r="X71" s="3"/>
      <c r="AG71" s="4"/>
      <c r="AH71" s="4"/>
      <c r="AI71" s="4"/>
      <c r="AJ71" s="4"/>
      <c r="AK71" s="4"/>
      <c r="AL71" s="4"/>
      <c r="AM71" s="4"/>
      <c r="AO71" s="4"/>
      <c r="AP71" s="4"/>
      <c r="AQ71" s="4"/>
      <c r="AR71" s="4"/>
      <c r="AS71" s="4"/>
      <c r="AT71" s="4"/>
      <c r="AU71" s="4"/>
    </row>
    <row r="72" spans="1:47" x14ac:dyDescent="0.2">
      <c r="A72" s="4"/>
      <c r="B72" s="4"/>
      <c r="C72" s="6" t="s">
        <v>1</v>
      </c>
      <c r="D72" s="6" t="s">
        <v>2</v>
      </c>
      <c r="E72" s="4"/>
      <c r="F72" s="4"/>
      <c r="G72" s="4"/>
      <c r="H72" s="2"/>
      <c r="I72" s="4"/>
      <c r="J72" s="4"/>
      <c r="K72" s="6" t="s">
        <v>1</v>
      </c>
      <c r="L72" s="6" t="s">
        <v>2</v>
      </c>
      <c r="M72" s="4"/>
      <c r="N72" s="4"/>
      <c r="O72" s="4"/>
      <c r="P72" s="2"/>
      <c r="Q72" s="4"/>
      <c r="R72" s="4"/>
      <c r="S72" s="6" t="s">
        <v>1</v>
      </c>
      <c r="T72" s="6" t="s">
        <v>2</v>
      </c>
      <c r="U72" s="4"/>
      <c r="V72" s="4"/>
      <c r="W72" s="4"/>
      <c r="X72" s="3"/>
      <c r="AG72" s="4"/>
      <c r="AH72" s="4"/>
      <c r="AI72" s="6" t="s">
        <v>3</v>
      </c>
      <c r="AJ72" s="6" t="s">
        <v>2</v>
      </c>
      <c r="AK72" s="4"/>
      <c r="AL72" s="4"/>
      <c r="AM72" s="4"/>
      <c r="AO72" s="4"/>
      <c r="AP72" s="4"/>
      <c r="AQ72" s="6" t="s">
        <v>4</v>
      </c>
      <c r="AR72" s="6" t="s">
        <v>2</v>
      </c>
      <c r="AS72" s="4"/>
      <c r="AT72" s="4"/>
      <c r="AU72" s="4"/>
    </row>
    <row r="73" spans="1:47" x14ac:dyDescent="0.2">
      <c r="A73" s="4"/>
      <c r="B73" s="4"/>
      <c r="C73" s="7" t="s">
        <v>5</v>
      </c>
      <c r="D73" s="4"/>
      <c r="E73" s="8">
        <v>3.5000000000000003E-2</v>
      </c>
      <c r="F73" s="4"/>
      <c r="G73" s="4"/>
      <c r="H73" s="2"/>
      <c r="I73" s="4"/>
      <c r="J73" s="4"/>
      <c r="K73" s="7" t="s">
        <v>5</v>
      </c>
      <c r="L73" s="4"/>
      <c r="M73" s="8">
        <v>3.5000000000000003E-2</v>
      </c>
      <c r="N73" s="4"/>
      <c r="O73" s="4"/>
      <c r="P73" s="2"/>
      <c r="Q73" s="4"/>
      <c r="R73" s="4"/>
      <c r="S73" s="7" t="s">
        <v>5</v>
      </c>
      <c r="T73" s="4"/>
      <c r="U73" s="8">
        <v>3.5000000000000003E-2</v>
      </c>
      <c r="V73" s="4"/>
      <c r="W73" s="4"/>
      <c r="X73" s="3"/>
      <c r="AG73" s="4"/>
      <c r="AH73" s="4"/>
      <c r="AI73" s="7" t="s">
        <v>5</v>
      </c>
      <c r="AJ73" s="4"/>
      <c r="AK73" s="8">
        <v>3.5000000000000003E-2</v>
      </c>
      <c r="AL73" s="4"/>
      <c r="AM73" s="4"/>
      <c r="AO73" s="4"/>
      <c r="AP73" s="4"/>
      <c r="AQ73" s="7" t="s">
        <v>5</v>
      </c>
      <c r="AR73" s="4"/>
      <c r="AS73" s="8">
        <v>3.5000000000000003E-2</v>
      </c>
      <c r="AT73" s="4"/>
      <c r="AU73" s="4"/>
    </row>
    <row r="74" spans="1:47" x14ac:dyDescent="0.2">
      <c r="A74" s="4"/>
      <c r="B74" s="4"/>
      <c r="C74" s="7" t="s">
        <v>6</v>
      </c>
      <c r="D74" s="9" t="s">
        <v>7</v>
      </c>
      <c r="E74" s="8"/>
      <c r="F74" s="4"/>
      <c r="G74" s="4"/>
      <c r="H74" s="2"/>
      <c r="I74" s="4"/>
      <c r="J74" s="4"/>
      <c r="K74" s="7" t="s">
        <v>6</v>
      </c>
      <c r="L74" s="9" t="s">
        <v>8</v>
      </c>
      <c r="M74" s="8"/>
      <c r="N74" s="4"/>
      <c r="O74" s="4"/>
      <c r="P74" s="2"/>
      <c r="Q74" s="4"/>
      <c r="R74" s="4"/>
      <c r="S74" s="7" t="s">
        <v>6</v>
      </c>
      <c r="T74" s="9" t="s">
        <v>9</v>
      </c>
      <c r="U74" s="8"/>
      <c r="V74" s="4"/>
      <c r="W74" s="4"/>
      <c r="X74" s="3"/>
      <c r="AG74" s="4"/>
      <c r="AH74" s="4"/>
      <c r="AI74" s="7" t="s">
        <v>6</v>
      </c>
      <c r="AJ74" s="9" t="s">
        <v>7</v>
      </c>
      <c r="AK74" s="8"/>
      <c r="AL74" s="4"/>
      <c r="AM74" s="4"/>
      <c r="AO74" s="4"/>
      <c r="AP74" s="4"/>
      <c r="AQ74" s="7" t="s">
        <v>6</v>
      </c>
      <c r="AR74" s="9" t="s">
        <v>7</v>
      </c>
      <c r="AS74" s="8"/>
      <c r="AT74" s="4"/>
      <c r="AU74" s="4"/>
    </row>
    <row r="75" spans="1:47" x14ac:dyDescent="0.2">
      <c r="A75" s="4"/>
      <c r="B75" s="4"/>
      <c r="C75" s="4"/>
      <c r="D75" s="4"/>
      <c r="E75" s="4"/>
      <c r="F75" s="10"/>
      <c r="G75" s="4"/>
      <c r="H75" s="2"/>
      <c r="I75" s="4"/>
      <c r="J75" s="4"/>
      <c r="K75" s="4"/>
      <c r="L75" s="4"/>
      <c r="M75" s="4"/>
      <c r="N75" s="10"/>
      <c r="O75" s="4"/>
      <c r="P75" s="2"/>
      <c r="Q75" s="4"/>
      <c r="R75" s="4"/>
      <c r="S75" s="4"/>
      <c r="T75" s="4"/>
      <c r="U75" s="4"/>
      <c r="V75" s="10"/>
      <c r="W75" s="4"/>
      <c r="X75" s="3"/>
      <c r="AG75" s="4"/>
      <c r="AH75" s="4"/>
      <c r="AI75" s="4"/>
      <c r="AJ75" s="4"/>
      <c r="AK75" s="4"/>
      <c r="AL75" s="10"/>
      <c r="AM75" s="4"/>
      <c r="AO75" s="4"/>
      <c r="AP75" s="4"/>
      <c r="AQ75" s="4"/>
      <c r="AR75" s="4"/>
      <c r="AS75" s="4"/>
      <c r="AT75" s="10"/>
      <c r="AU75" s="4"/>
    </row>
    <row r="76" spans="1:47" ht="25.5" x14ac:dyDescent="0.2">
      <c r="A76" s="4"/>
      <c r="B76" s="11" t="s">
        <v>10</v>
      </c>
      <c r="C76" s="11" t="s">
        <v>11</v>
      </c>
      <c r="D76" s="11" t="s">
        <v>12</v>
      </c>
      <c r="E76" s="11" t="s">
        <v>13</v>
      </c>
      <c r="F76" s="11" t="s">
        <v>14</v>
      </c>
      <c r="G76" s="4"/>
      <c r="H76" s="2"/>
      <c r="I76" s="4"/>
      <c r="J76" s="11" t="s">
        <v>10</v>
      </c>
      <c r="K76" s="11" t="s">
        <v>11</v>
      </c>
      <c r="L76" s="11" t="s">
        <v>12</v>
      </c>
      <c r="M76" s="11" t="s">
        <v>13</v>
      </c>
      <c r="N76" s="11" t="s">
        <v>14</v>
      </c>
      <c r="O76" s="4"/>
      <c r="P76" s="2"/>
      <c r="Q76" s="4"/>
      <c r="R76" s="11" t="s">
        <v>10</v>
      </c>
      <c r="S76" s="11" t="s">
        <v>11</v>
      </c>
      <c r="T76" s="11" t="s">
        <v>12</v>
      </c>
      <c r="U76" s="11" t="s">
        <v>13</v>
      </c>
      <c r="V76" s="11" t="s">
        <v>14</v>
      </c>
      <c r="W76" s="4"/>
      <c r="X76" s="3"/>
      <c r="AG76" s="4"/>
      <c r="AH76" s="11" t="s">
        <v>10</v>
      </c>
      <c r="AI76" s="11" t="s">
        <v>11</v>
      </c>
      <c r="AJ76" s="11" t="s">
        <v>12</v>
      </c>
      <c r="AK76" s="11" t="s">
        <v>13</v>
      </c>
      <c r="AL76" s="11" t="s">
        <v>14</v>
      </c>
      <c r="AM76" s="4"/>
      <c r="AO76" s="4"/>
      <c r="AP76" s="11" t="s">
        <v>10</v>
      </c>
      <c r="AQ76" s="11" t="s">
        <v>11</v>
      </c>
      <c r="AR76" s="11" t="s">
        <v>12</v>
      </c>
      <c r="AS76" s="11" t="s">
        <v>13</v>
      </c>
      <c r="AT76" s="11" t="s">
        <v>14</v>
      </c>
      <c r="AU76" s="4"/>
    </row>
    <row r="77" spans="1:47" x14ac:dyDescent="0.2">
      <c r="A77" s="4">
        <v>2000</v>
      </c>
      <c r="B77" s="12">
        <v>362.13773831379007</v>
      </c>
      <c r="C77" s="12">
        <v>97.753543629173095</v>
      </c>
      <c r="D77" s="12">
        <v>264.384194684617</v>
      </c>
      <c r="E77" s="12">
        <v>80.527385079434296</v>
      </c>
      <c r="F77" s="12">
        <v>239.15790189019842</v>
      </c>
      <c r="G77" s="4"/>
      <c r="H77" s="2"/>
      <c r="I77" s="4">
        <v>2000</v>
      </c>
      <c r="J77" s="12">
        <v>354.87662295999996</v>
      </c>
      <c r="K77" s="12">
        <v>97.753543629173095</v>
      </c>
      <c r="L77" s="12">
        <v>257.1230793308269</v>
      </c>
      <c r="M77" s="12">
        <v>75.79198699438254</v>
      </c>
      <c r="N77" s="12">
        <v>230.06583459288186</v>
      </c>
      <c r="O77" s="4"/>
      <c r="P77" s="2"/>
      <c r="Q77" s="4">
        <v>2000</v>
      </c>
      <c r="R77" s="12">
        <v>338.7742685899546</v>
      </c>
      <c r="S77" s="12">
        <v>97.753543629173095</v>
      </c>
      <c r="T77" s="12">
        <v>241.02072496078151</v>
      </c>
      <c r="U77" s="12">
        <v>79.285512346117898</v>
      </c>
      <c r="V77" s="12">
        <v>223.89794732258446</v>
      </c>
      <c r="W77" s="4"/>
      <c r="X77" s="3"/>
      <c r="AG77" s="4">
        <v>2000</v>
      </c>
      <c r="AH77" s="12">
        <v>225.7385933203654</v>
      </c>
      <c r="AI77" s="12">
        <v>97.753543629173095</v>
      </c>
      <c r="AJ77" s="12">
        <v>127.9850496911923</v>
      </c>
      <c r="AK77" s="12">
        <v>39.202165313363999</v>
      </c>
      <c r="AL77" s="12">
        <v>115.99319512808219</v>
      </c>
      <c r="AM77" s="4"/>
      <c r="AO77" s="4">
        <v>2000</v>
      </c>
      <c r="AP77" s="12">
        <v>439.61268028648402</v>
      </c>
      <c r="AQ77" s="12">
        <v>97.753543629173095</v>
      </c>
      <c r="AR77" s="12">
        <v>341.8591366573109</v>
      </c>
      <c r="AS77" s="12">
        <v>90.304504579762423</v>
      </c>
      <c r="AT77" s="12">
        <v>295.41998657414615</v>
      </c>
      <c r="AU77" s="4"/>
    </row>
    <row r="78" spans="1:47" x14ac:dyDescent="0.2">
      <c r="A78" s="4">
        <v>2001</v>
      </c>
      <c r="B78" s="12">
        <v>394.63792495853897</v>
      </c>
      <c r="C78" s="12">
        <v>98.633325521835658</v>
      </c>
      <c r="D78" s="12">
        <v>296.0045994367033</v>
      </c>
      <c r="E78" s="12">
        <v>98.036382742219558</v>
      </c>
      <c r="F78" s="12">
        <v>275.63914240423424</v>
      </c>
      <c r="G78" s="4"/>
      <c r="H78" s="2"/>
      <c r="I78" s="4">
        <v>2001</v>
      </c>
      <c r="J78" s="12">
        <v>374.48881632000024</v>
      </c>
      <c r="K78" s="12">
        <v>98.633325521835658</v>
      </c>
      <c r="L78" s="12">
        <v>275.85549079816462</v>
      </c>
      <c r="M78" s="12">
        <v>92.320810300154918</v>
      </c>
      <c r="N78" s="12">
        <v>257.83410477905755</v>
      </c>
      <c r="O78" s="4"/>
      <c r="P78" s="2"/>
      <c r="Q78" s="4">
        <v>2001</v>
      </c>
      <c r="R78" s="12">
        <v>340.9372034748335</v>
      </c>
      <c r="S78" s="12">
        <v>98.633325521835658</v>
      </c>
      <c r="T78" s="12">
        <v>242.30387795299782</v>
      </c>
      <c r="U78" s="12">
        <v>96.537456264739021</v>
      </c>
      <c r="V78" s="12">
        <v>241.91978303653488</v>
      </c>
      <c r="W78" s="4"/>
      <c r="X78" s="3"/>
      <c r="AG78" s="4">
        <v>2001</v>
      </c>
      <c r="AH78" s="12">
        <v>245.99758772949772</v>
      </c>
      <c r="AI78" s="12">
        <v>98.633325521835658</v>
      </c>
      <c r="AJ78" s="12">
        <v>147.36426220766208</v>
      </c>
      <c r="AK78" s="12">
        <v>48.157305415474617</v>
      </c>
      <c r="AL78" s="12">
        <v>136.57586274007522</v>
      </c>
      <c r="AM78" s="4"/>
      <c r="AO78" s="4">
        <v>2001</v>
      </c>
      <c r="AP78" s="12">
        <v>479.06588454858434</v>
      </c>
      <c r="AQ78" s="12">
        <v>98.633325521835658</v>
      </c>
      <c r="AR78" s="12">
        <v>380.43255902674866</v>
      </c>
      <c r="AS78" s="12">
        <v>109.8372564544531</v>
      </c>
      <c r="AT78" s="12">
        <v>338.09679187049892</v>
      </c>
      <c r="AU78" s="4"/>
    </row>
    <row r="79" spans="1:47" x14ac:dyDescent="0.2">
      <c r="A79" s="4">
        <v>2002</v>
      </c>
      <c r="B79" s="12">
        <v>408.45025233208759</v>
      </c>
      <c r="C79" s="12">
        <v>99.521025451532182</v>
      </c>
      <c r="D79" s="12">
        <v>308.9292268805554</v>
      </c>
      <c r="E79" s="12">
        <v>91.761286655609723</v>
      </c>
      <c r="F79" s="12">
        <v>277.1188227839362</v>
      </c>
      <c r="G79" s="4"/>
      <c r="H79" s="2"/>
      <c r="I79" s="4">
        <v>2002</v>
      </c>
      <c r="J79" s="12">
        <v>387.59592489120013</v>
      </c>
      <c r="K79" s="12">
        <v>99.521025451532182</v>
      </c>
      <c r="L79" s="12">
        <v>288.07489943966794</v>
      </c>
      <c r="M79" s="12">
        <v>86.474837397310054</v>
      </c>
      <c r="N79" s="12">
        <v>259.31977706111439</v>
      </c>
      <c r="O79" s="4"/>
      <c r="P79" s="2"/>
      <c r="Q79" s="4">
        <v>2002</v>
      </c>
      <c r="R79" s="12">
        <v>388.66249901242554</v>
      </c>
      <c r="S79" s="12">
        <v>99.521025451532182</v>
      </c>
      <c r="T79" s="12">
        <v>289.14147356089336</v>
      </c>
      <c r="U79" s="12">
        <v>90.374899054814961</v>
      </c>
      <c r="V79" s="12">
        <v>263.85978319134836</v>
      </c>
      <c r="W79" s="4"/>
      <c r="X79" s="3"/>
      <c r="AG79" s="4">
        <v>2002</v>
      </c>
      <c r="AH79" s="12">
        <v>254.60750330003017</v>
      </c>
      <c r="AI79" s="12">
        <v>99.521025451532182</v>
      </c>
      <c r="AJ79" s="12">
        <v>155.08647784849799</v>
      </c>
      <c r="AK79" s="12">
        <v>45.627113042827368</v>
      </c>
      <c r="AL79" s="12">
        <v>138.6789997519293</v>
      </c>
      <c r="AM79" s="4"/>
      <c r="AO79" s="4">
        <v>2002</v>
      </c>
      <c r="AP79" s="12">
        <v>495.83319050778488</v>
      </c>
      <c r="AQ79" s="12">
        <v>99.521025451532182</v>
      </c>
      <c r="AR79" s="12">
        <v>396.3121650562527</v>
      </c>
      <c r="AS79" s="12">
        <v>102.67615488896385</v>
      </c>
      <c r="AT79" s="12">
        <v>340.46345392271235</v>
      </c>
      <c r="AU79" s="4"/>
    </row>
    <row r="80" spans="1:47" x14ac:dyDescent="0.2">
      <c r="A80" s="4">
        <v>2003</v>
      </c>
      <c r="B80" s="12">
        <v>422.74601116371088</v>
      </c>
      <c r="C80" s="12">
        <v>100.41671468059593</v>
      </c>
      <c r="D80" s="12">
        <v>322.32929648311494</v>
      </c>
      <c r="E80" s="12">
        <v>85.984686538241661</v>
      </c>
      <c r="F80" s="12">
        <v>279.38226442810435</v>
      </c>
      <c r="G80" s="4"/>
      <c r="H80" s="2"/>
      <c r="I80" s="4">
        <v>2003</v>
      </c>
      <c r="J80" s="12">
        <v>401.16178226239225</v>
      </c>
      <c r="K80" s="12">
        <v>100.41671468059593</v>
      </c>
      <c r="L80" s="12">
        <v>300.74506758179626</v>
      </c>
      <c r="M80" s="12">
        <v>81.094107375666084</v>
      </c>
      <c r="N80" s="12">
        <v>261.54114792474712</v>
      </c>
      <c r="O80" s="4"/>
      <c r="P80" s="2"/>
      <c r="Q80" s="4">
        <v>2003</v>
      </c>
      <c r="R80" s="12">
        <v>407.94189372513648</v>
      </c>
      <c r="S80" s="12">
        <v>100.41671468059593</v>
      </c>
      <c r="T80" s="12">
        <v>307.52517904454055</v>
      </c>
      <c r="U80" s="12">
        <v>84.702117089371015</v>
      </c>
      <c r="V80" s="12">
        <v>269.21722451609287</v>
      </c>
      <c r="W80" s="4"/>
      <c r="X80" s="3"/>
      <c r="AG80" s="4">
        <v>2003</v>
      </c>
      <c r="AH80" s="12">
        <v>263.51876591553122</v>
      </c>
      <c r="AI80" s="12">
        <v>100.41671468059593</v>
      </c>
      <c r="AJ80" s="12">
        <v>163.10205123493529</v>
      </c>
      <c r="AK80" s="12">
        <v>43.30522114867199</v>
      </c>
      <c r="AL80" s="12">
        <v>141.16645188963605</v>
      </c>
      <c r="AM80" s="4"/>
      <c r="AO80" s="4">
        <v>2003</v>
      </c>
      <c r="AP80" s="12">
        <v>513.18735217555741</v>
      </c>
      <c r="AQ80" s="12">
        <v>100.41671468059593</v>
      </c>
      <c r="AR80" s="12">
        <v>412.77063749496142</v>
      </c>
      <c r="AS80" s="12">
        <v>96.082206543847221</v>
      </c>
      <c r="AT80" s="12">
        <v>343.74458904082121</v>
      </c>
      <c r="AU80" s="4"/>
    </row>
    <row r="81" spans="1:47" x14ac:dyDescent="0.2">
      <c r="A81" s="4">
        <v>2004</v>
      </c>
      <c r="B81" s="12">
        <v>437.54212155444048</v>
      </c>
      <c r="C81" s="12">
        <v>101.32046511272131</v>
      </c>
      <c r="D81" s="12">
        <v>336.22165644171918</v>
      </c>
      <c r="E81" s="12">
        <v>80.631100126408242</v>
      </c>
      <c r="F81" s="12">
        <v>282.364093991434</v>
      </c>
      <c r="G81" s="4"/>
      <c r="H81" s="2"/>
      <c r="I81" s="4">
        <v>2004</v>
      </c>
      <c r="J81" s="12">
        <v>415.20244464157571</v>
      </c>
      <c r="K81" s="12">
        <v>101.32046511272131</v>
      </c>
      <c r="L81" s="12">
        <v>313.88197952885434</v>
      </c>
      <c r="M81" s="12">
        <v>76.107888412664636</v>
      </c>
      <c r="N81" s="12">
        <v>264.43707612998031</v>
      </c>
      <c r="O81" s="4"/>
      <c r="P81" s="2"/>
      <c r="Q81" s="4">
        <v>2004</v>
      </c>
      <c r="R81" s="12">
        <v>452.41540772947644</v>
      </c>
      <c r="S81" s="12">
        <v>101.32046511272131</v>
      </c>
      <c r="T81" s="12">
        <v>351.09494261675513</v>
      </c>
      <c r="U81" s="12">
        <v>79.444873922523186</v>
      </c>
      <c r="V81" s="12">
        <v>290.10183949257402</v>
      </c>
      <c r="W81" s="4"/>
      <c r="X81" s="3"/>
      <c r="AG81" s="4">
        <v>2004</v>
      </c>
      <c r="AH81" s="12">
        <v>272.74192272257471</v>
      </c>
      <c r="AI81" s="12">
        <v>101.32046511272131</v>
      </c>
      <c r="AJ81" s="12">
        <v>171.42145760985338</v>
      </c>
      <c r="AK81" s="12">
        <v>41.157603967979973</v>
      </c>
      <c r="AL81" s="12">
        <v>144.01047853389468</v>
      </c>
      <c r="AM81" s="4"/>
      <c r="AO81" s="4">
        <v>2004</v>
      </c>
      <c r="AP81" s="12">
        <v>531.14890950170195</v>
      </c>
      <c r="AQ81" s="12">
        <v>101.32046511272131</v>
      </c>
      <c r="AR81" s="12">
        <v>429.82844438898064</v>
      </c>
      <c r="AS81" s="12">
        <v>89.970120976663168</v>
      </c>
      <c r="AT81" s="12">
        <v>347.86718761004892</v>
      </c>
      <c r="AU81" s="4"/>
    </row>
    <row r="82" spans="1:47" x14ac:dyDescent="0.2">
      <c r="A82" s="4">
        <v>2005</v>
      </c>
      <c r="B82" s="12">
        <v>452.85609580884602</v>
      </c>
      <c r="C82" s="12">
        <v>102.23234929873578</v>
      </c>
      <c r="D82" s="12">
        <v>350.62374651011021</v>
      </c>
      <c r="E82" s="12">
        <v>75.705032661554725</v>
      </c>
      <c r="F82" s="12">
        <v>286.07928056761546</v>
      </c>
      <c r="G82" s="4"/>
      <c r="H82" s="2"/>
      <c r="I82" s="4">
        <v>2005</v>
      </c>
      <c r="J82" s="12">
        <v>429.73453020403093</v>
      </c>
      <c r="K82" s="12">
        <v>102.23234929873578</v>
      </c>
      <c r="L82" s="12">
        <v>327.50218090529512</v>
      </c>
      <c r="M82" s="12">
        <v>71.520685749750939</v>
      </c>
      <c r="N82" s="12">
        <v>268.02199429293086</v>
      </c>
      <c r="O82" s="4"/>
      <c r="P82" s="2"/>
      <c r="Q82" s="4">
        <v>2005</v>
      </c>
      <c r="R82" s="12">
        <v>500.17007301845246</v>
      </c>
      <c r="S82" s="12">
        <v>102.23234929873578</v>
      </c>
      <c r="T82" s="12">
        <v>397.93772371971664</v>
      </c>
      <c r="U82" s="12">
        <v>74.607674795716704</v>
      </c>
      <c r="V82" s="12">
        <v>313.37030902754464</v>
      </c>
      <c r="W82" s="4"/>
      <c r="X82" s="3"/>
      <c r="AG82" s="4">
        <v>2005</v>
      </c>
      <c r="AH82" s="12">
        <v>282.28789001786475</v>
      </c>
      <c r="AI82" s="12">
        <v>102.23234929873578</v>
      </c>
      <c r="AJ82" s="12">
        <v>180.05554071912897</v>
      </c>
      <c r="AK82" s="12">
        <v>39.188766742196499</v>
      </c>
      <c r="AL82" s="12">
        <v>147.22209117367635</v>
      </c>
      <c r="AM82" s="4"/>
      <c r="AO82" s="4">
        <v>2005</v>
      </c>
      <c r="AP82" s="12">
        <v>549.73912133426131</v>
      </c>
      <c r="AQ82" s="12">
        <v>102.23234929873578</v>
      </c>
      <c r="AR82" s="12">
        <v>447.5067720355255</v>
      </c>
      <c r="AS82" s="12">
        <v>84.344403428856879</v>
      </c>
      <c r="AT82" s="12">
        <v>352.84846665016971</v>
      </c>
      <c r="AU82" s="4"/>
    </row>
    <row r="83" spans="1:47" x14ac:dyDescent="0.2">
      <c r="A83" s="4">
        <v>2006</v>
      </c>
      <c r="B83" s="12">
        <v>468.70605916215567</v>
      </c>
      <c r="C83" s="12">
        <v>103.15244044242442</v>
      </c>
      <c r="D83" s="12">
        <v>365.55361871973128</v>
      </c>
      <c r="E83" s="12">
        <v>71.143710600181308</v>
      </c>
      <c r="F83" s="12">
        <v>290.47588183201509</v>
      </c>
      <c r="G83" s="4"/>
      <c r="H83" s="2"/>
      <c r="I83" s="4">
        <v>2006</v>
      </c>
      <c r="J83" s="12">
        <v>444.77523876117203</v>
      </c>
      <c r="K83" s="12">
        <v>103.15244044242442</v>
      </c>
      <c r="L83" s="12">
        <v>341.62279831874764</v>
      </c>
      <c r="M83" s="12">
        <v>67.273684544382462</v>
      </c>
      <c r="N83" s="12">
        <v>272.24736353563367</v>
      </c>
      <c r="O83" s="4"/>
      <c r="P83" s="2"/>
      <c r="Q83" s="4">
        <v>2006</v>
      </c>
      <c r="R83" s="12">
        <v>526.07523457188825</v>
      </c>
      <c r="S83" s="12">
        <v>103.15244044242442</v>
      </c>
      <c r="T83" s="12">
        <v>422.9227941294638</v>
      </c>
      <c r="U83" s="12">
        <v>70.128784346971059</v>
      </c>
      <c r="V83" s="12">
        <v>323.88246082464741</v>
      </c>
      <c r="W83" s="4"/>
      <c r="X83" s="3"/>
      <c r="AG83" s="4">
        <v>2006</v>
      </c>
      <c r="AH83" s="12">
        <v>292.16796616849012</v>
      </c>
      <c r="AI83" s="12">
        <v>103.15244044242442</v>
      </c>
      <c r="AJ83" s="12">
        <v>189.0155257260657</v>
      </c>
      <c r="AK83" s="12">
        <v>37.370483010053988</v>
      </c>
      <c r="AL83" s="12">
        <v>150.77979844569569</v>
      </c>
      <c r="AM83" s="4"/>
      <c r="AO83" s="4">
        <v>2006</v>
      </c>
      <c r="AP83" s="12">
        <v>568.97999058096048</v>
      </c>
      <c r="AQ83" s="12">
        <v>103.15244044242442</v>
      </c>
      <c r="AR83" s="12">
        <v>465.82755013853608</v>
      </c>
      <c r="AS83" s="12">
        <v>79.134106874651124</v>
      </c>
      <c r="AT83" s="12">
        <v>358.63063695777049</v>
      </c>
      <c r="AU83" s="4"/>
    </row>
    <row r="84" spans="1:47" x14ac:dyDescent="0.2">
      <c r="A84" s="4">
        <v>2007</v>
      </c>
      <c r="B84" s="12">
        <v>485.11077123283098</v>
      </c>
      <c r="C84" s="12">
        <v>104.0808124064062</v>
      </c>
      <c r="D84" s="12">
        <v>381.02995882642483</v>
      </c>
      <c r="E84" s="12">
        <v>66.951017808168189</v>
      </c>
      <c r="F84" s="12">
        <v>295.56899310401849</v>
      </c>
      <c r="G84" s="4"/>
      <c r="H84" s="2"/>
      <c r="I84" s="4">
        <v>2007</v>
      </c>
      <c r="J84" s="12">
        <v>460.34237211781323</v>
      </c>
      <c r="K84" s="12">
        <v>104.0808124064062</v>
      </c>
      <c r="L84" s="12">
        <v>356.26155971140707</v>
      </c>
      <c r="M84" s="12">
        <v>63.370768662439382</v>
      </c>
      <c r="N84" s="12">
        <v>277.12770448928603</v>
      </c>
      <c r="O84" s="4"/>
      <c r="P84" s="2"/>
      <c r="Q84" s="4">
        <v>2007</v>
      </c>
      <c r="R84" s="12">
        <v>533.55747258067447</v>
      </c>
      <c r="S84" s="12">
        <v>104.0808124064062</v>
      </c>
      <c r="T84" s="12">
        <v>429.47666017426826</v>
      </c>
      <c r="U84" s="12">
        <v>66.012086442166392</v>
      </c>
      <c r="V84" s="12">
        <v>323.69808254672552</v>
      </c>
      <c r="W84" s="4"/>
      <c r="X84" s="3"/>
      <c r="AG84" s="4">
        <v>2007</v>
      </c>
      <c r="AH84" s="12">
        <v>302.39384498438733</v>
      </c>
      <c r="AI84" s="12">
        <v>104.0808124064062</v>
      </c>
      <c r="AJ84" s="12">
        <v>198.31303257798115</v>
      </c>
      <c r="AK84" s="12">
        <v>35.706636637432538</v>
      </c>
      <c r="AL84" s="12">
        <v>154.69445618422336</v>
      </c>
      <c r="AM84" s="4"/>
      <c r="AO84" s="4">
        <v>2007</v>
      </c>
      <c r="AP84" s="12">
        <v>588.8942902512938</v>
      </c>
      <c r="AQ84" s="12">
        <v>104.0808124064062</v>
      </c>
      <c r="AR84" s="12">
        <v>484.81347784488759</v>
      </c>
      <c r="AS84" s="12">
        <v>74.343115179926059</v>
      </c>
      <c r="AT84" s="12">
        <v>365.23120188685652</v>
      </c>
      <c r="AU84" s="4"/>
    </row>
    <row r="85" spans="1:47" x14ac:dyDescent="0.2">
      <c r="A85" s="4">
        <v>2008</v>
      </c>
      <c r="B85" s="12">
        <v>502.08964822598011</v>
      </c>
      <c r="C85" s="12">
        <v>105.01753971806383</v>
      </c>
      <c r="D85" s="12">
        <v>397.07210850791625</v>
      </c>
      <c r="E85" s="12">
        <v>66.833436372672935</v>
      </c>
      <c r="F85" s="12">
        <v>305.07670147741817</v>
      </c>
      <c r="G85" s="4"/>
      <c r="H85" s="2"/>
      <c r="I85" s="4">
        <v>2008</v>
      </c>
      <c r="J85" s="12">
        <v>476.45435514193656</v>
      </c>
      <c r="K85" s="12">
        <v>105.01753971806383</v>
      </c>
      <c r="L85" s="12">
        <v>371.4368154238727</v>
      </c>
      <c r="M85" s="12">
        <v>63.300691638431026</v>
      </c>
      <c r="N85" s="12">
        <v>286.16278089275698</v>
      </c>
      <c r="O85" s="4"/>
      <c r="P85" s="2"/>
      <c r="Q85" s="4">
        <v>2008</v>
      </c>
      <c r="R85" s="12">
        <v>531.93917634355637</v>
      </c>
      <c r="S85" s="12">
        <v>105.01753971806383</v>
      </c>
      <c r="T85" s="12">
        <v>426.92163662549251</v>
      </c>
      <c r="U85" s="12">
        <v>65.90696318490204</v>
      </c>
      <c r="V85" s="12">
        <v>322.05994516019581</v>
      </c>
      <c r="W85" s="4"/>
      <c r="X85" s="3"/>
      <c r="AG85" s="4">
        <v>2008</v>
      </c>
      <c r="AH85" s="12">
        <v>312.97762955884076</v>
      </c>
      <c r="AI85" s="12">
        <v>105.01753971806383</v>
      </c>
      <c r="AJ85" s="12">
        <v>207.96008984077693</v>
      </c>
      <c r="AK85" s="12">
        <v>36.003620188722827</v>
      </c>
      <c r="AL85" s="12">
        <v>160.77967409319106</v>
      </c>
      <c r="AM85" s="4"/>
      <c r="AO85" s="4">
        <v>2008</v>
      </c>
      <c r="AP85" s="12">
        <v>609.5055904100891</v>
      </c>
      <c r="AQ85" s="12">
        <v>105.01753971806383</v>
      </c>
      <c r="AR85" s="12">
        <v>504.4880506920253</v>
      </c>
      <c r="AS85" s="12">
        <v>74.127451957100973</v>
      </c>
      <c r="AT85" s="12">
        <v>376.82028237231407</v>
      </c>
      <c r="AU85" s="4"/>
    </row>
    <row r="86" spans="1:47" x14ac:dyDescent="0.2">
      <c r="A86" s="4">
        <v>2009</v>
      </c>
      <c r="B86" s="12">
        <v>519.66278591388914</v>
      </c>
      <c r="C86" s="12">
        <v>105.96269757552639</v>
      </c>
      <c r="D86" s="12">
        <v>413.70008833836272</v>
      </c>
      <c r="E86" s="12">
        <v>67.508001293090501</v>
      </c>
      <c r="F86" s="12">
        <v>315.72805429610361</v>
      </c>
      <c r="G86" s="4"/>
      <c r="H86" s="2"/>
      <c r="I86" s="4">
        <v>2009</v>
      </c>
      <c r="J86" s="12">
        <v>493.13025757190422</v>
      </c>
      <c r="K86" s="12">
        <v>105.96269757552639</v>
      </c>
      <c r="L86" s="12">
        <v>387.1675599963778</v>
      </c>
      <c r="M86" s="12">
        <v>63.976048299040059</v>
      </c>
      <c r="N86" s="12">
        <v>296.27658429686915</v>
      </c>
      <c r="O86" s="4"/>
      <c r="P86" s="2"/>
      <c r="Q86" s="4">
        <v>2009</v>
      </c>
      <c r="R86" s="12">
        <v>540.35294515478665</v>
      </c>
      <c r="S86" s="12">
        <v>105.96269757552639</v>
      </c>
      <c r="T86" s="12">
        <v>434.39024757926035</v>
      </c>
      <c r="U86" s="12">
        <v>66.581735741623476</v>
      </c>
      <c r="V86" s="12">
        <v>327.21588428917789</v>
      </c>
      <c r="W86" s="4"/>
      <c r="X86" s="3"/>
      <c r="AG86" s="4">
        <v>2009</v>
      </c>
      <c r="AH86" s="12">
        <v>323.93184659340017</v>
      </c>
      <c r="AI86" s="12">
        <v>105.96269757552639</v>
      </c>
      <c r="AJ86" s="12">
        <v>217.9691490178738</v>
      </c>
      <c r="AK86" s="12">
        <v>36.685094525586834</v>
      </c>
      <c r="AL86" s="12">
        <v>167.46658393631321</v>
      </c>
      <c r="AM86" s="4"/>
      <c r="AO86" s="4">
        <v>2009</v>
      </c>
      <c r="AP86" s="12">
        <v>630.83828607444207</v>
      </c>
      <c r="AQ86" s="12">
        <v>105.96269757552639</v>
      </c>
      <c r="AR86" s="12">
        <v>524.8755884989157</v>
      </c>
      <c r="AS86" s="12">
        <v>74.800382181063085</v>
      </c>
      <c r="AT86" s="12">
        <v>389.72573528041039</v>
      </c>
      <c r="AU86" s="4"/>
    </row>
    <row r="87" spans="1:47" x14ac:dyDescent="0.2">
      <c r="A87" s="4">
        <v>2010</v>
      </c>
      <c r="B87" s="12">
        <v>537.85098342087531</v>
      </c>
      <c r="C87" s="12">
        <v>106.91636185370618</v>
      </c>
      <c r="D87" s="12">
        <v>430.93462156716913</v>
      </c>
      <c r="E87" s="12">
        <v>68.21554563846972</v>
      </c>
      <c r="F87" s="12">
        <v>326.77631857876662</v>
      </c>
      <c r="G87" s="4"/>
      <c r="H87" s="2"/>
      <c r="I87" s="4">
        <v>2010</v>
      </c>
      <c r="J87" s="12">
        <v>510.3898165869208</v>
      </c>
      <c r="K87" s="12">
        <v>106.91636185370618</v>
      </c>
      <c r="L87" s="12">
        <v>403.47345473321462</v>
      </c>
      <c r="M87" s="12">
        <v>64.682800904227818</v>
      </c>
      <c r="N87" s="12">
        <v>306.766873744159</v>
      </c>
      <c r="O87" s="4"/>
      <c r="P87" s="2"/>
      <c r="Q87" s="4">
        <v>2010</v>
      </c>
      <c r="R87" s="12">
        <v>583.09610551115247</v>
      </c>
      <c r="S87" s="12">
        <v>106.91636185370618</v>
      </c>
      <c r="T87" s="12">
        <v>476.17974365744635</v>
      </c>
      <c r="U87" s="12">
        <v>67.289072450698839</v>
      </c>
      <c r="V87" s="12">
        <v>352.99691864516484</v>
      </c>
      <c r="W87" s="4"/>
      <c r="X87" s="3"/>
      <c r="AG87" s="4">
        <v>2010</v>
      </c>
      <c r="AH87" s="12">
        <v>335.26946122416933</v>
      </c>
      <c r="AI87" s="12">
        <v>106.91636185370618</v>
      </c>
      <c r="AJ87" s="12">
        <v>228.35309937046313</v>
      </c>
      <c r="AK87" s="12">
        <v>37.385729454519613</v>
      </c>
      <c r="AL87" s="12">
        <v>174.39758907679956</v>
      </c>
      <c r="AM87" s="4"/>
      <c r="AO87" s="4">
        <v>2010</v>
      </c>
      <c r="AP87" s="12">
        <v>652.91762608704778</v>
      </c>
      <c r="AQ87" s="12">
        <v>106.91636185370618</v>
      </c>
      <c r="AR87" s="12">
        <v>546.00126423334166</v>
      </c>
      <c r="AS87" s="12">
        <v>75.509561222897773</v>
      </c>
      <c r="AT87" s="12">
        <v>403.1103197629007</v>
      </c>
      <c r="AU87" s="4"/>
    </row>
    <row r="88" spans="1:47" x14ac:dyDescent="0.2">
      <c r="A88" s="4">
        <v>2011</v>
      </c>
      <c r="B88" s="12">
        <v>556.675767840606</v>
      </c>
      <c r="C88" s="12">
        <v>107.8786091103895</v>
      </c>
      <c r="D88" s="12">
        <v>448.79715873021649</v>
      </c>
      <c r="E88" s="12">
        <v>68.902549542279488</v>
      </c>
      <c r="F88" s="12">
        <v>338.18084478040487</v>
      </c>
      <c r="G88" s="4"/>
      <c r="H88" s="2"/>
      <c r="I88" s="4">
        <v>2011</v>
      </c>
      <c r="J88" s="12">
        <v>528.25346016746323</v>
      </c>
      <c r="K88" s="12">
        <v>107.8786091103895</v>
      </c>
      <c r="L88" s="12">
        <v>420.37485105707373</v>
      </c>
      <c r="M88" s="12">
        <v>65.370596548229031</v>
      </c>
      <c r="N88" s="12">
        <v>317.59550718247561</v>
      </c>
      <c r="O88" s="4"/>
      <c r="P88" s="2"/>
      <c r="Q88" s="4">
        <v>2011</v>
      </c>
      <c r="R88" s="12">
        <v>590.50585060483445</v>
      </c>
      <c r="S88" s="12">
        <v>107.8786091103895</v>
      </c>
      <c r="T88" s="12">
        <v>482.62724149444495</v>
      </c>
      <c r="U88" s="12">
        <v>67.976283990812419</v>
      </c>
      <c r="V88" s="12">
        <v>357.55262888747762</v>
      </c>
      <c r="W88" s="4"/>
      <c r="X88" s="3"/>
      <c r="AG88" s="4">
        <v>2011</v>
      </c>
      <c r="AH88" s="12">
        <v>347.003892367015</v>
      </c>
      <c r="AI88" s="12">
        <v>107.8786091103895</v>
      </c>
      <c r="AJ88" s="12">
        <v>239.12528325662549</v>
      </c>
      <c r="AK88" s="12">
        <v>38.079642774775799</v>
      </c>
      <c r="AL88" s="12">
        <v>181.55481272875318</v>
      </c>
      <c r="AM88" s="4"/>
      <c r="AO88" s="4">
        <v>2011</v>
      </c>
      <c r="AP88" s="12">
        <v>675.76974300009488</v>
      </c>
      <c r="AQ88" s="12">
        <v>107.8786091103895</v>
      </c>
      <c r="AR88" s="12">
        <v>567.89113388970543</v>
      </c>
      <c r="AS88" s="12">
        <v>76.194930430252029</v>
      </c>
      <c r="AT88" s="12">
        <v>416.92961076407317</v>
      </c>
      <c r="AU88" s="4"/>
    </row>
    <row r="89" spans="1:47" x14ac:dyDescent="0.2">
      <c r="A89" s="4">
        <v>2012</v>
      </c>
      <c r="B89" s="12">
        <v>576.15941971502673</v>
      </c>
      <c r="C89" s="12">
        <v>108.84951659238295</v>
      </c>
      <c r="D89" s="12">
        <v>467.30990312264379</v>
      </c>
      <c r="E89" s="12">
        <v>69.622644821901375</v>
      </c>
      <c r="F89" s="12">
        <v>350.00858669548307</v>
      </c>
      <c r="G89" s="4"/>
      <c r="H89" s="2"/>
      <c r="I89" s="4">
        <v>2012</v>
      </c>
      <c r="J89" s="12">
        <v>546.742331273324</v>
      </c>
      <c r="K89" s="12">
        <v>108.84951659238295</v>
      </c>
      <c r="L89" s="12">
        <v>437.89281468094106</v>
      </c>
      <c r="M89" s="12">
        <v>66.089900087659473</v>
      </c>
      <c r="N89" s="12">
        <v>328.82558889622646</v>
      </c>
      <c r="O89" s="4"/>
      <c r="P89" s="2"/>
      <c r="Q89" s="4">
        <v>2012</v>
      </c>
      <c r="R89" s="12">
        <v>605.83153604283018</v>
      </c>
      <c r="S89" s="12">
        <v>108.84951659238295</v>
      </c>
      <c r="T89" s="12">
        <v>496.98201945044724</v>
      </c>
      <c r="U89" s="12">
        <v>68.696171634130494</v>
      </c>
      <c r="V89" s="12">
        <v>366.88538330439712</v>
      </c>
      <c r="W89" s="4"/>
      <c r="X89" s="3"/>
      <c r="AG89" s="4">
        <v>2012</v>
      </c>
      <c r="AH89" s="12">
        <v>359.14902859986057</v>
      </c>
      <c r="AI89" s="12">
        <v>108.84951659238295</v>
      </c>
      <c r="AJ89" s="12">
        <v>250.29951200747757</v>
      </c>
      <c r="AK89" s="12">
        <v>38.792828637951274</v>
      </c>
      <c r="AL89" s="12">
        <v>188.97253584243992</v>
      </c>
      <c r="AM89" s="4"/>
      <c r="AO89" s="4">
        <v>2012</v>
      </c>
      <c r="AP89" s="12">
        <v>699.42168400509786</v>
      </c>
      <c r="AQ89" s="12">
        <v>108.84951659238295</v>
      </c>
      <c r="AR89" s="12">
        <v>590.57216741271498</v>
      </c>
      <c r="AS89" s="12">
        <v>76.916660406329441</v>
      </c>
      <c r="AT89" s="12">
        <v>431.25996085395633</v>
      </c>
      <c r="AU89" s="4"/>
    </row>
    <row r="90" spans="1:47" x14ac:dyDescent="0.2">
      <c r="A90" s="4">
        <v>2013</v>
      </c>
      <c r="B90" s="12">
        <v>596.32499940505306</v>
      </c>
      <c r="C90" s="12">
        <v>109.82916224171439</v>
      </c>
      <c r="D90" s="12">
        <v>486.49583716333865</v>
      </c>
      <c r="E90" s="12">
        <v>70.32231261836202</v>
      </c>
      <c r="F90" s="12">
        <v>362.21981491636075</v>
      </c>
      <c r="G90" s="4"/>
      <c r="H90" s="2"/>
      <c r="I90" s="4">
        <v>2013</v>
      </c>
      <c r="J90" s="12">
        <v>565.8783128678906</v>
      </c>
      <c r="K90" s="12">
        <v>109.82916224171439</v>
      </c>
      <c r="L90" s="12">
        <v>456.04915062617624</v>
      </c>
      <c r="M90" s="12">
        <v>66.790359624311563</v>
      </c>
      <c r="N90" s="12">
        <v>340.41985000001966</v>
      </c>
      <c r="O90" s="4"/>
      <c r="P90" s="2"/>
      <c r="Q90" s="4">
        <v>2013</v>
      </c>
      <c r="R90" s="12">
        <v>622.3222639649656</v>
      </c>
      <c r="S90" s="12">
        <v>109.82916224171439</v>
      </c>
      <c r="T90" s="12">
        <v>512.49310172325124</v>
      </c>
      <c r="U90" s="12">
        <v>69.39604706689498</v>
      </c>
      <c r="V90" s="12">
        <v>376.89190810084392</v>
      </c>
      <c r="W90" s="4"/>
      <c r="X90" s="3"/>
      <c r="AG90" s="4">
        <v>2013</v>
      </c>
      <c r="AH90" s="12">
        <v>371.71924460085563</v>
      </c>
      <c r="AI90" s="12">
        <v>109.82916224171439</v>
      </c>
      <c r="AJ90" s="12">
        <v>261.89008235914127</v>
      </c>
      <c r="AK90" s="12">
        <v>39.499405850858345</v>
      </c>
      <c r="AL90" s="12">
        <v>196.63345526634518</v>
      </c>
      <c r="AM90" s="4"/>
      <c r="AO90" s="4">
        <v>2013</v>
      </c>
      <c r="AP90" s="12">
        <v>723.90144294527602</v>
      </c>
      <c r="AQ90" s="12">
        <v>109.82916224171439</v>
      </c>
      <c r="AR90" s="12">
        <v>614.07228070356166</v>
      </c>
      <c r="AS90" s="12">
        <v>77.614693506334589</v>
      </c>
      <c r="AT90" s="12">
        <v>446.0580619284695</v>
      </c>
      <c r="AU90" s="4"/>
    </row>
    <row r="91" spans="1:47" x14ac:dyDescent="0.2">
      <c r="A91" s="4">
        <v>2014</v>
      </c>
      <c r="B91" s="12">
        <v>617.19637438422978</v>
      </c>
      <c r="C91" s="12">
        <v>110.81762470188981</v>
      </c>
      <c r="D91" s="12">
        <v>506.37874968233996</v>
      </c>
      <c r="E91" s="12">
        <v>71.055185765668682</v>
      </c>
      <c r="F91" s="12">
        <v>374.88243557506814</v>
      </c>
      <c r="G91" s="4"/>
      <c r="H91" s="2"/>
      <c r="I91" s="4">
        <v>2014</v>
      </c>
      <c r="J91" s="12">
        <v>585.68405381826676</v>
      </c>
      <c r="K91" s="12">
        <v>110.81762470188981</v>
      </c>
      <c r="L91" s="12">
        <v>474.86642911637693</v>
      </c>
      <c r="M91" s="12">
        <v>67.522441031426766</v>
      </c>
      <c r="N91" s="12">
        <v>352.44229850125527</v>
      </c>
      <c r="O91" s="4"/>
      <c r="P91" s="2"/>
      <c r="Q91" s="4">
        <v>2014</v>
      </c>
      <c r="R91" s="12">
        <v>613.04814232718047</v>
      </c>
      <c r="S91" s="12">
        <v>110.81762470188981</v>
      </c>
      <c r="T91" s="12">
        <v>502.2305176252907</v>
      </c>
      <c r="U91" s="12">
        <v>70.128712577897772</v>
      </c>
      <c r="V91" s="12">
        <v>371.46702315307044</v>
      </c>
      <c r="W91" s="4"/>
      <c r="X91" s="3"/>
      <c r="AG91" s="4">
        <v>2014</v>
      </c>
      <c r="AH91" s="12">
        <v>384.72941816188552</v>
      </c>
      <c r="AI91" s="12">
        <v>110.81762470188981</v>
      </c>
      <c r="AJ91" s="12">
        <v>273.91179345999569</v>
      </c>
      <c r="AK91" s="12">
        <v>40.225369581718567</v>
      </c>
      <c r="AL91" s="12">
        <v>204.57244565771805</v>
      </c>
      <c r="AM91" s="4"/>
      <c r="AO91" s="4">
        <v>2014</v>
      </c>
      <c r="AP91" s="12">
        <v>749.2379934483605</v>
      </c>
      <c r="AQ91" s="12">
        <v>110.81762470188981</v>
      </c>
      <c r="AR91" s="12">
        <v>638.42036874647067</v>
      </c>
      <c r="AS91" s="12">
        <v>78.34920135009672</v>
      </c>
      <c r="AT91" s="12">
        <v>461.40142259797705</v>
      </c>
      <c r="AU91" s="4"/>
    </row>
    <row r="92" spans="1:47" x14ac:dyDescent="0.2">
      <c r="A92" s="4">
        <v>2015</v>
      </c>
      <c r="B92" s="12">
        <v>638.79824748767805</v>
      </c>
      <c r="C92" s="12">
        <v>111.81498332420685</v>
      </c>
      <c r="D92" s="12">
        <v>526.98326416347118</v>
      </c>
      <c r="E92" s="12">
        <v>71.76774643062322</v>
      </c>
      <c r="F92" s="12">
        <v>387.95770492870139</v>
      </c>
      <c r="G92" s="4"/>
      <c r="H92" s="2"/>
      <c r="I92" s="4">
        <v>2015</v>
      </c>
      <c r="J92" s="12">
        <v>606.18299570190607</v>
      </c>
      <c r="K92" s="12">
        <v>111.81498332420685</v>
      </c>
      <c r="L92" s="12">
        <v>494.36801237769924</v>
      </c>
      <c r="M92" s="12">
        <v>68.235793436572777</v>
      </c>
      <c r="N92" s="12">
        <v>364.85660086319473</v>
      </c>
      <c r="O92" s="4"/>
      <c r="P92" s="2"/>
      <c r="Q92" s="4">
        <v>2015</v>
      </c>
      <c r="R92" s="12">
        <v>653.1913031783406</v>
      </c>
      <c r="S92" s="12">
        <v>111.81498332420685</v>
      </c>
      <c r="T92" s="12">
        <v>541.37631985413373</v>
      </c>
      <c r="U92" s="12">
        <v>70.841480879156165</v>
      </c>
      <c r="V92" s="12">
        <v>395.66727279163467</v>
      </c>
      <c r="W92" s="4"/>
      <c r="X92" s="3"/>
      <c r="AG92" s="4">
        <v>2015</v>
      </c>
      <c r="AH92" s="12">
        <v>398.19494779755132</v>
      </c>
      <c r="AI92" s="12">
        <v>111.81498332420685</v>
      </c>
      <c r="AJ92" s="12">
        <v>286.3799644733445</v>
      </c>
      <c r="AK92" s="12">
        <v>40.944839663119545</v>
      </c>
      <c r="AL92" s="12">
        <v>212.77281834712832</v>
      </c>
      <c r="AM92" s="4"/>
      <c r="AO92" s="4">
        <v>2015</v>
      </c>
      <c r="AP92" s="12">
        <v>775.46132321905327</v>
      </c>
      <c r="AQ92" s="12">
        <v>111.81498332420685</v>
      </c>
      <c r="AR92" s="12">
        <v>663.64633989484639</v>
      </c>
      <c r="AS92" s="12">
        <v>79.060127318595775</v>
      </c>
      <c r="AT92" s="12">
        <v>477.2479312555015</v>
      </c>
      <c r="AU92" s="4"/>
    </row>
    <row r="93" spans="1:47" x14ac:dyDescent="0.2">
      <c r="A93" s="4">
        <v>2016</v>
      </c>
      <c r="B93" s="12">
        <v>661.15618614974642</v>
      </c>
      <c r="C93" s="12">
        <v>112.82131817412468</v>
      </c>
      <c r="D93" s="12">
        <v>548.33486797562171</v>
      </c>
      <c r="E93" s="12">
        <v>72.513628482240222</v>
      </c>
      <c r="F93" s="12">
        <v>401.51454926760869</v>
      </c>
      <c r="G93" s="4"/>
      <c r="H93" s="2"/>
      <c r="I93" s="4">
        <v>2016</v>
      </c>
      <c r="J93" s="12">
        <v>627.39940055147292</v>
      </c>
      <c r="K93" s="12">
        <v>112.82131817412468</v>
      </c>
      <c r="L93" s="12">
        <v>514.57808237734821</v>
      </c>
      <c r="M93" s="12">
        <v>68.980883747998305</v>
      </c>
      <c r="N93" s="12">
        <v>377.72773317440965</v>
      </c>
      <c r="O93" s="4"/>
      <c r="P93" s="2"/>
      <c r="Q93" s="4">
        <v>2016</v>
      </c>
      <c r="R93" s="12">
        <v>636.62894837004239</v>
      </c>
      <c r="S93" s="12">
        <v>112.82131817412468</v>
      </c>
      <c r="T93" s="12">
        <v>523.80763019591768</v>
      </c>
      <c r="U93" s="12">
        <v>71.587155294469326</v>
      </c>
      <c r="V93" s="12">
        <v>385.87173341201816</v>
      </c>
      <c r="W93" s="4"/>
      <c r="X93" s="3"/>
      <c r="AG93" s="4">
        <v>2016</v>
      </c>
      <c r="AH93" s="12">
        <v>412.13177097046571</v>
      </c>
      <c r="AI93" s="12">
        <v>112.82131817412468</v>
      </c>
      <c r="AJ93" s="12">
        <v>299.31045279634105</v>
      </c>
      <c r="AK93" s="12">
        <v>41.683812298290114</v>
      </c>
      <c r="AL93" s="12">
        <v>221.2700839760968</v>
      </c>
      <c r="AM93" s="4"/>
      <c r="AO93" s="4">
        <v>2016</v>
      </c>
      <c r="AP93" s="12">
        <v>802.60246953172032</v>
      </c>
      <c r="AQ93" s="12">
        <v>112.82131817412468</v>
      </c>
      <c r="AR93" s="12">
        <v>689.7811513575956</v>
      </c>
      <c r="AS93" s="12">
        <v>79.80764406666826</v>
      </c>
      <c r="AT93" s="12">
        <v>493.67633488122357</v>
      </c>
      <c r="AU93" s="4"/>
    </row>
    <row r="94" spans="1:47" x14ac:dyDescent="0.2">
      <c r="A94" s="4">
        <v>2017</v>
      </c>
      <c r="B94" s="12">
        <v>684.29665266498762</v>
      </c>
      <c r="C94" s="12">
        <v>113.8367100376918</v>
      </c>
      <c r="D94" s="12">
        <v>570.45994262729573</v>
      </c>
      <c r="E94" s="12">
        <v>73.23931513164392</v>
      </c>
      <c r="F94" s="12">
        <v>415.51528070801686</v>
      </c>
      <c r="G94" s="4"/>
      <c r="H94" s="2"/>
      <c r="I94" s="4">
        <v>2017</v>
      </c>
      <c r="J94" s="12">
        <v>649.35837957077388</v>
      </c>
      <c r="K94" s="12">
        <v>113.8367100376918</v>
      </c>
      <c r="L94" s="12">
        <v>535.52166953308199</v>
      </c>
      <c r="M94" s="12">
        <v>69.707362137593464</v>
      </c>
      <c r="N94" s="12">
        <v>391.02036385744498</v>
      </c>
      <c r="O94" s="4"/>
      <c r="P94" s="2"/>
      <c r="Q94" s="4">
        <v>2017</v>
      </c>
      <c r="R94" s="12">
        <v>648.37049830744672</v>
      </c>
      <c r="S94" s="12">
        <v>113.8367100376918</v>
      </c>
      <c r="T94" s="12">
        <v>534.53378826975484</v>
      </c>
      <c r="U94" s="12">
        <v>72.31304958017688</v>
      </c>
      <c r="V94" s="12">
        <v>393.03332254202809</v>
      </c>
      <c r="W94" s="4"/>
      <c r="X94" s="3"/>
      <c r="AG94" s="4">
        <v>2017</v>
      </c>
      <c r="AH94" s="12">
        <v>426.55638295443185</v>
      </c>
      <c r="AI94" s="12">
        <v>113.8367100376918</v>
      </c>
      <c r="AJ94" s="12">
        <v>312.71967291674008</v>
      </c>
      <c r="AK94" s="12">
        <v>42.416408364140246</v>
      </c>
      <c r="AL94" s="12">
        <v>230.04821211418636</v>
      </c>
      <c r="AM94" s="4"/>
      <c r="AO94" s="4">
        <v>2017</v>
      </c>
      <c r="AP94" s="12">
        <v>830.69355596533023</v>
      </c>
      <c r="AQ94" s="12">
        <v>113.8367100376918</v>
      </c>
      <c r="AR94" s="12">
        <v>716.85684592763846</v>
      </c>
      <c r="AS94" s="12">
        <v>80.53169601961649</v>
      </c>
      <c r="AT94" s="12">
        <v>510.64580357619741</v>
      </c>
      <c r="AU94" s="4"/>
    </row>
    <row r="95" spans="1:47" x14ac:dyDescent="0.2">
      <c r="A95" s="4">
        <v>2018</v>
      </c>
      <c r="B95" s="12">
        <v>708.24703550826223</v>
      </c>
      <c r="C95" s="12">
        <v>114.86124042803102</v>
      </c>
      <c r="D95" s="12">
        <v>593.38579508023122</v>
      </c>
      <c r="E95" s="12">
        <v>73.998441301570097</v>
      </c>
      <c r="F95" s="12">
        <v>430.02991834970425</v>
      </c>
      <c r="G95" s="4"/>
      <c r="H95" s="2"/>
      <c r="I95" s="4">
        <v>2018</v>
      </c>
      <c r="J95" s="12">
        <v>672.08592285575105</v>
      </c>
      <c r="K95" s="12">
        <v>114.86124042803102</v>
      </c>
      <c r="L95" s="12">
        <v>557.22468242772004</v>
      </c>
      <c r="M95" s="12">
        <v>70.465696567328195</v>
      </c>
      <c r="N95" s="12">
        <v>404.80050602396261</v>
      </c>
      <c r="O95" s="4"/>
      <c r="P95" s="2"/>
      <c r="Q95" s="4">
        <v>2018</v>
      </c>
      <c r="R95" s="12">
        <v>657.76430870982449</v>
      </c>
      <c r="S95" s="12">
        <v>114.86124042803102</v>
      </c>
      <c r="T95" s="12">
        <v>542.90306828179337</v>
      </c>
      <c r="U95" s="12">
        <v>73.071968113799201</v>
      </c>
      <c r="V95" s="12">
        <v>398.81380908287349</v>
      </c>
      <c r="W95" s="4"/>
      <c r="X95" s="3"/>
      <c r="AG95" s="4">
        <v>2018</v>
      </c>
      <c r="AH95" s="12">
        <v>441.48585635783706</v>
      </c>
      <c r="AI95" s="12">
        <v>114.86124042803102</v>
      </c>
      <c r="AJ95" s="12">
        <v>326.62461592980605</v>
      </c>
      <c r="AK95" s="12">
        <v>43.168625117619989</v>
      </c>
      <c r="AL95" s="12">
        <v>239.1433946755057</v>
      </c>
      <c r="AM95" s="4"/>
      <c r="AO95" s="4">
        <v>2018</v>
      </c>
      <c r="AP95" s="12">
        <v>859.7678304241166</v>
      </c>
      <c r="AQ95" s="12">
        <v>114.86124042803102</v>
      </c>
      <c r="AR95" s="12">
        <v>744.9065899960857</v>
      </c>
      <c r="AS95" s="12">
        <v>81.292456885998149</v>
      </c>
      <c r="AT95" s="12">
        <v>528.23641088364741</v>
      </c>
      <c r="AU95" s="4"/>
    </row>
    <row r="96" spans="1:47" x14ac:dyDescent="0.2">
      <c r="A96" s="4">
        <v>2019</v>
      </c>
      <c r="B96" s="12">
        <v>733.03568175105136</v>
      </c>
      <c r="C96" s="12">
        <v>115.89499159188321</v>
      </c>
      <c r="D96" s="12">
        <v>617.14069015916812</v>
      </c>
      <c r="E96" s="12">
        <v>74.737491266347746</v>
      </c>
      <c r="F96" s="12">
        <v>445.02190536184406</v>
      </c>
      <c r="G96" s="4"/>
      <c r="H96" s="2"/>
      <c r="I96" s="4">
        <v>2019</v>
      </c>
      <c r="J96" s="12">
        <v>695.60893015570218</v>
      </c>
      <c r="K96" s="12">
        <v>115.89499159188321</v>
      </c>
      <c r="L96" s="12">
        <v>579.71393856381906</v>
      </c>
      <c r="M96" s="12">
        <v>71.205538272297304</v>
      </c>
      <c r="N96" s="12">
        <v>419.03390141059111</v>
      </c>
      <c r="O96" s="4"/>
      <c r="P96" s="2"/>
      <c r="Q96" s="4">
        <v>2019</v>
      </c>
      <c r="R96" s="12">
        <v>675.36609215209535</v>
      </c>
      <c r="S96" s="12">
        <v>115.89499159188321</v>
      </c>
      <c r="T96" s="12">
        <v>559.47110056021211</v>
      </c>
      <c r="U96" s="12">
        <v>73.811225714880706</v>
      </c>
      <c r="V96" s="12">
        <v>409.4938860510062</v>
      </c>
      <c r="W96" s="4"/>
      <c r="X96" s="3"/>
      <c r="AG96" s="4">
        <v>2019</v>
      </c>
      <c r="AH96" s="12">
        <v>456.93786133036139</v>
      </c>
      <c r="AI96" s="12">
        <v>115.89499159188321</v>
      </c>
      <c r="AJ96" s="12">
        <v>341.0428697384782</v>
      </c>
      <c r="AK96" s="12">
        <v>43.914584498844079</v>
      </c>
      <c r="AL96" s="12">
        <v>248.54030634193307</v>
      </c>
      <c r="AM96" s="4"/>
      <c r="AO96" s="4">
        <v>2019</v>
      </c>
      <c r="AP96" s="12">
        <v>889.85970448896057</v>
      </c>
      <c r="AQ96" s="12">
        <v>115.89499159188321</v>
      </c>
      <c r="AR96" s="12">
        <v>773.96471289707745</v>
      </c>
      <c r="AS96" s="12">
        <v>82.029872154320316</v>
      </c>
      <c r="AT96" s="12">
        <v>546.40869989256464</v>
      </c>
      <c r="AU96" s="4"/>
    </row>
    <row r="97" spans="1:47" x14ac:dyDescent="0.2">
      <c r="A97" s="4">
        <v>2020</v>
      </c>
      <c r="B97" s="12">
        <v>758.69193061233784</v>
      </c>
      <c r="C97" s="12">
        <v>116.93804651621019</v>
      </c>
      <c r="D97" s="12">
        <v>641.75388409612765</v>
      </c>
      <c r="E97" s="12">
        <v>15.434329039470596</v>
      </c>
      <c r="F97" s="12">
        <v>400.48665949714712</v>
      </c>
      <c r="G97" s="4"/>
      <c r="H97" s="2"/>
      <c r="I97" s="4">
        <v>2020</v>
      </c>
      <c r="J97" s="12">
        <v>719.9552427111521</v>
      </c>
      <c r="K97" s="12">
        <v>116.93804651621019</v>
      </c>
      <c r="L97" s="12">
        <v>603.0171961949419</v>
      </c>
      <c r="M97" s="12">
        <v>15.434329039470596</v>
      </c>
      <c r="N97" s="12">
        <v>377.24464675643571</v>
      </c>
      <c r="O97" s="4"/>
      <c r="P97" s="2"/>
      <c r="Q97" s="4">
        <v>2020</v>
      </c>
      <c r="R97" s="12">
        <v>682.08660482000982</v>
      </c>
      <c r="S97" s="12">
        <v>116.93804651621019</v>
      </c>
      <c r="T97" s="12">
        <v>565.14855830379963</v>
      </c>
      <c r="U97" s="12">
        <v>15.434329039470596</v>
      </c>
      <c r="V97" s="12">
        <v>354.52346402175033</v>
      </c>
      <c r="W97" s="4"/>
      <c r="X97" s="3"/>
      <c r="AG97" s="4">
        <v>2020</v>
      </c>
      <c r="AH97" s="12">
        <v>472.93068647692388</v>
      </c>
      <c r="AI97" s="12">
        <v>116.93804651621019</v>
      </c>
      <c r="AJ97" s="12">
        <v>355.99263996071369</v>
      </c>
      <c r="AK97" s="12">
        <v>15.434329039470596</v>
      </c>
      <c r="AL97" s="12">
        <v>229.02991301589881</v>
      </c>
      <c r="AM97" s="4"/>
      <c r="AO97" s="4">
        <v>2020</v>
      </c>
      <c r="AP97" s="12">
        <v>921.00479414607469</v>
      </c>
      <c r="AQ97" s="12">
        <v>116.93804651621019</v>
      </c>
      <c r="AR97" s="12">
        <v>804.06674762986449</v>
      </c>
      <c r="AS97" s="12">
        <v>15.434329039470596</v>
      </c>
      <c r="AT97" s="12">
        <v>497.87437761738926</v>
      </c>
      <c r="AU97" s="4"/>
    </row>
    <row r="98" spans="1:47" x14ac:dyDescent="0.2">
      <c r="A98" s="4">
        <v>2021</v>
      </c>
      <c r="B98" s="12">
        <v>785.24614818376949</v>
      </c>
      <c r="C98" s="12">
        <v>117.99048893485609</v>
      </c>
      <c r="D98" s="12">
        <v>667.25565924891339</v>
      </c>
      <c r="E98" s="12">
        <v>15.57323800082583</v>
      </c>
      <c r="F98" s="12">
        <v>415.9266335501739</v>
      </c>
      <c r="G98" s="4"/>
      <c r="H98" s="2"/>
      <c r="I98" s="4">
        <v>2021</v>
      </c>
      <c r="J98" s="12">
        <v>745.15367620604195</v>
      </c>
      <c r="K98" s="12">
        <v>117.99048893485609</v>
      </c>
      <c r="L98" s="12">
        <v>627.16318727118585</v>
      </c>
      <c r="M98" s="12">
        <v>15.57323800082583</v>
      </c>
      <c r="N98" s="12">
        <v>391.87115036353731</v>
      </c>
      <c r="O98" s="4"/>
      <c r="P98" s="2"/>
      <c r="Q98" s="4">
        <v>2021</v>
      </c>
      <c r="R98" s="12">
        <v>713.63742050654059</v>
      </c>
      <c r="S98" s="12">
        <v>117.99048893485609</v>
      </c>
      <c r="T98" s="12">
        <v>595.64693157168449</v>
      </c>
      <c r="U98" s="12">
        <v>15.57323800082583</v>
      </c>
      <c r="V98" s="12">
        <v>372.96139694383652</v>
      </c>
      <c r="W98" s="4"/>
      <c r="X98" s="3"/>
      <c r="AG98" s="4">
        <v>2021</v>
      </c>
      <c r="AH98" s="12">
        <v>489.48326050361618</v>
      </c>
      <c r="AI98" s="12">
        <v>117.99048893485609</v>
      </c>
      <c r="AJ98" s="12">
        <v>371.49277156876002</v>
      </c>
      <c r="AK98" s="12">
        <v>15.57323800082583</v>
      </c>
      <c r="AL98" s="12">
        <v>238.46890094208186</v>
      </c>
      <c r="AM98" s="4"/>
      <c r="AO98" s="4">
        <v>2021</v>
      </c>
      <c r="AP98" s="12">
        <v>953.23996194118683</v>
      </c>
      <c r="AQ98" s="12">
        <v>117.99048893485609</v>
      </c>
      <c r="AR98" s="12">
        <v>835.24947300633073</v>
      </c>
      <c r="AS98" s="12">
        <v>15.57323800082583</v>
      </c>
      <c r="AT98" s="12">
        <v>516.72292180462421</v>
      </c>
      <c r="AU98" s="4"/>
    </row>
    <row r="99" spans="1:47" x14ac:dyDescent="0.2">
      <c r="A99" s="4">
        <v>2022</v>
      </c>
      <c r="B99" s="12">
        <v>812.72976337020157</v>
      </c>
      <c r="C99" s="12">
        <v>119.05240333526972</v>
      </c>
      <c r="D99" s="12">
        <v>693.67736003493189</v>
      </c>
      <c r="E99" s="12">
        <v>15.713397142833255</v>
      </c>
      <c r="F99" s="12">
        <v>431.91981316379236</v>
      </c>
      <c r="G99" s="4"/>
      <c r="H99" s="2"/>
      <c r="I99" s="4">
        <v>2022</v>
      </c>
      <c r="J99" s="12">
        <v>771.23405487325351</v>
      </c>
      <c r="K99" s="12">
        <v>119.05240333526972</v>
      </c>
      <c r="L99" s="12">
        <v>652.18165153798373</v>
      </c>
      <c r="M99" s="12">
        <v>15.713397142833255</v>
      </c>
      <c r="N99" s="12">
        <v>407.02238806562355</v>
      </c>
      <c r="O99" s="4"/>
      <c r="P99" s="2"/>
      <c r="Q99" s="4">
        <v>2022</v>
      </c>
      <c r="R99" s="12">
        <v>738.61473022426935</v>
      </c>
      <c r="S99" s="12">
        <v>119.05240333526972</v>
      </c>
      <c r="T99" s="12">
        <v>619.56232688899968</v>
      </c>
      <c r="U99" s="12">
        <v>15.713397142833255</v>
      </c>
      <c r="V99" s="12">
        <v>387.45079327623307</v>
      </c>
      <c r="W99" s="4"/>
      <c r="X99" s="3"/>
      <c r="AG99" s="4">
        <v>2022</v>
      </c>
      <c r="AH99" s="12">
        <v>506.61517462124266</v>
      </c>
      <c r="AI99" s="12">
        <v>119.05240333526972</v>
      </c>
      <c r="AJ99" s="12">
        <v>387.56277128597293</v>
      </c>
      <c r="AK99" s="12">
        <v>15.713397142833255</v>
      </c>
      <c r="AL99" s="12">
        <v>248.25105991441703</v>
      </c>
      <c r="AM99" s="4"/>
      <c r="AO99" s="4">
        <v>2022</v>
      </c>
      <c r="AP99" s="12">
        <v>986.60336060912834</v>
      </c>
      <c r="AQ99" s="12">
        <v>119.05240333526972</v>
      </c>
      <c r="AR99" s="12">
        <v>867.55095727385867</v>
      </c>
      <c r="AS99" s="12">
        <v>15.713397142833255</v>
      </c>
      <c r="AT99" s="12">
        <v>536.24397150714833</v>
      </c>
      <c r="AU99" s="4"/>
    </row>
    <row r="100" spans="1:47" x14ac:dyDescent="0.2">
      <c r="A100" s="4">
        <v>2023</v>
      </c>
      <c r="B100" s="12">
        <v>841.17530508815798</v>
      </c>
      <c r="C100" s="12">
        <v>120.12387496528717</v>
      </c>
      <c r="D100" s="12">
        <v>721.05143012287078</v>
      </c>
      <c r="E100" s="12">
        <v>15.854817717118754</v>
      </c>
      <c r="F100" s="12">
        <v>448.48567579084124</v>
      </c>
      <c r="G100" s="4"/>
      <c r="H100" s="2"/>
      <c r="I100" s="4">
        <v>2023</v>
      </c>
      <c r="J100" s="12">
        <v>798.22724679381736</v>
      </c>
      <c r="K100" s="12">
        <v>120.12387496528717</v>
      </c>
      <c r="L100" s="12">
        <v>678.10337182853016</v>
      </c>
      <c r="M100" s="12">
        <v>15.854817717118754</v>
      </c>
      <c r="N100" s="12">
        <v>422.71684081423689</v>
      </c>
      <c r="O100" s="4"/>
      <c r="P100" s="2"/>
      <c r="Q100" s="4">
        <v>2023</v>
      </c>
      <c r="R100" s="12">
        <v>764.46624578211868</v>
      </c>
      <c r="S100" s="12">
        <v>120.12387496528717</v>
      </c>
      <c r="T100" s="12">
        <v>644.34237081683148</v>
      </c>
      <c r="U100" s="12">
        <v>15.854817717118754</v>
      </c>
      <c r="V100" s="12">
        <v>402.46024020721757</v>
      </c>
      <c r="W100" s="4"/>
      <c r="X100" s="3"/>
      <c r="AG100" s="4">
        <v>2023</v>
      </c>
      <c r="AH100" s="12">
        <v>524.34670573298661</v>
      </c>
      <c r="AI100" s="12">
        <v>120.12387496528717</v>
      </c>
      <c r="AJ100" s="12">
        <v>404.22283076769935</v>
      </c>
      <c r="AK100" s="12">
        <v>15.854817717118754</v>
      </c>
      <c r="AL100" s="12">
        <v>258.38851617773838</v>
      </c>
      <c r="AM100" s="4"/>
      <c r="AO100" s="4">
        <v>2023</v>
      </c>
      <c r="AP100" s="12">
        <v>1021.1344782304473</v>
      </c>
      <c r="AQ100" s="12">
        <v>120.12387496528717</v>
      </c>
      <c r="AR100" s="12">
        <v>901.01060326516006</v>
      </c>
      <c r="AS100" s="12">
        <v>15.854817717118754</v>
      </c>
      <c r="AT100" s="12">
        <v>556.46117967621467</v>
      </c>
      <c r="AU100" s="4"/>
    </row>
    <row r="101" spans="1:47" x14ac:dyDescent="0.2">
      <c r="A101" s="4">
        <v>2024</v>
      </c>
      <c r="B101" s="12">
        <v>870.61644076624361</v>
      </c>
      <c r="C101" s="12">
        <v>121.20498983997473</v>
      </c>
      <c r="D101" s="12">
        <v>749.4114509262688</v>
      </c>
      <c r="E101" s="12">
        <v>15.99751107657282</v>
      </c>
      <c r="F101" s="12">
        <v>465.64438163233405</v>
      </c>
      <c r="G101" s="4"/>
      <c r="H101" s="2"/>
      <c r="I101" s="4">
        <v>2024</v>
      </c>
      <c r="J101" s="12">
        <v>826.16520043160097</v>
      </c>
      <c r="K101" s="12">
        <v>121.20498983997473</v>
      </c>
      <c r="L101" s="12">
        <v>704.96021059162615</v>
      </c>
      <c r="M101" s="12">
        <v>15.99751107657282</v>
      </c>
      <c r="N101" s="12">
        <v>438.97363743154847</v>
      </c>
      <c r="O101" s="4"/>
      <c r="P101" s="2"/>
      <c r="Q101" s="4">
        <v>2024</v>
      </c>
      <c r="R101" s="12">
        <v>791.22256438449187</v>
      </c>
      <c r="S101" s="12">
        <v>121.20498983997473</v>
      </c>
      <c r="T101" s="12">
        <v>670.01757454451717</v>
      </c>
      <c r="U101" s="12">
        <v>15.99751107657282</v>
      </c>
      <c r="V101" s="12">
        <v>418.00805580328307</v>
      </c>
      <c r="W101" s="4"/>
      <c r="X101" s="3"/>
      <c r="AG101" s="4">
        <v>2024</v>
      </c>
      <c r="AH101" s="12">
        <v>542.69884043364095</v>
      </c>
      <c r="AI101" s="12">
        <v>121.20498983997473</v>
      </c>
      <c r="AJ101" s="12">
        <v>421.4938505936662</v>
      </c>
      <c r="AK101" s="12">
        <v>15.99751107657282</v>
      </c>
      <c r="AL101" s="12">
        <v>268.89382143277254</v>
      </c>
      <c r="AM101" s="4"/>
      <c r="AO101" s="4">
        <v>2024</v>
      </c>
      <c r="AP101" s="12">
        <v>1056.8741849685134</v>
      </c>
      <c r="AQ101" s="12">
        <v>121.20498983997473</v>
      </c>
      <c r="AR101" s="12">
        <v>935.6691951285386</v>
      </c>
      <c r="AS101" s="12">
        <v>15.99751107657282</v>
      </c>
      <c r="AT101" s="12">
        <v>577.39902815369589</v>
      </c>
      <c r="AU101" s="4"/>
    </row>
    <row r="102" spans="1:47" x14ac:dyDescent="0.2">
      <c r="A102" s="4">
        <v>2025</v>
      </c>
      <c r="B102" s="12">
        <v>901.08801619306212</v>
      </c>
      <c r="C102" s="12">
        <v>122.29583474853453</v>
      </c>
      <c r="D102" s="12">
        <v>778.7921814445275</v>
      </c>
      <c r="E102" s="12">
        <v>16.141488676261979</v>
      </c>
      <c r="F102" s="12">
        <v>483.41679754297849</v>
      </c>
      <c r="G102" s="4"/>
      <c r="H102" s="2"/>
      <c r="I102" s="4">
        <v>2025</v>
      </c>
      <c r="J102" s="12">
        <v>855.0809824467068</v>
      </c>
      <c r="K102" s="12">
        <v>122.29583474853453</v>
      </c>
      <c r="L102" s="12">
        <v>732.78514769817218</v>
      </c>
      <c r="M102" s="12">
        <v>16.141488676261979</v>
      </c>
      <c r="N102" s="12">
        <v>455.81257729516528</v>
      </c>
      <c r="O102" s="4"/>
      <c r="P102" s="2"/>
      <c r="Q102" s="4">
        <v>2025</v>
      </c>
      <c r="R102" s="12">
        <v>818.91535413794998</v>
      </c>
      <c r="S102" s="12">
        <v>122.29583474853453</v>
      </c>
      <c r="T102" s="12">
        <v>696.61951938941536</v>
      </c>
      <c r="U102" s="12">
        <v>16.141488676261979</v>
      </c>
      <c r="V102" s="12">
        <v>434.11320030991124</v>
      </c>
      <c r="W102" s="4"/>
      <c r="X102" s="3"/>
      <c r="AG102" s="4">
        <v>2025</v>
      </c>
      <c r="AH102" s="12">
        <v>561.69329984881847</v>
      </c>
      <c r="AI102" s="12">
        <v>122.29583474853453</v>
      </c>
      <c r="AJ102" s="12">
        <v>439.39746510028385</v>
      </c>
      <c r="AK102" s="12">
        <v>16.141488676261979</v>
      </c>
      <c r="AL102" s="12">
        <v>279.7799677364323</v>
      </c>
      <c r="AM102" s="4"/>
      <c r="AO102" s="4">
        <v>2025</v>
      </c>
      <c r="AP102" s="12">
        <v>1093.8647814424105</v>
      </c>
      <c r="AQ102" s="12">
        <v>122.29583474853453</v>
      </c>
      <c r="AR102" s="12">
        <v>971.56894669387589</v>
      </c>
      <c r="AS102" s="12">
        <v>16.141488676261979</v>
      </c>
      <c r="AT102" s="12">
        <v>599.08285669258748</v>
      </c>
      <c r="AU102" s="4"/>
    </row>
    <row r="103" spans="1:47" x14ac:dyDescent="0.2">
      <c r="A103" s="4">
        <v>2026</v>
      </c>
      <c r="B103" s="12">
        <v>932.62609675981946</v>
      </c>
      <c r="C103" s="12">
        <v>123.39649726127129</v>
      </c>
      <c r="D103" s="12">
        <v>809.22959949854828</v>
      </c>
      <c r="E103" s="12">
        <v>16.286762074348331</v>
      </c>
      <c r="F103" s="12">
        <v>501.82452177347733</v>
      </c>
      <c r="G103" s="4"/>
      <c r="H103" s="2"/>
      <c r="I103" s="4">
        <v>2026</v>
      </c>
      <c r="J103" s="12">
        <v>885.00881683234161</v>
      </c>
      <c r="K103" s="12">
        <v>123.39649726127129</v>
      </c>
      <c r="L103" s="12">
        <v>761.6123195710702</v>
      </c>
      <c r="M103" s="12">
        <v>16.286762074348331</v>
      </c>
      <c r="N103" s="12">
        <v>473.25415381699042</v>
      </c>
      <c r="O103" s="4"/>
      <c r="P103" s="2"/>
      <c r="Q103" s="4">
        <v>2026</v>
      </c>
      <c r="R103" s="12">
        <v>847.57739153277817</v>
      </c>
      <c r="S103" s="12">
        <v>123.39649726127129</v>
      </c>
      <c r="T103" s="12">
        <v>724.18089427150676</v>
      </c>
      <c r="U103" s="12">
        <v>16.286762074348331</v>
      </c>
      <c r="V103" s="12">
        <v>450.79529863725242</v>
      </c>
      <c r="W103" s="4"/>
      <c r="X103" s="3"/>
      <c r="AG103" s="4">
        <v>2026</v>
      </c>
      <c r="AH103" s="12">
        <v>581.35256534352686</v>
      </c>
      <c r="AI103" s="12">
        <v>123.39649726127129</v>
      </c>
      <c r="AJ103" s="12">
        <v>457.95606808225557</v>
      </c>
      <c r="AK103" s="12">
        <v>16.286762074348331</v>
      </c>
      <c r="AL103" s="12">
        <v>291.06040292370164</v>
      </c>
      <c r="AM103" s="4"/>
      <c r="AO103" s="4">
        <v>2026</v>
      </c>
      <c r="AP103" s="12">
        <v>1132.1500487928952</v>
      </c>
      <c r="AQ103" s="12">
        <v>123.39649726127129</v>
      </c>
      <c r="AR103" s="12">
        <v>1008.7535515316239</v>
      </c>
      <c r="AS103" s="12">
        <v>16.286762074348331</v>
      </c>
      <c r="AT103" s="12">
        <v>621.53889299332263</v>
      </c>
      <c r="AU103" s="4"/>
    </row>
    <row r="104" spans="1:47" x14ac:dyDescent="0.2">
      <c r="A104" s="4">
        <v>2027</v>
      </c>
      <c r="B104" s="12">
        <v>965.26801014641285</v>
      </c>
      <c r="C104" s="12">
        <v>124.50706573662272</v>
      </c>
      <c r="D104" s="12">
        <v>840.76094440979011</v>
      </c>
      <c r="E104" s="12">
        <v>16.433342933017467</v>
      </c>
      <c r="F104" s="12">
        <v>520.88990957889155</v>
      </c>
      <c r="G104" s="4"/>
      <c r="H104" s="2"/>
      <c r="I104" s="4">
        <v>2027</v>
      </c>
      <c r="J104" s="12">
        <v>915.98412542147355</v>
      </c>
      <c r="K104" s="12">
        <v>124.50706573662272</v>
      </c>
      <c r="L104" s="12">
        <v>791.47705968485081</v>
      </c>
      <c r="M104" s="12">
        <v>16.433342933017467</v>
      </c>
      <c r="N104" s="12">
        <v>491.31957874392788</v>
      </c>
      <c r="O104" s="4"/>
      <c r="P104" s="2"/>
      <c r="Q104" s="4">
        <v>2027</v>
      </c>
      <c r="R104" s="12">
        <v>877.2426002364258</v>
      </c>
      <c r="S104" s="12">
        <v>124.50706573662272</v>
      </c>
      <c r="T104" s="12">
        <v>752.73553449980307</v>
      </c>
      <c r="U104" s="12">
        <v>16.433342933017467</v>
      </c>
      <c r="V104" s="12">
        <v>468.07466363289927</v>
      </c>
      <c r="W104" s="4"/>
      <c r="X104" s="3"/>
      <c r="AG104" s="4">
        <v>2027</v>
      </c>
      <c r="AH104" s="12">
        <v>601.69990513054995</v>
      </c>
      <c r="AI104" s="12">
        <v>124.50706573662272</v>
      </c>
      <c r="AJ104" s="12">
        <v>477.19283939392722</v>
      </c>
      <c r="AK104" s="12">
        <v>16.433342933017467</v>
      </c>
      <c r="AL104" s="12">
        <v>302.74904656937377</v>
      </c>
      <c r="AM104" s="4"/>
      <c r="AO104" s="4">
        <v>2027</v>
      </c>
      <c r="AP104" s="12">
        <v>1171.7753005006464</v>
      </c>
      <c r="AQ104" s="12">
        <v>124.50706573662272</v>
      </c>
      <c r="AR104" s="12">
        <v>1047.2682347640236</v>
      </c>
      <c r="AS104" s="12">
        <v>16.433342933017467</v>
      </c>
      <c r="AT104" s="12">
        <v>644.79428379143167</v>
      </c>
      <c r="AU104" s="4"/>
    </row>
    <row r="105" spans="1:47" x14ac:dyDescent="0.2">
      <c r="A105" s="4">
        <v>2028</v>
      </c>
      <c r="B105" s="12">
        <v>999.05239050153727</v>
      </c>
      <c r="C105" s="12">
        <v>125.62762932825234</v>
      </c>
      <c r="D105" s="12">
        <v>873.42476117328499</v>
      </c>
      <c r="E105" s="12">
        <v>16.581243019414622</v>
      </c>
      <c r="F105" s="12">
        <v>540.63609972338554</v>
      </c>
      <c r="G105" s="4"/>
      <c r="H105" s="2"/>
      <c r="I105" s="4">
        <v>2028</v>
      </c>
      <c r="J105" s="12">
        <v>948.04356981122487</v>
      </c>
      <c r="K105" s="12">
        <v>125.62762932825234</v>
      </c>
      <c r="L105" s="12">
        <v>822.41594048297247</v>
      </c>
      <c r="M105" s="12">
        <v>16.581243019414622</v>
      </c>
      <c r="N105" s="12">
        <v>510.03080730919805</v>
      </c>
      <c r="O105" s="4"/>
      <c r="P105" s="2"/>
      <c r="Q105" s="4">
        <v>2028</v>
      </c>
      <c r="R105" s="12">
        <v>907.94609124469991</v>
      </c>
      <c r="S105" s="12">
        <v>125.62762932825234</v>
      </c>
      <c r="T105" s="12">
        <v>782.31846191644763</v>
      </c>
      <c r="U105" s="12">
        <v>16.581243019414622</v>
      </c>
      <c r="V105" s="12">
        <v>485.97232016928319</v>
      </c>
      <c r="W105" s="4"/>
      <c r="X105" s="3"/>
      <c r="AG105" s="4">
        <v>2028</v>
      </c>
      <c r="AH105" s="12">
        <v>622.75940181011947</v>
      </c>
      <c r="AI105" s="12">
        <v>125.62762932825234</v>
      </c>
      <c r="AJ105" s="12">
        <v>497.13177248186719</v>
      </c>
      <c r="AK105" s="12">
        <v>16.581243019414622</v>
      </c>
      <c r="AL105" s="12">
        <v>314.8603065085349</v>
      </c>
      <c r="AM105" s="4"/>
      <c r="AO105" s="4">
        <v>2028</v>
      </c>
      <c r="AP105" s="12">
        <v>1212.7874360181688</v>
      </c>
      <c r="AQ105" s="12">
        <v>125.62762932825234</v>
      </c>
      <c r="AR105" s="12">
        <v>1087.1598066899166</v>
      </c>
      <c r="AS105" s="12">
        <v>16.581243019414622</v>
      </c>
      <c r="AT105" s="12">
        <v>668.87712703336456</v>
      </c>
      <c r="AU105" s="4"/>
    </row>
    <row r="106" spans="1:47" x14ac:dyDescent="0.2">
      <c r="A106" s="4">
        <v>2029</v>
      </c>
      <c r="B106" s="12">
        <v>1034.0192241690916</v>
      </c>
      <c r="C106" s="12">
        <v>126.75827799220663</v>
      </c>
      <c r="D106" s="12">
        <v>907.26094617688489</v>
      </c>
      <c r="E106" s="12">
        <v>16.730474206589353</v>
      </c>
      <c r="F106" s="12">
        <v>561.08704191272022</v>
      </c>
      <c r="G106" s="4"/>
      <c r="H106" s="2"/>
      <c r="I106" s="4">
        <v>2029</v>
      </c>
      <c r="J106" s="12">
        <v>981.22509475461743</v>
      </c>
      <c r="K106" s="12">
        <v>126.75827799220663</v>
      </c>
      <c r="L106" s="12">
        <v>854.46681676241087</v>
      </c>
      <c r="M106" s="12">
        <v>16.730474206589353</v>
      </c>
      <c r="N106" s="12">
        <v>529.41056426403588</v>
      </c>
      <c r="O106" s="4"/>
      <c r="P106" s="2"/>
      <c r="Q106" s="4">
        <v>2029</v>
      </c>
      <c r="R106" s="12">
        <v>939.72420443826456</v>
      </c>
      <c r="S106" s="12">
        <v>126.75827799220663</v>
      </c>
      <c r="T106" s="12">
        <v>812.96592644605801</v>
      </c>
      <c r="U106" s="12">
        <v>16.730474206589353</v>
      </c>
      <c r="V106" s="12">
        <v>504.51003007422418</v>
      </c>
      <c r="W106" s="4"/>
      <c r="X106" s="3"/>
      <c r="AG106" s="4">
        <v>2029</v>
      </c>
      <c r="AH106" s="12">
        <v>644.55598087347312</v>
      </c>
      <c r="AI106" s="12">
        <v>126.75827799220663</v>
      </c>
      <c r="AJ106" s="12">
        <v>517.79770288126656</v>
      </c>
      <c r="AK106" s="12">
        <v>16.730474206589353</v>
      </c>
      <c r="AL106" s="12">
        <v>327.40909593534923</v>
      </c>
      <c r="AM106" s="4"/>
      <c r="AO106" s="4">
        <v>2029</v>
      </c>
      <c r="AP106" s="12">
        <v>1255.2349962788048</v>
      </c>
      <c r="AQ106" s="12">
        <v>126.75827799220663</v>
      </c>
      <c r="AR106" s="12">
        <v>1128.4767182865983</v>
      </c>
      <c r="AS106" s="12">
        <v>16.730474206589353</v>
      </c>
      <c r="AT106" s="12">
        <v>693.81650517854825</v>
      </c>
      <c r="AU106" s="4"/>
    </row>
    <row r="107" spans="1:47" x14ac:dyDescent="0.2">
      <c r="A107" s="4">
        <v>2030</v>
      </c>
      <c r="B107" s="12">
        <v>1070.2098970150089</v>
      </c>
      <c r="C107" s="12">
        <v>127.89910249413646</v>
      </c>
      <c r="D107" s="12">
        <v>942.31079452087249</v>
      </c>
      <c r="E107" s="12">
        <v>16.881048474448654</v>
      </c>
      <c r="F107" s="12">
        <v>582.26752518697219</v>
      </c>
      <c r="G107" s="4"/>
      <c r="H107" s="2"/>
      <c r="I107" s="4">
        <v>2030</v>
      </c>
      <c r="J107" s="12">
        <v>1015.5679730710287</v>
      </c>
      <c r="K107" s="12">
        <v>127.89910249413646</v>
      </c>
      <c r="L107" s="12">
        <v>887.66887057689223</v>
      </c>
      <c r="M107" s="12">
        <v>16.881048474448654</v>
      </c>
      <c r="N107" s="12">
        <v>549.48237082058392</v>
      </c>
      <c r="O107" s="4"/>
      <c r="P107" s="2"/>
      <c r="Q107" s="4">
        <v>2030</v>
      </c>
      <c r="R107" s="12">
        <v>972.61455159360344</v>
      </c>
      <c r="S107" s="12">
        <v>127.89910249413646</v>
      </c>
      <c r="T107" s="12">
        <v>844.71544909946704</v>
      </c>
      <c r="U107" s="12">
        <v>16.881048474448654</v>
      </c>
      <c r="V107" s="12">
        <v>523.71031793412885</v>
      </c>
      <c r="W107" s="4"/>
      <c r="X107" s="3"/>
      <c r="AG107" s="4">
        <v>2030</v>
      </c>
      <c r="AH107" s="12">
        <v>667.11544020404506</v>
      </c>
      <c r="AI107" s="12">
        <v>127.89910249413646</v>
      </c>
      <c r="AJ107" s="12">
        <v>539.21633770990866</v>
      </c>
      <c r="AK107" s="12">
        <v>16.881048474448654</v>
      </c>
      <c r="AL107" s="12">
        <v>340.41085110039376</v>
      </c>
      <c r="AM107" s="4"/>
      <c r="AO107" s="4">
        <v>2030</v>
      </c>
      <c r="AP107" s="12">
        <v>1299.1682211485634</v>
      </c>
      <c r="AQ107" s="12">
        <v>127.89910249413646</v>
      </c>
      <c r="AR107" s="12">
        <v>1171.2691186544271</v>
      </c>
      <c r="AS107" s="12">
        <v>16.881048474448654</v>
      </c>
      <c r="AT107" s="12">
        <v>719.64251966710492</v>
      </c>
      <c r="AU107" s="4"/>
    </row>
    <row r="108" spans="1:47" x14ac:dyDescent="0.2">
      <c r="A108" s="4">
        <v>2031</v>
      </c>
      <c r="B108" s="12">
        <v>1107.6672434105344</v>
      </c>
      <c r="C108" s="12">
        <v>129.05019441658365</v>
      </c>
      <c r="D108" s="12">
        <v>978.61704899395068</v>
      </c>
      <c r="E108" s="12">
        <v>17.032977910718692</v>
      </c>
      <c r="F108" s="12">
        <v>604.20320730708909</v>
      </c>
      <c r="G108" s="4"/>
      <c r="H108" s="2"/>
      <c r="I108" s="4">
        <v>2031</v>
      </c>
      <c r="J108" s="12">
        <v>1051.112852128515</v>
      </c>
      <c r="K108" s="12">
        <v>129.05019441658365</v>
      </c>
      <c r="L108" s="12">
        <v>922.06265771193137</v>
      </c>
      <c r="M108" s="12">
        <v>17.032977910718692</v>
      </c>
      <c r="N108" s="12">
        <v>570.27057253787746</v>
      </c>
      <c r="O108" s="4"/>
      <c r="P108" s="2"/>
      <c r="Q108" s="4">
        <v>2031</v>
      </c>
      <c r="R108" s="12">
        <v>1006.65606089938</v>
      </c>
      <c r="S108" s="12">
        <v>129.05019441658365</v>
      </c>
      <c r="T108" s="12">
        <v>877.60586648279627</v>
      </c>
      <c r="U108" s="12">
        <v>17.032977910718692</v>
      </c>
      <c r="V108" s="12">
        <v>543.59649780039649</v>
      </c>
      <c r="W108" s="4"/>
      <c r="X108" s="3"/>
      <c r="AG108" s="4">
        <v>2031</v>
      </c>
      <c r="AH108" s="12">
        <v>690.46448061118633</v>
      </c>
      <c r="AI108" s="12">
        <v>129.05019441658365</v>
      </c>
      <c r="AJ108" s="12">
        <v>561.41428619460271</v>
      </c>
      <c r="AK108" s="12">
        <v>17.032977910718692</v>
      </c>
      <c r="AL108" s="12">
        <v>353.8815496274803</v>
      </c>
      <c r="AM108" s="4"/>
      <c r="AO108" s="4">
        <v>2031</v>
      </c>
      <c r="AP108" s="12">
        <v>1344.6391088887615</v>
      </c>
      <c r="AQ108" s="12">
        <v>129.05019441658365</v>
      </c>
      <c r="AR108" s="12">
        <v>1215.588914472178</v>
      </c>
      <c r="AS108" s="12">
        <v>17.032977910718692</v>
      </c>
      <c r="AT108" s="12">
        <v>746.38632659402549</v>
      </c>
      <c r="AU108" s="4"/>
    </row>
    <row r="109" spans="1:47" x14ac:dyDescent="0.2">
      <c r="A109" s="4">
        <v>2032</v>
      </c>
      <c r="B109" s="12">
        <v>1146.4355969299031</v>
      </c>
      <c r="C109" s="12">
        <v>130.21164616633288</v>
      </c>
      <c r="D109" s="12">
        <v>1016.2239507635702</v>
      </c>
      <c r="E109" s="12">
        <v>17.186274711915161</v>
      </c>
      <c r="F109" s="12">
        <v>626.92064517005724</v>
      </c>
      <c r="G109" s="4"/>
      <c r="H109" s="2"/>
      <c r="I109" s="4">
        <v>2032</v>
      </c>
      <c r="J109" s="12">
        <v>1087.9018019530129</v>
      </c>
      <c r="K109" s="12">
        <v>130.21164616633288</v>
      </c>
      <c r="L109" s="12">
        <v>957.69015578668007</v>
      </c>
      <c r="M109" s="12">
        <v>17.186274711915161</v>
      </c>
      <c r="N109" s="12">
        <v>591.8003681839233</v>
      </c>
      <c r="O109" s="4"/>
      <c r="P109" s="2"/>
      <c r="Q109" s="4">
        <v>2032</v>
      </c>
      <c r="R109" s="12">
        <v>1041.8890230308577</v>
      </c>
      <c r="S109" s="12">
        <v>130.21164616633288</v>
      </c>
      <c r="T109" s="12">
        <v>911.67737686452483</v>
      </c>
      <c r="U109" s="12">
        <v>17.186274711915161</v>
      </c>
      <c r="V109" s="12">
        <v>564.19270083063009</v>
      </c>
      <c r="W109" s="4"/>
      <c r="X109" s="3"/>
      <c r="AG109" s="4">
        <v>2032</v>
      </c>
      <c r="AH109" s="12">
        <v>714.63073743257735</v>
      </c>
      <c r="AI109" s="12">
        <v>130.21164616633288</v>
      </c>
      <c r="AJ109" s="12">
        <v>584.41909126624455</v>
      </c>
      <c r="AK109" s="12">
        <v>17.186274711915161</v>
      </c>
      <c r="AL109" s="12">
        <v>367.83772947166187</v>
      </c>
      <c r="AM109" s="4"/>
      <c r="AO109" s="4">
        <v>2032</v>
      </c>
      <c r="AP109" s="12">
        <v>1391.7014776998692</v>
      </c>
      <c r="AQ109" s="12">
        <v>130.21164616633288</v>
      </c>
      <c r="AR109" s="12">
        <v>1261.4898315335363</v>
      </c>
      <c r="AS109" s="12">
        <v>17.186274711915161</v>
      </c>
      <c r="AT109" s="12">
        <v>774.0801736320368</v>
      </c>
      <c r="AU109" s="4"/>
    </row>
    <row r="110" spans="1:47" x14ac:dyDescent="0.2">
      <c r="A110" s="4">
        <v>2033</v>
      </c>
      <c r="B110" s="12">
        <v>1186.5608428224498</v>
      </c>
      <c r="C110" s="12">
        <v>131.38355098182987</v>
      </c>
      <c r="D110" s="12">
        <v>1055.1772918406198</v>
      </c>
      <c r="E110" s="12">
        <v>17.340951184322392</v>
      </c>
      <c r="F110" s="12">
        <v>650.44732628869428</v>
      </c>
      <c r="G110" s="4"/>
      <c r="H110" s="2"/>
      <c r="I110" s="4">
        <v>2033</v>
      </c>
      <c r="J110" s="12">
        <v>1125.9783650213685</v>
      </c>
      <c r="K110" s="12">
        <v>131.38355098182987</v>
      </c>
      <c r="L110" s="12">
        <v>994.59481403953862</v>
      </c>
      <c r="M110" s="12">
        <v>17.340951184322392</v>
      </c>
      <c r="N110" s="12">
        <v>614.09783960804555</v>
      </c>
      <c r="O110" s="4"/>
      <c r="P110" s="2"/>
      <c r="Q110" s="4">
        <v>2033</v>
      </c>
      <c r="R110" s="12">
        <v>1078.3551388369381</v>
      </c>
      <c r="S110" s="12">
        <v>131.38355098182987</v>
      </c>
      <c r="T110" s="12">
        <v>946.97158785510828</v>
      </c>
      <c r="U110" s="12">
        <v>17.340951184322392</v>
      </c>
      <c r="V110" s="12">
        <v>585.5239038973873</v>
      </c>
      <c r="W110" s="4"/>
      <c r="X110" s="3"/>
      <c r="AG110" s="4">
        <v>2033</v>
      </c>
      <c r="AH110" s="12">
        <v>739.64281324271815</v>
      </c>
      <c r="AI110" s="12">
        <v>131.38355098182987</v>
      </c>
      <c r="AJ110" s="12">
        <v>608.25926226088825</v>
      </c>
      <c r="AK110" s="12">
        <v>17.340951184322392</v>
      </c>
      <c r="AL110" s="12">
        <v>382.29650854085531</v>
      </c>
      <c r="AM110" s="4"/>
      <c r="AO110" s="4">
        <v>2033</v>
      </c>
      <c r="AP110" s="12">
        <v>1440.4110294193645</v>
      </c>
      <c r="AQ110" s="12">
        <v>131.38355098182987</v>
      </c>
      <c r="AR110" s="12">
        <v>1309.0274784375347</v>
      </c>
      <c r="AS110" s="12">
        <v>17.340951184322392</v>
      </c>
      <c r="AT110" s="12">
        <v>802.75743824684309</v>
      </c>
      <c r="AU110" s="4"/>
    </row>
    <row r="111" spans="1:47" x14ac:dyDescent="0.2">
      <c r="A111" s="4">
        <v>2034</v>
      </c>
      <c r="B111" s="12">
        <v>1228.0904723212352</v>
      </c>
      <c r="C111" s="12">
        <v>132.56600294066632</v>
      </c>
      <c r="D111" s="12">
        <v>1095.5244693805687</v>
      </c>
      <c r="E111" s="12">
        <v>17.497019744981287</v>
      </c>
      <c r="F111" s="12">
        <v>674.81170137332253</v>
      </c>
      <c r="G111" s="4"/>
      <c r="H111" s="2"/>
      <c r="I111" s="4">
        <v>2034</v>
      </c>
      <c r="J111" s="12">
        <v>1165.3876077971167</v>
      </c>
      <c r="K111" s="12">
        <v>132.56600294066632</v>
      </c>
      <c r="L111" s="12">
        <v>1032.8216048564504</v>
      </c>
      <c r="M111" s="12">
        <v>17.497019744981287</v>
      </c>
      <c r="N111" s="12">
        <v>637.18998265885148</v>
      </c>
      <c r="O111" s="4"/>
      <c r="P111" s="2"/>
      <c r="Q111" s="4">
        <v>2034</v>
      </c>
      <c r="R111" s="12">
        <v>1116.0975686962308</v>
      </c>
      <c r="S111" s="12">
        <v>132.56600294066632</v>
      </c>
      <c r="T111" s="12">
        <v>983.53156575556454</v>
      </c>
      <c r="U111" s="12">
        <v>17.497019744981287</v>
      </c>
      <c r="V111" s="12">
        <v>607.61595919832007</v>
      </c>
      <c r="W111" s="4"/>
      <c r="X111" s="3"/>
      <c r="AG111" s="4">
        <v>2034</v>
      </c>
      <c r="AH111" s="12">
        <v>765.53031170621341</v>
      </c>
      <c r="AI111" s="12">
        <v>132.56600294066632</v>
      </c>
      <c r="AJ111" s="12">
        <v>632.964308765547</v>
      </c>
      <c r="AK111" s="12">
        <v>17.497019744981287</v>
      </c>
      <c r="AL111" s="12">
        <v>397.27560500430951</v>
      </c>
      <c r="AM111" s="4"/>
      <c r="AO111" s="4">
        <v>2034</v>
      </c>
      <c r="AP111" s="12">
        <v>1490.8254154490423</v>
      </c>
      <c r="AQ111" s="12">
        <v>132.56600294066632</v>
      </c>
      <c r="AR111" s="12">
        <v>1358.2594125083758</v>
      </c>
      <c r="AS111" s="12">
        <v>17.497019744981287</v>
      </c>
      <c r="AT111" s="12">
        <v>832.45266725000681</v>
      </c>
      <c r="AU111" s="4"/>
    </row>
    <row r="112" spans="1:47" x14ac:dyDescent="0.2">
      <c r="A112" s="4">
        <v>2035</v>
      </c>
      <c r="B112" s="12">
        <v>1271.0736388524792</v>
      </c>
      <c r="C112" s="12">
        <v>133.75909696713234</v>
      </c>
      <c r="D112" s="12">
        <v>1137.3145418853469</v>
      </c>
      <c r="E112" s="12">
        <v>17.654492922686121</v>
      </c>
      <c r="F112" s="12">
        <v>700.04321805389429</v>
      </c>
      <c r="G112" s="4"/>
      <c r="H112" s="2"/>
      <c r="I112" s="4">
        <v>2035</v>
      </c>
      <c r="J112" s="12">
        <v>1206.1761740700151</v>
      </c>
      <c r="K112" s="12">
        <v>133.75909696713234</v>
      </c>
      <c r="L112" s="12">
        <v>1072.4170771028828</v>
      </c>
      <c r="M112" s="12">
        <v>17.654492922686121</v>
      </c>
      <c r="N112" s="12">
        <v>661.10473918441585</v>
      </c>
      <c r="O112" s="4"/>
      <c r="P112" s="2"/>
      <c r="Q112" s="4">
        <v>2035</v>
      </c>
      <c r="R112" s="12">
        <v>1155.1609836005989</v>
      </c>
      <c r="S112" s="12">
        <v>133.75909696713234</v>
      </c>
      <c r="T112" s="12">
        <v>1021.4018866334665</v>
      </c>
      <c r="U112" s="12">
        <v>17.654492922686121</v>
      </c>
      <c r="V112" s="12">
        <v>630.49562490276594</v>
      </c>
      <c r="W112" s="4"/>
      <c r="X112" s="3"/>
      <c r="AG112" s="4">
        <v>2035</v>
      </c>
      <c r="AH112" s="12">
        <v>792.32387261593055</v>
      </c>
      <c r="AI112" s="12">
        <v>133.75909696713234</v>
      </c>
      <c r="AJ112" s="12">
        <v>658.56477564879822</v>
      </c>
      <c r="AK112" s="12">
        <v>17.654492922686121</v>
      </c>
      <c r="AL112" s="12">
        <v>412.79335831196499</v>
      </c>
      <c r="AM112" s="4"/>
      <c r="AO112" s="4">
        <v>2035</v>
      </c>
      <c r="AP112" s="12">
        <v>1543.0043049897574</v>
      </c>
      <c r="AQ112" s="12">
        <v>133.75909696713234</v>
      </c>
      <c r="AR112" s="12">
        <v>1409.2452080226253</v>
      </c>
      <c r="AS112" s="12">
        <v>17.654492922686121</v>
      </c>
      <c r="AT112" s="12">
        <v>863.20161773626126</v>
      </c>
      <c r="AU112" s="4"/>
    </row>
    <row r="113" spans="1:47" x14ac:dyDescent="0.2">
      <c r="A113" s="4">
        <v>2036</v>
      </c>
      <c r="B113" s="12">
        <v>1315.5612162123157</v>
      </c>
      <c r="C113" s="12">
        <v>134.96292883983648</v>
      </c>
      <c r="D113" s="12">
        <v>1180.5982873724795</v>
      </c>
      <c r="E113" s="12">
        <v>17.813383358990293</v>
      </c>
      <c r="F113" s="12">
        <v>726.17235578247789</v>
      </c>
      <c r="G113" s="4"/>
      <c r="H113" s="2"/>
      <c r="I113" s="4">
        <v>2036</v>
      </c>
      <c r="J113" s="12">
        <v>1248.3923401624659</v>
      </c>
      <c r="K113" s="12">
        <v>134.96292883983648</v>
      </c>
      <c r="L113" s="12">
        <v>1113.4294113226294</v>
      </c>
      <c r="M113" s="12">
        <v>17.813383358990293</v>
      </c>
      <c r="N113" s="12">
        <v>685.87103015256787</v>
      </c>
      <c r="O113" s="4"/>
      <c r="P113" s="2"/>
      <c r="Q113" s="4">
        <v>2036</v>
      </c>
      <c r="R113" s="12">
        <v>1195.591618026619</v>
      </c>
      <c r="S113" s="12">
        <v>134.96292883983648</v>
      </c>
      <c r="T113" s="12">
        <v>1060.6286891867824</v>
      </c>
      <c r="U113" s="12">
        <v>17.813383358990293</v>
      </c>
      <c r="V113" s="12">
        <v>654.19059687105982</v>
      </c>
      <c r="W113" s="4"/>
      <c r="X113" s="3"/>
      <c r="AG113" s="4">
        <v>2036</v>
      </c>
      <c r="AH113" s="12">
        <v>820.05520815748844</v>
      </c>
      <c r="AI113" s="12">
        <v>134.96292883983648</v>
      </c>
      <c r="AJ113" s="12">
        <v>685.09227931765201</v>
      </c>
      <c r="AK113" s="12">
        <v>17.813383358990293</v>
      </c>
      <c r="AL113" s="12">
        <v>428.86875094958151</v>
      </c>
      <c r="AM113" s="4"/>
      <c r="AO113" s="4">
        <v>2036</v>
      </c>
      <c r="AP113" s="12">
        <v>1597.0094556643994</v>
      </c>
      <c r="AQ113" s="12">
        <v>134.96292883983648</v>
      </c>
      <c r="AR113" s="12">
        <v>1462.046526824563</v>
      </c>
      <c r="AS113" s="12">
        <v>17.813383358990293</v>
      </c>
      <c r="AT113" s="12">
        <v>895.04129945372813</v>
      </c>
      <c r="AU113" s="4"/>
    </row>
    <row r="114" spans="1:47" x14ac:dyDescent="0.2">
      <c r="A114" s="4">
        <v>2037</v>
      </c>
      <c r="B114" s="12">
        <v>1361.6058587797468</v>
      </c>
      <c r="C114" s="12">
        <v>136.177595199395</v>
      </c>
      <c r="D114" s="12">
        <v>1225.4282635803518</v>
      </c>
      <c r="E114" s="12">
        <v>17.973703809221206</v>
      </c>
      <c r="F114" s="12">
        <v>753.23066195743229</v>
      </c>
      <c r="G114" s="4"/>
      <c r="H114" s="2"/>
      <c r="I114" s="4">
        <v>2037</v>
      </c>
      <c r="J114" s="12">
        <v>1292.0860720681515</v>
      </c>
      <c r="K114" s="12">
        <v>136.177595199395</v>
      </c>
      <c r="L114" s="12">
        <v>1155.9084768687565</v>
      </c>
      <c r="M114" s="12">
        <v>17.973703809221206</v>
      </c>
      <c r="N114" s="12">
        <v>711.51878993047501</v>
      </c>
      <c r="O114" s="4"/>
      <c r="P114" s="2"/>
      <c r="Q114" s="4">
        <v>2037</v>
      </c>
      <c r="R114" s="12">
        <v>1237.4373246575503</v>
      </c>
      <c r="S114" s="12">
        <v>136.177595199395</v>
      </c>
      <c r="T114" s="12">
        <v>1101.2597294581553</v>
      </c>
      <c r="U114" s="12">
        <v>17.973703809221206</v>
      </c>
      <c r="V114" s="12">
        <v>678.72954148411441</v>
      </c>
      <c r="W114" s="4"/>
      <c r="X114" s="3"/>
      <c r="AG114" s="4">
        <v>2037</v>
      </c>
      <c r="AH114" s="12">
        <v>848.75714044300037</v>
      </c>
      <c r="AI114" s="12">
        <v>136.177595199395</v>
      </c>
      <c r="AJ114" s="12">
        <v>712.57954524360537</v>
      </c>
      <c r="AK114" s="12">
        <v>17.973703809221206</v>
      </c>
      <c r="AL114" s="12">
        <v>445.52143095538446</v>
      </c>
      <c r="AM114" s="4"/>
      <c r="AO114" s="4">
        <v>2037</v>
      </c>
      <c r="AP114" s="12">
        <v>1652.9047866126541</v>
      </c>
      <c r="AQ114" s="12">
        <v>136.177595199395</v>
      </c>
      <c r="AR114" s="12">
        <v>1516.7271914132593</v>
      </c>
      <c r="AS114" s="12">
        <v>17.973703809221206</v>
      </c>
      <c r="AT114" s="12">
        <v>928.01001865717672</v>
      </c>
      <c r="AU114" s="4"/>
    </row>
    <row r="115" spans="1:47" x14ac:dyDescent="0.2">
      <c r="A115" s="4">
        <v>2038</v>
      </c>
      <c r="B115" s="12">
        <v>1409.262063837037</v>
      </c>
      <c r="C115" s="12">
        <v>137.40319355618956</v>
      </c>
      <c r="D115" s="12">
        <v>1271.8588702808474</v>
      </c>
      <c r="E115" s="12">
        <v>18.135467143504197</v>
      </c>
      <c r="F115" s="12">
        <v>781.25078931201267</v>
      </c>
      <c r="G115" s="4"/>
      <c r="H115" s="2"/>
      <c r="I115" s="4">
        <v>2038</v>
      </c>
      <c r="J115" s="12">
        <v>1337.3090845905372</v>
      </c>
      <c r="K115" s="12">
        <v>137.40319355618956</v>
      </c>
      <c r="L115" s="12">
        <v>1199.9058910343476</v>
      </c>
      <c r="M115" s="12">
        <v>18.135467143504197</v>
      </c>
      <c r="N115" s="12">
        <v>738.07900176411272</v>
      </c>
      <c r="O115" s="4"/>
      <c r="P115" s="2"/>
      <c r="Q115" s="4">
        <v>2038</v>
      </c>
      <c r="R115" s="12">
        <v>1280.7476310205657</v>
      </c>
      <c r="S115" s="12">
        <v>137.40319355618956</v>
      </c>
      <c r="T115" s="12">
        <v>1143.3444374643761</v>
      </c>
      <c r="U115" s="12">
        <v>18.135467143504197</v>
      </c>
      <c r="V115" s="12">
        <v>704.14212962212991</v>
      </c>
      <c r="W115" s="4"/>
      <c r="X115" s="3"/>
      <c r="AG115" s="4">
        <v>2038</v>
      </c>
      <c r="AH115" s="12">
        <v>878.46364035850513</v>
      </c>
      <c r="AI115" s="12">
        <v>137.40319355618956</v>
      </c>
      <c r="AJ115" s="12">
        <v>741.0604468023156</v>
      </c>
      <c r="AK115" s="12">
        <v>18.135467143504197</v>
      </c>
      <c r="AL115" s="12">
        <v>462.77173522489352</v>
      </c>
      <c r="AM115" s="4"/>
      <c r="AO115" s="4">
        <v>2038</v>
      </c>
      <c r="AP115" s="12">
        <v>1710.7564541440961</v>
      </c>
      <c r="AQ115" s="12">
        <v>137.40319355618956</v>
      </c>
      <c r="AR115" s="12">
        <v>1573.3532605879066</v>
      </c>
      <c r="AS115" s="12">
        <v>18.135467143504197</v>
      </c>
      <c r="AT115" s="12">
        <v>962.14742349624817</v>
      </c>
      <c r="AU115" s="4"/>
    </row>
    <row r="116" spans="1:47" x14ac:dyDescent="0.2">
      <c r="A116" s="4">
        <v>2039</v>
      </c>
      <c r="B116" s="12">
        <v>1458.5862360713334</v>
      </c>
      <c r="C116" s="12">
        <v>138.63982229819524</v>
      </c>
      <c r="D116" s="12">
        <v>1319.9464137731381</v>
      </c>
      <c r="E116" s="12">
        <v>18.298686347795734</v>
      </c>
      <c r="F116" s="12">
        <v>810.26653461167859</v>
      </c>
      <c r="G116" s="4"/>
      <c r="H116" s="2"/>
      <c r="I116" s="4">
        <v>2039</v>
      </c>
      <c r="J116" s="12">
        <v>1384.1149025512059</v>
      </c>
      <c r="K116" s="12">
        <v>138.63982229819524</v>
      </c>
      <c r="L116" s="12">
        <v>1245.4750802530107</v>
      </c>
      <c r="M116" s="12">
        <v>18.298686347795734</v>
      </c>
      <c r="N116" s="12">
        <v>765.5837344996022</v>
      </c>
      <c r="O116" s="4"/>
      <c r="P116" s="2"/>
      <c r="Q116" s="4">
        <v>2039</v>
      </c>
      <c r="R116" s="12">
        <v>1325.5737981062853</v>
      </c>
      <c r="S116" s="12">
        <v>138.63982229819524</v>
      </c>
      <c r="T116" s="12">
        <v>1186.9339758080903</v>
      </c>
      <c r="U116" s="12">
        <v>18.298686347795734</v>
      </c>
      <c r="V116" s="12">
        <v>730.4590718326499</v>
      </c>
      <c r="W116" s="4"/>
      <c r="X116" s="3"/>
      <c r="AG116" s="4">
        <v>2039</v>
      </c>
      <c r="AH116" s="12">
        <v>909.20986777105293</v>
      </c>
      <c r="AI116" s="12">
        <v>138.63982229819524</v>
      </c>
      <c r="AJ116" s="12">
        <v>770.57004547285771</v>
      </c>
      <c r="AK116" s="12">
        <v>18.298686347795734</v>
      </c>
      <c r="AL116" s="12">
        <v>480.64071363151032</v>
      </c>
      <c r="AM116" s="4"/>
      <c r="AO116" s="4">
        <v>2039</v>
      </c>
      <c r="AP116" s="12">
        <v>1770.6329300391394</v>
      </c>
      <c r="AQ116" s="12">
        <v>138.63982229819524</v>
      </c>
      <c r="AR116" s="12">
        <v>1631.9931077409444</v>
      </c>
      <c r="AS116" s="12">
        <v>18.298686347795734</v>
      </c>
      <c r="AT116" s="12">
        <v>997.49455099236241</v>
      </c>
      <c r="AU116" s="4"/>
    </row>
    <row r="117" spans="1:47" ht="13.5" thickBot="1" x14ac:dyDescent="0.25">
      <c r="A117" s="4"/>
      <c r="B117" s="4"/>
      <c r="C117" s="4"/>
      <c r="D117" s="4"/>
      <c r="E117" s="4"/>
      <c r="F117" s="4"/>
      <c r="G117" s="4"/>
      <c r="H117" s="2"/>
      <c r="I117" s="4"/>
      <c r="J117" s="4"/>
      <c r="K117" s="4"/>
      <c r="L117" s="4"/>
      <c r="M117" s="4"/>
      <c r="N117" s="4"/>
      <c r="O117" s="4"/>
      <c r="P117" s="2"/>
      <c r="Q117" s="4"/>
      <c r="R117" s="4"/>
      <c r="S117" s="4"/>
      <c r="T117" s="4"/>
      <c r="U117" s="4"/>
      <c r="V117" s="4"/>
      <c r="W117" s="4"/>
      <c r="X117" s="3"/>
      <c r="AG117" s="4"/>
      <c r="AH117" s="4"/>
      <c r="AI117" s="4"/>
      <c r="AJ117" s="4"/>
      <c r="AK117" s="4"/>
      <c r="AL117" s="4"/>
      <c r="AM117" s="4"/>
      <c r="AO117" s="4"/>
      <c r="AP117" s="4"/>
      <c r="AQ117" s="4"/>
      <c r="AR117" s="4"/>
      <c r="AS117" s="4"/>
      <c r="AT117" s="4"/>
      <c r="AU117" s="4"/>
    </row>
    <row r="118" spans="1:47" ht="13.5" thickBot="1" x14ac:dyDescent="0.25">
      <c r="A118" s="4"/>
      <c r="B118" s="4"/>
      <c r="C118" s="4"/>
      <c r="D118" s="4" t="s">
        <v>15</v>
      </c>
      <c r="E118" s="4"/>
      <c r="F118" s="13">
        <v>3331.1383186978655</v>
      </c>
      <c r="G118" s="4"/>
      <c r="H118" s="2"/>
      <c r="I118" s="4"/>
      <c r="J118" s="4"/>
      <c r="K118" s="4"/>
      <c r="L118" s="4" t="s">
        <v>15</v>
      </c>
      <c r="M118" s="4"/>
      <c r="N118" s="13">
        <v>3133.2032708358129</v>
      </c>
      <c r="O118" s="4"/>
      <c r="P118" s="2"/>
      <c r="Q118" s="4"/>
      <c r="R118" s="4"/>
      <c r="S118" s="4"/>
      <c r="T118" s="4" t="s">
        <v>15</v>
      </c>
      <c r="U118" s="4"/>
      <c r="V118" s="13">
        <v>3279.2292427358034</v>
      </c>
      <c r="W118" s="4"/>
      <c r="X118" s="3"/>
      <c r="AG118" s="4"/>
      <c r="AH118" s="4"/>
      <c r="AI118" s="4"/>
      <c r="AJ118" s="4" t="s">
        <v>15</v>
      </c>
      <c r="AK118" s="4"/>
      <c r="AL118" s="13">
        <v>1603.7842070915151</v>
      </c>
      <c r="AM118" s="4"/>
      <c r="AO118" s="4"/>
      <c r="AP118" s="4"/>
      <c r="AQ118" s="4"/>
      <c r="AR118" s="4" t="s">
        <v>15</v>
      </c>
      <c r="AS118" s="4"/>
      <c r="AT118" s="13">
        <v>3739.8124325721387</v>
      </c>
      <c r="AU118" s="4"/>
    </row>
    <row r="119" spans="1:47" x14ac:dyDescent="0.2">
      <c r="A119" s="4"/>
      <c r="B119" s="4"/>
      <c r="C119" s="4"/>
      <c r="D119" s="4"/>
      <c r="E119" s="4"/>
      <c r="F119" s="4"/>
      <c r="G119" s="4"/>
      <c r="H119" s="2"/>
      <c r="I119" s="4"/>
      <c r="J119" s="4"/>
      <c r="K119" s="4"/>
      <c r="L119" s="4"/>
      <c r="M119" s="4"/>
      <c r="N119" s="4"/>
      <c r="O119" s="4"/>
      <c r="P119" s="2"/>
      <c r="Q119" s="4"/>
      <c r="R119" s="4"/>
      <c r="S119" s="4"/>
      <c r="T119" s="4"/>
      <c r="U119" s="4"/>
      <c r="V119" s="4"/>
      <c r="W119" s="4"/>
      <c r="X119" s="3"/>
      <c r="AG119" s="4"/>
      <c r="AH119" s="4"/>
      <c r="AI119" s="4"/>
      <c r="AJ119" s="4"/>
      <c r="AK119" s="4"/>
      <c r="AL119" s="4"/>
      <c r="AM119" s="4"/>
      <c r="AO119" s="4"/>
      <c r="AP119" s="4"/>
      <c r="AQ119" s="4"/>
      <c r="AR119" s="4"/>
      <c r="AS119" s="4"/>
      <c r="AT119" s="4"/>
      <c r="AU119" s="4"/>
    </row>
    <row r="120" spans="1:47" x14ac:dyDescent="0.2">
      <c r="A120" s="4"/>
      <c r="B120" s="4"/>
      <c r="C120" s="4" t="s">
        <v>16</v>
      </c>
      <c r="D120" s="15">
        <v>0.1074</v>
      </c>
      <c r="E120" s="4"/>
      <c r="F120" s="4"/>
      <c r="G120" s="4"/>
      <c r="H120" s="2"/>
      <c r="I120" s="4"/>
      <c r="J120" s="4"/>
      <c r="K120" s="4" t="s">
        <v>16</v>
      </c>
      <c r="L120" s="15">
        <v>0.1074</v>
      </c>
      <c r="M120" s="4"/>
      <c r="N120" s="4"/>
      <c r="O120" s="4"/>
      <c r="P120" s="2"/>
      <c r="Q120" s="4"/>
      <c r="R120" s="4"/>
      <c r="S120" s="4" t="s">
        <v>16</v>
      </c>
      <c r="T120" s="15">
        <v>0.1074</v>
      </c>
      <c r="U120" s="4"/>
      <c r="V120" s="4"/>
      <c r="W120" s="4"/>
      <c r="X120" s="3"/>
      <c r="AG120" s="4"/>
      <c r="AH120" s="4"/>
      <c r="AI120" s="4" t="s">
        <v>16</v>
      </c>
      <c r="AJ120" s="15">
        <v>0.1174</v>
      </c>
      <c r="AK120" s="4"/>
      <c r="AL120" s="4"/>
      <c r="AM120" s="4"/>
      <c r="AO120" s="4"/>
      <c r="AP120" s="4"/>
      <c r="AQ120" s="4" t="s">
        <v>16</v>
      </c>
      <c r="AR120" s="15">
        <v>0.1174</v>
      </c>
      <c r="AS120" s="4"/>
      <c r="AT120" s="4"/>
      <c r="AU120" s="4"/>
    </row>
    <row r="121" spans="1:47" x14ac:dyDescent="0.2">
      <c r="A121" s="4"/>
      <c r="B121" s="4"/>
      <c r="C121" s="4" t="s">
        <v>17</v>
      </c>
      <c r="D121" s="15">
        <v>0.4</v>
      </c>
      <c r="E121" s="4"/>
      <c r="F121" s="4"/>
      <c r="G121" s="4"/>
      <c r="H121" s="2"/>
      <c r="I121" s="4"/>
      <c r="J121" s="4"/>
      <c r="K121" s="4" t="s">
        <v>17</v>
      </c>
      <c r="L121" s="15">
        <v>0.4</v>
      </c>
      <c r="M121" s="4"/>
      <c r="N121" s="4"/>
      <c r="O121" s="4"/>
      <c r="P121" s="2"/>
      <c r="Q121" s="4"/>
      <c r="R121" s="4"/>
      <c r="S121" s="4" t="s">
        <v>17</v>
      </c>
      <c r="T121" s="15">
        <v>0.4</v>
      </c>
      <c r="U121" s="4"/>
      <c r="V121" s="4"/>
      <c r="W121" s="4"/>
      <c r="X121" s="3"/>
      <c r="AG121" s="4"/>
      <c r="AH121" s="4"/>
      <c r="AI121" s="4" t="s">
        <v>17</v>
      </c>
      <c r="AJ121" s="15">
        <v>0.4</v>
      </c>
      <c r="AK121" s="4"/>
      <c r="AL121" s="4"/>
      <c r="AM121" s="4"/>
      <c r="AO121" s="4"/>
      <c r="AP121" s="4"/>
      <c r="AQ121" s="4" t="s">
        <v>17</v>
      </c>
      <c r="AR121" s="15">
        <v>0.4</v>
      </c>
      <c r="AS121" s="4"/>
      <c r="AT121" s="4"/>
      <c r="AU121" s="4"/>
    </row>
    <row r="122" spans="1:47" x14ac:dyDescent="0.2">
      <c r="A122" s="4"/>
      <c r="B122" s="4"/>
      <c r="C122" s="4"/>
      <c r="D122" s="4"/>
      <c r="E122" s="4"/>
      <c r="F122" s="4"/>
      <c r="G122" s="4"/>
      <c r="H122" s="2"/>
      <c r="I122" s="4"/>
      <c r="J122" s="4"/>
      <c r="K122" s="4"/>
      <c r="L122" s="4"/>
      <c r="M122" s="4"/>
      <c r="N122" s="4"/>
      <c r="O122" s="4"/>
      <c r="P122" s="2"/>
      <c r="Q122" s="4"/>
      <c r="R122" s="4"/>
      <c r="S122" s="4"/>
      <c r="T122" s="4"/>
      <c r="U122" s="4"/>
      <c r="V122" s="4"/>
      <c r="W122" s="4"/>
      <c r="X122" s="3"/>
      <c r="AG122" s="4"/>
      <c r="AH122" s="4"/>
      <c r="AI122" s="4"/>
      <c r="AJ122" s="4"/>
      <c r="AK122" s="4"/>
      <c r="AL122" s="4"/>
      <c r="AM122" s="4"/>
      <c r="AO122" s="4"/>
      <c r="AP122" s="4"/>
      <c r="AQ122" s="4"/>
      <c r="AR122" s="4"/>
      <c r="AS122" s="4"/>
      <c r="AT122" s="4"/>
      <c r="AU122" s="4"/>
    </row>
    <row r="123" spans="1:47" x14ac:dyDescent="0.2">
      <c r="A123" s="4"/>
      <c r="B123" s="4"/>
      <c r="C123" s="4" t="s">
        <v>18</v>
      </c>
      <c r="D123" s="16">
        <f>1.24106341742031*1000</f>
        <v>1241.0634174203099</v>
      </c>
      <c r="E123" s="4"/>
      <c r="F123" s="4"/>
      <c r="G123" s="4"/>
      <c r="H123" s="2"/>
      <c r="I123" s="4"/>
      <c r="J123" s="4"/>
      <c r="K123" s="4" t="s">
        <v>18</v>
      </c>
      <c r="L123" s="16">
        <f>1.16731987289438*1000</f>
        <v>1167.3198728943801</v>
      </c>
      <c r="M123" s="4"/>
      <c r="N123" s="4"/>
      <c r="O123" s="4"/>
      <c r="P123" s="2"/>
      <c r="Q123" s="4"/>
      <c r="R123" s="4"/>
      <c r="S123" s="4" t="s">
        <v>18</v>
      </c>
      <c r="T123" s="16">
        <f>1.22172394573071*1000</f>
        <v>1221.7239457307101</v>
      </c>
      <c r="U123" s="4"/>
      <c r="V123" s="4"/>
      <c r="W123" s="4"/>
      <c r="X123" s="3"/>
      <c r="AG123" s="4"/>
      <c r="AH123" s="4"/>
      <c r="AI123" s="4" t="s">
        <v>18</v>
      </c>
      <c r="AJ123" s="16">
        <f>0.597512837484265*1000</f>
        <v>597.51283748426499</v>
      </c>
      <c r="AK123" s="4"/>
      <c r="AL123" s="4"/>
      <c r="AM123" s="4"/>
      <c r="AO123" s="4"/>
      <c r="AP123" s="4"/>
      <c r="AQ123" s="4" t="s">
        <v>18</v>
      </c>
      <c r="AR123" s="16">
        <f>1.39332082730604*1000</f>
        <v>1393.32082730604</v>
      </c>
      <c r="AS123" s="4"/>
      <c r="AT123" s="4"/>
      <c r="AU123" s="4"/>
    </row>
    <row r="124" spans="1:47" x14ac:dyDescent="0.2">
      <c r="A124" s="4"/>
      <c r="B124" s="4"/>
      <c r="C124" s="4" t="s">
        <v>19</v>
      </c>
      <c r="D124" s="17">
        <v>1504.1688619134206</v>
      </c>
      <c r="E124" s="4"/>
      <c r="F124" s="4"/>
      <c r="G124" s="4"/>
      <c r="H124" s="2"/>
      <c r="I124" s="4"/>
      <c r="J124" s="4"/>
      <c r="K124" s="4" t="s">
        <v>19</v>
      </c>
      <c r="L124" s="17">
        <v>1414.7916859479917</v>
      </c>
      <c r="M124" s="4"/>
      <c r="N124" s="4"/>
      <c r="O124" s="4"/>
      <c r="P124" s="2"/>
      <c r="Q124" s="4"/>
      <c r="R124" s="4"/>
      <c r="S124" s="4" t="s">
        <v>19</v>
      </c>
      <c r="T124" s="17">
        <v>1480.7294222256226</v>
      </c>
      <c r="U124" s="4"/>
      <c r="V124" s="4"/>
      <c r="W124" s="4"/>
      <c r="X124" s="3"/>
      <c r="AG124" s="4"/>
      <c r="AH124" s="4"/>
      <c r="AI124" s="4" t="s">
        <v>19</v>
      </c>
      <c r="AJ124" s="17">
        <v>724.18555903092874</v>
      </c>
      <c r="AK124" s="4"/>
      <c r="AL124" s="4"/>
      <c r="AM124" s="4"/>
      <c r="AO124" s="4"/>
      <c r="AP124" s="4"/>
      <c r="AQ124" s="4" t="s">
        <v>19</v>
      </c>
      <c r="AR124" s="17">
        <v>1688.7048426949189</v>
      </c>
      <c r="AS124" s="4"/>
      <c r="AT124" s="4"/>
      <c r="AU124" s="4"/>
    </row>
    <row r="125" spans="1:47" ht="13.5" thickBot="1" x14ac:dyDescent="0.25">
      <c r="A125" s="4"/>
      <c r="B125" s="4"/>
      <c r="C125" s="4"/>
      <c r="D125" s="4"/>
      <c r="E125" s="4"/>
      <c r="F125" s="4"/>
      <c r="G125" s="4"/>
      <c r="H125" s="2"/>
      <c r="I125" s="4"/>
      <c r="J125" s="4"/>
      <c r="K125" s="4"/>
      <c r="L125" s="4"/>
      <c r="M125" s="4"/>
      <c r="N125" s="4"/>
      <c r="O125" s="4"/>
      <c r="P125" s="2"/>
      <c r="Q125" s="4"/>
      <c r="R125" s="4"/>
      <c r="S125" s="4"/>
      <c r="T125" s="4"/>
      <c r="U125" s="4"/>
      <c r="V125" s="4"/>
      <c r="W125" s="4"/>
      <c r="X125" s="3"/>
      <c r="AG125" s="4"/>
      <c r="AH125" s="4"/>
      <c r="AI125" s="4"/>
      <c r="AJ125" s="4"/>
      <c r="AK125" s="4"/>
      <c r="AL125" s="4"/>
      <c r="AM125" s="4"/>
      <c r="AO125" s="4"/>
      <c r="AP125" s="4"/>
      <c r="AQ125" s="4"/>
      <c r="AR125" s="4"/>
      <c r="AS125" s="4"/>
      <c r="AT125" s="4"/>
      <c r="AU125" s="4"/>
    </row>
    <row r="126" spans="1:47" ht="13.5" thickBot="1" x14ac:dyDescent="0.25">
      <c r="A126" s="4"/>
      <c r="B126" s="4"/>
      <c r="C126" s="4"/>
      <c r="D126" s="4" t="s">
        <v>20</v>
      </c>
      <c r="E126" s="4"/>
      <c r="F126" s="18">
        <v>4835.3071806112857</v>
      </c>
      <c r="G126" s="4"/>
      <c r="H126" s="2"/>
      <c r="I126" s="4"/>
      <c r="J126" s="4"/>
      <c r="K126" s="4"/>
      <c r="L126" s="4" t="s">
        <v>20</v>
      </c>
      <c r="M126" s="4"/>
      <c r="N126" s="18">
        <v>4547.9949567838048</v>
      </c>
      <c r="O126" s="4"/>
      <c r="P126" s="2"/>
      <c r="Q126" s="4"/>
      <c r="R126" s="4"/>
      <c r="S126" s="4"/>
      <c r="T126" s="4" t="s">
        <v>20</v>
      </c>
      <c r="U126" s="4"/>
      <c r="V126" s="18">
        <v>4759.9586649614257</v>
      </c>
      <c r="W126" s="4"/>
      <c r="X126" s="3"/>
      <c r="AG126" s="4"/>
      <c r="AH126" s="4"/>
      <c r="AI126" s="4"/>
      <c r="AJ126" s="4" t="s">
        <v>20</v>
      </c>
      <c r="AK126" s="4"/>
      <c r="AL126" s="18">
        <v>2327.9697661224436</v>
      </c>
      <c r="AM126" s="4"/>
      <c r="AO126" s="4"/>
      <c r="AP126" s="4"/>
      <c r="AQ126" s="4"/>
      <c r="AR126" s="4" t="s">
        <v>20</v>
      </c>
      <c r="AS126" s="4"/>
      <c r="AT126" s="18">
        <v>5428.5172752670578</v>
      </c>
      <c r="AU126" s="4"/>
    </row>
    <row r="127" spans="1:47" x14ac:dyDescent="0.2">
      <c r="A127" s="4"/>
      <c r="B127" s="4"/>
      <c r="C127" s="4"/>
      <c r="D127" s="4"/>
      <c r="E127" s="4"/>
      <c r="F127" s="20"/>
      <c r="G127" s="4"/>
      <c r="H127" s="2"/>
      <c r="I127" s="4"/>
      <c r="J127" s="4"/>
      <c r="K127" s="4"/>
      <c r="L127" s="4"/>
      <c r="M127" s="4"/>
      <c r="N127" s="20"/>
      <c r="O127" s="4"/>
      <c r="P127" s="2"/>
      <c r="Q127" s="4"/>
      <c r="R127" s="4"/>
      <c r="S127" s="4"/>
      <c r="T127" s="4"/>
      <c r="U127" s="4"/>
      <c r="V127" s="20"/>
      <c r="W127" s="4"/>
      <c r="X127" s="3"/>
      <c r="AG127" s="4"/>
      <c r="AH127" s="4"/>
      <c r="AI127" s="4"/>
      <c r="AJ127" s="4"/>
      <c r="AK127" s="4"/>
      <c r="AL127" s="20"/>
      <c r="AM127" s="4"/>
      <c r="AO127" s="4"/>
      <c r="AP127" s="4"/>
      <c r="AQ127" s="4"/>
      <c r="AR127" s="4"/>
      <c r="AS127" s="4"/>
      <c r="AT127" s="20"/>
      <c r="AU127" s="4"/>
    </row>
    <row r="128" spans="1:47" x14ac:dyDescent="0.2">
      <c r="A128" s="4"/>
      <c r="B128" s="4"/>
      <c r="C128" s="4"/>
      <c r="D128" s="4"/>
      <c r="E128" s="4"/>
      <c r="F128" s="20"/>
      <c r="G128" s="4"/>
      <c r="H128" s="2"/>
      <c r="I128" s="4"/>
      <c r="J128" s="4"/>
      <c r="K128" s="4"/>
      <c r="L128" s="4"/>
      <c r="M128" s="4"/>
      <c r="N128" s="20"/>
      <c r="O128" s="4"/>
      <c r="P128" s="2"/>
      <c r="Q128" s="4"/>
      <c r="R128" s="4"/>
      <c r="S128" s="4"/>
      <c r="T128" s="4"/>
      <c r="U128" s="4"/>
      <c r="V128" s="20"/>
      <c r="W128" s="4"/>
      <c r="X128" s="3"/>
      <c r="AG128" s="4"/>
      <c r="AH128" s="4"/>
      <c r="AI128" s="4"/>
      <c r="AJ128" s="4"/>
      <c r="AK128" s="4"/>
      <c r="AL128" s="20"/>
      <c r="AM128" s="4"/>
      <c r="AO128" s="4"/>
      <c r="AP128" s="4"/>
      <c r="AQ128" s="4"/>
      <c r="AR128" s="4"/>
      <c r="AS128" s="4"/>
      <c r="AT128" s="20"/>
      <c r="AU128" s="4"/>
    </row>
    <row r="129" spans="1:47" x14ac:dyDescent="0.2">
      <c r="H129" s="2"/>
      <c r="P129" s="2"/>
      <c r="X129" s="3"/>
    </row>
    <row r="130" spans="1:47" x14ac:dyDescent="0.2">
      <c r="H130" s="2"/>
      <c r="P130" s="2"/>
      <c r="X130" s="3"/>
    </row>
    <row r="131" spans="1:47" x14ac:dyDescent="0.2">
      <c r="H131" s="2"/>
      <c r="P131" s="2"/>
      <c r="X131" s="3"/>
    </row>
    <row r="132" spans="1:47" x14ac:dyDescent="0.2">
      <c r="H132" s="2"/>
      <c r="P132" s="2"/>
      <c r="X132" s="3"/>
    </row>
    <row r="133" spans="1:47" x14ac:dyDescent="0.2">
      <c r="H133" s="2"/>
      <c r="P133" s="2"/>
      <c r="X133" s="3"/>
    </row>
    <row r="134" spans="1:47" x14ac:dyDescent="0.2">
      <c r="A134" s="4"/>
      <c r="B134" s="4"/>
      <c r="C134" s="4"/>
      <c r="D134" s="4"/>
      <c r="E134" s="4"/>
      <c r="F134" s="4"/>
      <c r="G134" s="4"/>
      <c r="H134" s="2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W134" s="4"/>
      <c r="X134" s="3"/>
      <c r="Y134" s="4"/>
      <c r="Z134" s="4"/>
      <c r="AA134" s="4"/>
      <c r="AB134" s="4"/>
      <c r="AC134" s="4"/>
      <c r="AD134" s="4"/>
      <c r="AE134" s="4"/>
      <c r="AG134" s="4"/>
      <c r="AH134" s="4"/>
      <c r="AI134" s="4"/>
      <c r="AJ134" s="4"/>
      <c r="AK134" s="4"/>
      <c r="AL134" s="4"/>
      <c r="AM134" s="4"/>
      <c r="AO134" s="4"/>
      <c r="AP134" s="4"/>
      <c r="AQ134" s="4"/>
      <c r="AR134" s="4"/>
      <c r="AS134" s="4"/>
      <c r="AT134" s="4"/>
      <c r="AU134" s="4"/>
    </row>
    <row r="135" spans="1:47" ht="15.75" x14ac:dyDescent="0.25">
      <c r="A135" s="4"/>
      <c r="B135" s="4"/>
      <c r="C135" s="5" t="s">
        <v>0</v>
      </c>
      <c r="D135" s="4"/>
      <c r="E135" s="4"/>
      <c r="F135" s="4"/>
      <c r="G135" s="4"/>
      <c r="H135" s="2"/>
      <c r="I135" s="4"/>
      <c r="J135" s="4"/>
      <c r="K135" s="5" t="s">
        <v>0</v>
      </c>
      <c r="L135" s="4"/>
      <c r="M135" s="4"/>
      <c r="N135" s="4"/>
      <c r="O135" s="4"/>
      <c r="Q135" s="4"/>
      <c r="R135" s="4"/>
      <c r="S135" s="5" t="s">
        <v>0</v>
      </c>
      <c r="T135" s="4"/>
      <c r="U135" s="4"/>
      <c r="V135" s="4"/>
      <c r="W135" s="4"/>
      <c r="X135" s="3"/>
      <c r="Y135" s="4"/>
      <c r="Z135" s="4"/>
      <c r="AA135" s="5" t="s">
        <v>0</v>
      </c>
      <c r="AB135" s="4"/>
      <c r="AC135" s="4"/>
      <c r="AD135" s="4"/>
      <c r="AE135" s="4"/>
      <c r="AG135" s="4"/>
      <c r="AH135" s="4"/>
      <c r="AI135" s="5" t="s">
        <v>0</v>
      </c>
      <c r="AJ135" s="4"/>
      <c r="AK135" s="4"/>
      <c r="AL135" s="4"/>
      <c r="AM135" s="4"/>
      <c r="AO135" s="4"/>
      <c r="AP135" s="4"/>
      <c r="AQ135" s="5" t="s">
        <v>0</v>
      </c>
      <c r="AR135" s="4"/>
      <c r="AS135" s="4"/>
      <c r="AT135" s="4"/>
      <c r="AU135" s="4"/>
    </row>
    <row r="136" spans="1:47" x14ac:dyDescent="0.2">
      <c r="A136" s="4"/>
      <c r="B136" s="4"/>
      <c r="C136" s="4"/>
      <c r="D136" s="4"/>
      <c r="E136" s="4"/>
      <c r="F136" s="4"/>
      <c r="G136" s="4"/>
      <c r="H136" s="2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W136" s="4"/>
      <c r="X136" s="3"/>
      <c r="Y136" s="4"/>
      <c r="Z136" s="4"/>
      <c r="AA136" s="4"/>
      <c r="AB136" s="4"/>
      <c r="AC136" s="4"/>
      <c r="AD136" s="4"/>
      <c r="AE136" s="4"/>
      <c r="AG136" s="4"/>
      <c r="AH136" s="4"/>
      <c r="AI136" s="4"/>
      <c r="AJ136" s="4"/>
      <c r="AK136" s="4"/>
      <c r="AL136" s="4"/>
      <c r="AM136" s="4"/>
      <c r="AO136" s="4"/>
      <c r="AP136" s="4"/>
      <c r="AQ136" s="4"/>
      <c r="AR136" s="4"/>
      <c r="AS136" s="4"/>
      <c r="AT136" s="4"/>
      <c r="AU136" s="4"/>
    </row>
    <row r="137" spans="1:47" x14ac:dyDescent="0.2">
      <c r="A137" s="4"/>
      <c r="B137" s="4"/>
      <c r="C137" s="6" t="s">
        <v>1</v>
      </c>
      <c r="D137" s="6" t="s">
        <v>2</v>
      </c>
      <c r="E137" s="4"/>
      <c r="F137" s="4"/>
      <c r="G137" s="4"/>
      <c r="H137" s="2"/>
      <c r="I137" s="4"/>
      <c r="J137" s="4"/>
      <c r="K137" s="6" t="s">
        <v>1</v>
      </c>
      <c r="L137" s="6" t="s">
        <v>2</v>
      </c>
      <c r="M137" s="4"/>
      <c r="N137" s="4"/>
      <c r="O137" s="4"/>
      <c r="Q137" s="4"/>
      <c r="R137" s="4"/>
      <c r="S137" s="6" t="s">
        <v>1</v>
      </c>
      <c r="T137" s="6" t="s">
        <v>2</v>
      </c>
      <c r="U137" s="4"/>
      <c r="V137" s="4"/>
      <c r="W137" s="4"/>
      <c r="X137" s="3"/>
      <c r="Y137" s="4"/>
      <c r="Z137" s="4"/>
      <c r="AA137" s="6" t="s">
        <v>1</v>
      </c>
      <c r="AB137" s="6" t="s">
        <v>2</v>
      </c>
      <c r="AC137" s="4"/>
      <c r="AD137" s="4"/>
      <c r="AE137" s="4"/>
      <c r="AG137" s="4"/>
      <c r="AH137" s="4"/>
      <c r="AI137" s="6" t="s">
        <v>3</v>
      </c>
      <c r="AJ137" s="6" t="s">
        <v>2</v>
      </c>
      <c r="AK137" s="4"/>
      <c r="AL137" s="4"/>
      <c r="AM137" s="4"/>
      <c r="AO137" s="4"/>
      <c r="AP137" s="4"/>
      <c r="AQ137" s="6" t="s">
        <v>4</v>
      </c>
      <c r="AR137" s="6" t="s">
        <v>2</v>
      </c>
      <c r="AS137" s="4"/>
      <c r="AT137" s="4"/>
      <c r="AU137" s="4"/>
    </row>
    <row r="138" spans="1:47" x14ac:dyDescent="0.2">
      <c r="A138" s="4"/>
      <c r="B138" s="4"/>
      <c r="C138" s="7" t="s">
        <v>5</v>
      </c>
      <c r="D138" s="4"/>
      <c r="E138" s="8">
        <v>3.5000000000000003E-2</v>
      </c>
      <c r="F138" s="4"/>
      <c r="G138" s="4"/>
      <c r="H138" s="2"/>
      <c r="I138" s="4"/>
      <c r="J138" s="4"/>
      <c r="K138" s="7" t="s">
        <v>5</v>
      </c>
      <c r="L138" s="4"/>
      <c r="M138" s="8">
        <v>3.5000000000000003E-2</v>
      </c>
      <c r="N138" s="4"/>
      <c r="O138" s="4"/>
      <c r="Q138" s="4"/>
      <c r="R138" s="4"/>
      <c r="S138" s="7" t="s">
        <v>5</v>
      </c>
      <c r="T138" s="4"/>
      <c r="U138" s="8">
        <v>3.5000000000000003E-2</v>
      </c>
      <c r="V138" s="4"/>
      <c r="W138" s="4"/>
      <c r="X138" s="3"/>
      <c r="Y138" s="4"/>
      <c r="Z138" s="4"/>
      <c r="AA138" s="7" t="s">
        <v>5</v>
      </c>
      <c r="AB138" s="4"/>
      <c r="AC138" s="8">
        <v>4.4999999999999998E-2</v>
      </c>
      <c r="AD138" s="4"/>
      <c r="AE138" s="4"/>
      <c r="AG138" s="4"/>
      <c r="AH138" s="4"/>
      <c r="AI138" s="7" t="s">
        <v>5</v>
      </c>
      <c r="AJ138" s="4"/>
      <c r="AK138" s="8">
        <v>4.4999999999999998E-2</v>
      </c>
      <c r="AL138" s="4"/>
      <c r="AM138" s="4"/>
      <c r="AO138" s="4"/>
      <c r="AP138" s="4"/>
      <c r="AQ138" s="7" t="s">
        <v>5</v>
      </c>
      <c r="AR138" s="4"/>
      <c r="AS138" s="8">
        <v>4.4999999999999998E-2</v>
      </c>
      <c r="AT138" s="4"/>
      <c r="AU138" s="4"/>
    </row>
    <row r="139" spans="1:47" x14ac:dyDescent="0.2">
      <c r="A139" s="4"/>
      <c r="B139" s="4"/>
      <c r="C139" s="7" t="s">
        <v>6</v>
      </c>
      <c r="D139" s="9" t="s">
        <v>7</v>
      </c>
      <c r="E139" s="8"/>
      <c r="F139" s="4"/>
      <c r="G139" s="4"/>
      <c r="H139" s="2"/>
      <c r="I139" s="4"/>
      <c r="J139" s="4"/>
      <c r="K139" s="7" t="s">
        <v>6</v>
      </c>
      <c r="L139" s="9" t="s">
        <v>8</v>
      </c>
      <c r="M139" s="8"/>
      <c r="N139" s="4"/>
      <c r="O139" s="4"/>
      <c r="Q139" s="4"/>
      <c r="R139" s="4"/>
      <c r="S139" s="7" t="s">
        <v>6</v>
      </c>
      <c r="T139" s="9" t="s">
        <v>9</v>
      </c>
      <c r="U139" s="8"/>
      <c r="V139" s="4"/>
      <c r="W139" s="4"/>
      <c r="X139" s="3"/>
      <c r="Y139" s="4"/>
      <c r="Z139" s="4"/>
      <c r="AA139" s="7" t="s">
        <v>6</v>
      </c>
      <c r="AB139" s="9" t="s">
        <v>7</v>
      </c>
      <c r="AC139" s="8"/>
      <c r="AD139" s="4"/>
      <c r="AE139" s="4"/>
      <c r="AG139" s="4"/>
      <c r="AH139" s="4"/>
      <c r="AI139" s="7" t="s">
        <v>6</v>
      </c>
      <c r="AJ139" s="9" t="s">
        <v>7</v>
      </c>
      <c r="AK139" s="8"/>
      <c r="AL139" s="4"/>
      <c r="AM139" s="4"/>
      <c r="AO139" s="4"/>
      <c r="AP139" s="4"/>
      <c r="AQ139" s="7" t="s">
        <v>6</v>
      </c>
      <c r="AR139" s="9" t="s">
        <v>7</v>
      </c>
      <c r="AS139" s="8"/>
      <c r="AT139" s="4"/>
      <c r="AU139" s="4"/>
    </row>
    <row r="140" spans="1:47" x14ac:dyDescent="0.2">
      <c r="A140" s="4"/>
      <c r="B140" s="4"/>
      <c r="C140" s="4"/>
      <c r="D140" s="4"/>
      <c r="E140" s="4"/>
      <c r="F140" s="10"/>
      <c r="G140" s="4"/>
      <c r="H140" s="2"/>
      <c r="I140" s="4"/>
      <c r="J140" s="4"/>
      <c r="K140" s="4"/>
      <c r="L140" s="4"/>
      <c r="M140" s="4"/>
      <c r="N140" s="10"/>
      <c r="O140" s="4"/>
      <c r="Q140" s="4"/>
      <c r="R140" s="4"/>
      <c r="S140" s="4"/>
      <c r="T140" s="4"/>
      <c r="U140" s="4"/>
      <c r="V140" s="10"/>
      <c r="W140" s="4"/>
      <c r="X140" s="3"/>
      <c r="Y140" s="4"/>
      <c r="Z140" s="4"/>
      <c r="AA140" s="4"/>
      <c r="AB140" s="4"/>
      <c r="AC140" s="4"/>
      <c r="AD140" s="10"/>
      <c r="AE140" s="4"/>
      <c r="AG140" s="4"/>
      <c r="AH140" s="4"/>
      <c r="AI140" s="4"/>
      <c r="AJ140" s="4"/>
      <c r="AK140" s="4"/>
      <c r="AL140" s="10"/>
      <c r="AM140" s="4"/>
      <c r="AO140" s="4"/>
      <c r="AP140" s="4"/>
      <c r="AQ140" s="4"/>
      <c r="AR140" s="4"/>
      <c r="AS140" s="4"/>
      <c r="AT140" s="10"/>
      <c r="AU140" s="4"/>
    </row>
    <row r="141" spans="1:47" ht="25.5" x14ac:dyDescent="0.2">
      <c r="A141" s="4"/>
      <c r="B141" s="11" t="s">
        <v>10</v>
      </c>
      <c r="C141" s="11" t="s">
        <v>11</v>
      </c>
      <c r="D141" s="11" t="s">
        <v>12</v>
      </c>
      <c r="E141" s="11" t="s">
        <v>13</v>
      </c>
      <c r="F141" s="11" t="s">
        <v>14</v>
      </c>
      <c r="G141" s="4"/>
      <c r="H141" s="2"/>
      <c r="I141" s="4"/>
      <c r="J141" s="11" t="s">
        <v>10</v>
      </c>
      <c r="K141" s="11" t="s">
        <v>11</v>
      </c>
      <c r="L141" s="11" t="s">
        <v>12</v>
      </c>
      <c r="M141" s="11" t="s">
        <v>13</v>
      </c>
      <c r="N141" s="11" t="s">
        <v>14</v>
      </c>
      <c r="O141" s="4"/>
      <c r="Q141" s="4"/>
      <c r="R141" s="11" t="s">
        <v>10</v>
      </c>
      <c r="S141" s="11" t="s">
        <v>11</v>
      </c>
      <c r="T141" s="11" t="s">
        <v>12</v>
      </c>
      <c r="U141" s="11" t="s">
        <v>13</v>
      </c>
      <c r="V141" s="11" t="s">
        <v>14</v>
      </c>
      <c r="W141" s="4"/>
      <c r="X141" s="3"/>
      <c r="Y141" s="4"/>
      <c r="Z141" s="11" t="s">
        <v>10</v>
      </c>
      <c r="AA141" s="11" t="s">
        <v>11</v>
      </c>
      <c r="AB141" s="11" t="s">
        <v>12</v>
      </c>
      <c r="AC141" s="11" t="s">
        <v>13</v>
      </c>
      <c r="AD141" s="11" t="s">
        <v>14</v>
      </c>
      <c r="AE141" s="4"/>
      <c r="AG141" s="4"/>
      <c r="AH141" s="11" t="s">
        <v>10</v>
      </c>
      <c r="AI141" s="11" t="s">
        <v>11</v>
      </c>
      <c r="AJ141" s="11" t="s">
        <v>12</v>
      </c>
      <c r="AK141" s="11" t="s">
        <v>13</v>
      </c>
      <c r="AL141" s="11" t="s">
        <v>14</v>
      </c>
      <c r="AM141" s="4"/>
      <c r="AO141" s="4"/>
      <c r="AP141" s="11" t="s">
        <v>10</v>
      </c>
      <c r="AQ141" s="11" t="s">
        <v>11</v>
      </c>
      <c r="AR141" s="11" t="s">
        <v>12</v>
      </c>
      <c r="AS141" s="11" t="s">
        <v>13</v>
      </c>
      <c r="AT141" s="11" t="s">
        <v>14</v>
      </c>
      <c r="AU141" s="4"/>
    </row>
    <row r="142" spans="1:47" x14ac:dyDescent="0.2">
      <c r="A142" s="4">
        <v>2000</v>
      </c>
      <c r="B142" s="12">
        <v>362.13773831379007</v>
      </c>
      <c r="C142" s="12">
        <v>97.753543629173095</v>
      </c>
      <c r="D142" s="12">
        <v>264.384194684617</v>
      </c>
      <c r="E142" s="12">
        <v>64.613536195663173</v>
      </c>
      <c r="F142" s="12">
        <v>223.24405300643028</v>
      </c>
      <c r="G142" s="4"/>
      <c r="H142" s="2"/>
      <c r="I142" s="4">
        <v>2000</v>
      </c>
      <c r="J142" s="12">
        <v>354.87662295999996</v>
      </c>
      <c r="K142" s="12">
        <v>97.753543629173095</v>
      </c>
      <c r="L142" s="12">
        <v>257.1230793308269</v>
      </c>
      <c r="M142" s="12">
        <v>60.818794372200884</v>
      </c>
      <c r="N142" s="12">
        <v>215.09264197069993</v>
      </c>
      <c r="O142" s="4"/>
      <c r="Q142" s="4">
        <v>2000</v>
      </c>
      <c r="R142" s="12">
        <v>338.7742685899546</v>
      </c>
      <c r="S142" s="12">
        <v>97.753543629173095</v>
      </c>
      <c r="T142" s="12">
        <v>241.02072496078151</v>
      </c>
      <c r="U142" s="12">
        <v>63.89646778750614</v>
      </c>
      <c r="V142" s="12">
        <v>208.50890276397271</v>
      </c>
      <c r="W142" s="4"/>
      <c r="X142" s="3"/>
      <c r="Y142" s="4">
        <v>2000</v>
      </c>
      <c r="Z142" s="12">
        <v>362.13773831379007</v>
      </c>
      <c r="AA142" s="12">
        <v>97.753543629173095</v>
      </c>
      <c r="AB142" s="12">
        <v>264.384194684617</v>
      </c>
      <c r="AC142" s="12">
        <v>80.659480913078468</v>
      </c>
      <c r="AD142" s="12">
        <v>239.28999772384978</v>
      </c>
      <c r="AE142" s="4"/>
      <c r="AG142" s="4">
        <v>2000</v>
      </c>
      <c r="AH142" s="12">
        <v>225.7385933203654</v>
      </c>
      <c r="AI142" s="12">
        <v>97.753543629173095</v>
      </c>
      <c r="AJ142" s="12">
        <v>127.9850496911923</v>
      </c>
      <c r="AK142" s="12">
        <v>44.729144236382126</v>
      </c>
      <c r="AL142" s="12">
        <v>121.52017405109947</v>
      </c>
      <c r="AM142" s="4"/>
      <c r="AO142" s="4">
        <v>2000</v>
      </c>
      <c r="AP142" s="12">
        <v>439.61268028648402</v>
      </c>
      <c r="AQ142" s="12">
        <v>97.753543629173095</v>
      </c>
      <c r="AR142" s="12">
        <v>341.8591366573109</v>
      </c>
      <c r="AS142" s="12">
        <v>101.06797210428412</v>
      </c>
      <c r="AT142" s="12">
        <v>306.18345409866754</v>
      </c>
      <c r="AU142" s="4"/>
    </row>
    <row r="143" spans="1:47" x14ac:dyDescent="0.2">
      <c r="A143" s="4">
        <v>2001</v>
      </c>
      <c r="B143" s="12">
        <v>394.63792495853897</v>
      </c>
      <c r="C143" s="12">
        <v>98.633325521835658</v>
      </c>
      <c r="D143" s="12">
        <v>296.0045994367033</v>
      </c>
      <c r="E143" s="12">
        <v>78.828545408672696</v>
      </c>
      <c r="F143" s="12">
        <v>256.43130507069094</v>
      </c>
      <c r="G143" s="4"/>
      <c r="H143" s="2"/>
      <c r="I143" s="4">
        <v>2001</v>
      </c>
      <c r="J143" s="12">
        <v>374.48881632000024</v>
      </c>
      <c r="K143" s="12">
        <v>98.633325521835658</v>
      </c>
      <c r="L143" s="12">
        <v>275.85549079816462</v>
      </c>
      <c r="M143" s="12">
        <v>74.248334536983307</v>
      </c>
      <c r="N143" s="12">
        <v>239.7616290158856</v>
      </c>
      <c r="O143" s="4"/>
      <c r="Q143" s="4">
        <v>2001</v>
      </c>
      <c r="R143" s="12">
        <v>340.9372034748335</v>
      </c>
      <c r="S143" s="12">
        <v>98.633325521835658</v>
      </c>
      <c r="T143" s="12">
        <v>242.30387795299782</v>
      </c>
      <c r="U143" s="12">
        <v>77.963051872727931</v>
      </c>
      <c r="V143" s="12">
        <v>223.34537864452381</v>
      </c>
      <c r="W143" s="4"/>
      <c r="X143" s="3"/>
      <c r="Y143" s="4">
        <v>2001</v>
      </c>
      <c r="Z143" s="12">
        <v>394.63792495853897</v>
      </c>
      <c r="AA143" s="12">
        <v>98.633325521835658</v>
      </c>
      <c r="AB143" s="12">
        <v>296.0045994367033</v>
      </c>
      <c r="AC143" s="12">
        <v>98.195820933672039</v>
      </c>
      <c r="AD143" s="12">
        <v>275.7985805956954</v>
      </c>
      <c r="AE143" s="4"/>
      <c r="AG143" s="4">
        <v>2001</v>
      </c>
      <c r="AH143" s="12">
        <v>245.99758772949772</v>
      </c>
      <c r="AI143" s="12">
        <v>98.633325521835658</v>
      </c>
      <c r="AJ143" s="12">
        <v>147.36426220766208</v>
      </c>
      <c r="AK143" s="12">
        <v>54.828307061565212</v>
      </c>
      <c r="AL143" s="12">
        <v>143.24686438616484</v>
      </c>
      <c r="AM143" s="4"/>
      <c r="AO143" s="4">
        <v>2001</v>
      </c>
      <c r="AP143" s="12">
        <v>479.06588454858434</v>
      </c>
      <c r="AQ143" s="12">
        <v>98.633325521835658</v>
      </c>
      <c r="AR143" s="12">
        <v>380.43255902674866</v>
      </c>
      <c r="AS143" s="12">
        <v>122.82864118267952</v>
      </c>
      <c r="AT143" s="12">
        <v>351.08817659872494</v>
      </c>
      <c r="AU143" s="4"/>
    </row>
    <row r="144" spans="1:47" x14ac:dyDescent="0.2">
      <c r="A144" s="4">
        <v>2002</v>
      </c>
      <c r="B144" s="12">
        <v>408.45025233208759</v>
      </c>
      <c r="C144" s="12">
        <v>99.521025451532182</v>
      </c>
      <c r="D144" s="12">
        <v>308.9292268805554</v>
      </c>
      <c r="E144" s="12">
        <v>73.995567044016411</v>
      </c>
      <c r="F144" s="12">
        <v>259.35310317234615</v>
      </c>
      <c r="G144" s="4"/>
      <c r="H144" s="2"/>
      <c r="I144" s="4">
        <v>2002</v>
      </c>
      <c r="J144" s="12">
        <v>387.59592489120013</v>
      </c>
      <c r="K144" s="12">
        <v>99.521025451532182</v>
      </c>
      <c r="L144" s="12">
        <v>288.07489943966794</v>
      </c>
      <c r="M144" s="12">
        <v>69.759236805718842</v>
      </c>
      <c r="N144" s="12">
        <v>242.60417646952288</v>
      </c>
      <c r="O144" s="4"/>
      <c r="Q144" s="4">
        <v>2002</v>
      </c>
      <c r="R144" s="12">
        <v>388.66249901242554</v>
      </c>
      <c r="S144" s="12">
        <v>99.521025451532182</v>
      </c>
      <c r="T144" s="12">
        <v>289.14147356089336</v>
      </c>
      <c r="U144" s="12">
        <v>73.195054460624917</v>
      </c>
      <c r="V144" s="12">
        <v>246.67993859715833</v>
      </c>
      <c r="W144" s="4"/>
      <c r="X144" s="3"/>
      <c r="Y144" s="4">
        <v>2002</v>
      </c>
      <c r="Z144" s="12">
        <v>412.39663158167309</v>
      </c>
      <c r="AA144" s="12">
        <v>99.521025451532182</v>
      </c>
      <c r="AB144" s="12">
        <v>312.87560613014091</v>
      </c>
      <c r="AC144" s="12">
        <v>91.908754283304461</v>
      </c>
      <c r="AD144" s="12">
        <v>279.63411796139025</v>
      </c>
      <c r="AE144" s="4"/>
      <c r="AG144" s="4">
        <v>2002</v>
      </c>
      <c r="AH144" s="12">
        <v>257.06747917732514</v>
      </c>
      <c r="AI144" s="12">
        <v>99.521025451532182</v>
      </c>
      <c r="AJ144" s="12">
        <v>157.54645372579296</v>
      </c>
      <c r="AK144" s="12">
        <v>51.797258214034862</v>
      </c>
      <c r="AL144" s="12">
        <v>146.32513044951284</v>
      </c>
      <c r="AM144" s="4"/>
      <c r="AO144" s="4">
        <v>2002</v>
      </c>
      <c r="AP144" s="12">
        <v>500.62384935327088</v>
      </c>
      <c r="AQ144" s="12">
        <v>99.521025451532182</v>
      </c>
      <c r="AR144" s="12">
        <v>401.1028239017387</v>
      </c>
      <c r="AS144" s="12">
        <v>114.69215098681224</v>
      </c>
      <c r="AT144" s="12">
        <v>355.35384532785201</v>
      </c>
      <c r="AU144" s="4"/>
    </row>
    <row r="145" spans="1:47" x14ac:dyDescent="0.2">
      <c r="A145" s="4">
        <v>2003</v>
      </c>
      <c r="B145" s="12">
        <v>422.74601116371088</v>
      </c>
      <c r="C145" s="12">
        <v>100.41671468059593</v>
      </c>
      <c r="D145" s="12">
        <v>322.32929648311494</v>
      </c>
      <c r="E145" s="12">
        <v>69.549333828819456</v>
      </c>
      <c r="F145" s="12">
        <v>262.94691171868521</v>
      </c>
      <c r="G145" s="4"/>
      <c r="H145" s="2"/>
      <c r="I145" s="4">
        <v>2003</v>
      </c>
      <c r="J145" s="12">
        <v>401.16178226239225</v>
      </c>
      <c r="K145" s="12">
        <v>100.41671468059593</v>
      </c>
      <c r="L145" s="12">
        <v>300.74506758179626</v>
      </c>
      <c r="M145" s="12">
        <v>65.630236647156437</v>
      </c>
      <c r="N145" s="12">
        <v>246.07727719623725</v>
      </c>
      <c r="O145" s="4"/>
      <c r="Q145" s="4">
        <v>2003</v>
      </c>
      <c r="R145" s="12">
        <v>407.94189372513648</v>
      </c>
      <c r="S145" s="12">
        <v>100.41671468059593</v>
      </c>
      <c r="T145" s="12">
        <v>307.52517904454055</v>
      </c>
      <c r="U145" s="12">
        <v>68.808766773613641</v>
      </c>
      <c r="V145" s="12">
        <v>253.32387420033552</v>
      </c>
      <c r="W145" s="4"/>
      <c r="X145" s="3"/>
      <c r="Y145" s="4">
        <v>2003</v>
      </c>
      <c r="Z145" s="12">
        <v>430.95448000284824</v>
      </c>
      <c r="AA145" s="12">
        <v>100.41671468059593</v>
      </c>
      <c r="AB145" s="12">
        <v>330.53776532225231</v>
      </c>
      <c r="AC145" s="12">
        <v>86.121111210440304</v>
      </c>
      <c r="AD145" s="12">
        <v>284.44377040379288</v>
      </c>
      <c r="AE145" s="4"/>
      <c r="AG145" s="4">
        <v>2003</v>
      </c>
      <c r="AH145" s="12">
        <v>268.63551574030475</v>
      </c>
      <c r="AI145" s="12">
        <v>100.41671468059593</v>
      </c>
      <c r="AJ145" s="12">
        <v>168.21880105970882</v>
      </c>
      <c r="AK145" s="12">
        <v>49.013321601352636</v>
      </c>
      <c r="AL145" s="12">
        <v>149.94460223717996</v>
      </c>
      <c r="AM145" s="4"/>
      <c r="AO145" s="4">
        <v>2003</v>
      </c>
      <c r="AP145" s="12">
        <v>523.151922574168</v>
      </c>
      <c r="AQ145" s="12">
        <v>100.41671468059593</v>
      </c>
      <c r="AR145" s="12">
        <v>422.73520789357207</v>
      </c>
      <c r="AS145" s="12">
        <v>107.19839763212184</v>
      </c>
      <c r="AT145" s="12">
        <v>360.8395223682619</v>
      </c>
      <c r="AU145" s="4"/>
    </row>
    <row r="146" spans="1:47" x14ac:dyDescent="0.2">
      <c r="A146" s="4">
        <v>2004</v>
      </c>
      <c r="B146" s="12">
        <v>437.54212155444048</v>
      </c>
      <c r="C146" s="12">
        <v>101.32046511272131</v>
      </c>
      <c r="D146" s="12">
        <v>336.22165644171918</v>
      </c>
      <c r="E146" s="12">
        <v>65.430327902200872</v>
      </c>
      <c r="F146" s="12">
        <v>267.16332176722943</v>
      </c>
      <c r="G146" s="4"/>
      <c r="H146" s="2"/>
      <c r="I146" s="4">
        <v>2004</v>
      </c>
      <c r="J146" s="12">
        <v>415.20244464157571</v>
      </c>
      <c r="K146" s="12">
        <v>101.32046511272131</v>
      </c>
      <c r="L146" s="12">
        <v>313.88197952885434</v>
      </c>
      <c r="M146" s="12">
        <v>61.805622997094687</v>
      </c>
      <c r="N146" s="12">
        <v>250.13481071441012</v>
      </c>
      <c r="O146" s="4"/>
      <c r="Q146" s="4">
        <v>2004</v>
      </c>
      <c r="R146" s="12">
        <v>452.41540772947644</v>
      </c>
      <c r="S146" s="12">
        <v>101.32046511272131</v>
      </c>
      <c r="T146" s="12">
        <v>351.09494261675513</v>
      </c>
      <c r="U146" s="12">
        <v>64.74539029715136</v>
      </c>
      <c r="V146" s="12">
        <v>275.40235586720217</v>
      </c>
      <c r="W146" s="4"/>
      <c r="X146" s="3"/>
      <c r="Y146" s="4">
        <v>2004</v>
      </c>
      <c r="Z146" s="12">
        <v>450.34743160297637</v>
      </c>
      <c r="AA146" s="12">
        <v>101.32046511272131</v>
      </c>
      <c r="AB146" s="12">
        <v>349.02696649025506</v>
      </c>
      <c r="AC146" s="12">
        <v>80.757276935906532</v>
      </c>
      <c r="AD146" s="12">
        <v>290.17345683006062</v>
      </c>
      <c r="AE146" s="4"/>
      <c r="AG146" s="4">
        <v>2004</v>
      </c>
      <c r="AH146" s="12">
        <v>280.72411394861848</v>
      </c>
      <c r="AI146" s="12">
        <v>101.32046511272131</v>
      </c>
      <c r="AJ146" s="12">
        <v>179.40364883589714</v>
      </c>
      <c r="AK146" s="12">
        <v>46.436926921867716</v>
      </c>
      <c r="AL146" s="12">
        <v>154.07911622340785</v>
      </c>
      <c r="AM146" s="4"/>
      <c r="AO146" s="4">
        <v>2004</v>
      </c>
      <c r="AP146" s="12">
        <v>546.69375909000587</v>
      </c>
      <c r="AQ146" s="12">
        <v>101.32046511272131</v>
      </c>
      <c r="AR146" s="12">
        <v>445.37329397728456</v>
      </c>
      <c r="AS146" s="12">
        <v>100.25129301605332</v>
      </c>
      <c r="AT146" s="12">
        <v>367.47526940242108</v>
      </c>
      <c r="AU146" s="4"/>
    </row>
    <row r="147" spans="1:47" x14ac:dyDescent="0.2">
      <c r="A147" s="4">
        <v>2005</v>
      </c>
      <c r="B147" s="12">
        <v>452.85609580884602</v>
      </c>
      <c r="C147" s="12">
        <v>102.23234929873578</v>
      </c>
      <c r="D147" s="12">
        <v>350.62374651011021</v>
      </c>
      <c r="E147" s="12">
        <v>61.643054505605818</v>
      </c>
      <c r="F147" s="12">
        <v>272.01730241166922</v>
      </c>
      <c r="G147" s="4"/>
      <c r="H147" s="2"/>
      <c r="I147" s="4">
        <v>2005</v>
      </c>
      <c r="J147" s="12">
        <v>429.73453020403093</v>
      </c>
      <c r="K147" s="12">
        <v>102.23234929873578</v>
      </c>
      <c r="L147" s="12">
        <v>327.50218090529512</v>
      </c>
      <c r="M147" s="12">
        <v>58.289901096978795</v>
      </c>
      <c r="N147" s="12">
        <v>254.79120964015848</v>
      </c>
      <c r="O147" s="4"/>
      <c r="Q147" s="4">
        <v>2005</v>
      </c>
      <c r="R147" s="12">
        <v>500.17007301845246</v>
      </c>
      <c r="S147" s="12">
        <v>102.23234929873578</v>
      </c>
      <c r="T147" s="12">
        <v>397.93772371971664</v>
      </c>
      <c r="U147" s="12">
        <v>61.00943027268324</v>
      </c>
      <c r="V147" s="12">
        <v>299.77206450451115</v>
      </c>
      <c r="W147" s="4"/>
      <c r="X147" s="3"/>
      <c r="Y147" s="4">
        <v>2005</v>
      </c>
      <c r="Z147" s="12">
        <v>470.61306602511036</v>
      </c>
      <c r="AA147" s="12">
        <v>102.23234929873578</v>
      </c>
      <c r="AB147" s="12">
        <v>368.38071672637454</v>
      </c>
      <c r="AC147" s="12">
        <v>75.821756701148345</v>
      </c>
      <c r="AD147" s="12">
        <v>296.85018673697408</v>
      </c>
      <c r="AE147" s="4"/>
      <c r="AG147" s="4">
        <v>2005</v>
      </c>
      <c r="AH147" s="12">
        <v>293.35669907630614</v>
      </c>
      <c r="AI147" s="12">
        <v>102.23234929873578</v>
      </c>
      <c r="AJ147" s="12">
        <v>191.12434977757036</v>
      </c>
      <c r="AK147" s="12">
        <v>44.07257941702526</v>
      </c>
      <c r="AL147" s="12">
        <v>158.74718928356921</v>
      </c>
      <c r="AM147" s="4"/>
      <c r="AO147" s="4">
        <v>2005</v>
      </c>
      <c r="AP147" s="12">
        <v>571.29497824905559</v>
      </c>
      <c r="AQ147" s="12">
        <v>102.23234929873578</v>
      </c>
      <c r="AR147" s="12">
        <v>469.06262895031983</v>
      </c>
      <c r="AS147" s="12">
        <v>93.855342380051852</v>
      </c>
      <c r="AT147" s="12">
        <v>375.29291975024097</v>
      </c>
      <c r="AU147" s="4"/>
    </row>
    <row r="148" spans="1:47" x14ac:dyDescent="0.2">
      <c r="A148" s="4">
        <v>2006</v>
      </c>
      <c r="B148" s="12">
        <v>468.70605916215567</v>
      </c>
      <c r="C148" s="12">
        <v>103.15244044242442</v>
      </c>
      <c r="D148" s="12">
        <v>365.55361871973128</v>
      </c>
      <c r="E148" s="12">
        <v>58.138043764556301</v>
      </c>
      <c r="F148" s="12">
        <v>277.47021499639254</v>
      </c>
      <c r="G148" s="4"/>
      <c r="H148" s="2"/>
      <c r="I148" s="4">
        <v>2006</v>
      </c>
      <c r="J148" s="12">
        <v>444.77523876117203</v>
      </c>
      <c r="K148" s="12">
        <v>103.15244044242442</v>
      </c>
      <c r="L148" s="12">
        <v>341.62279831874764</v>
      </c>
      <c r="M148" s="12">
        <v>55.036773402897111</v>
      </c>
      <c r="N148" s="12">
        <v>260.01045239414805</v>
      </c>
      <c r="O148" s="4"/>
      <c r="Q148" s="4">
        <v>2006</v>
      </c>
      <c r="R148" s="12">
        <v>526.07523457188825</v>
      </c>
      <c r="S148" s="12">
        <v>103.15244044242442</v>
      </c>
      <c r="T148" s="12">
        <v>422.9227941294638</v>
      </c>
      <c r="U148" s="12">
        <v>57.552016281013159</v>
      </c>
      <c r="V148" s="12">
        <v>311.30569275868953</v>
      </c>
      <c r="W148" s="4"/>
      <c r="X148" s="3"/>
      <c r="Y148" s="4">
        <v>2006</v>
      </c>
      <c r="Z148" s="12">
        <v>491.79065399624022</v>
      </c>
      <c r="AA148" s="12">
        <v>103.15244044242442</v>
      </c>
      <c r="AB148" s="12">
        <v>388.63821355381577</v>
      </c>
      <c r="AC148" s="12">
        <v>71.251666533111049</v>
      </c>
      <c r="AD148" s="12">
        <v>304.43459466540145</v>
      </c>
      <c r="AE148" s="4"/>
      <c r="AG148" s="4">
        <v>2006</v>
      </c>
      <c r="AH148" s="12">
        <v>306.55775053473991</v>
      </c>
      <c r="AI148" s="12">
        <v>103.15244044242442</v>
      </c>
      <c r="AJ148" s="12">
        <v>203.40531009231549</v>
      </c>
      <c r="AK148" s="12">
        <v>41.887432178372428</v>
      </c>
      <c r="AL148" s="12">
        <v>163.93061823376334</v>
      </c>
      <c r="AM148" s="4"/>
      <c r="AO148" s="4">
        <v>2006</v>
      </c>
      <c r="AP148" s="12">
        <v>597.00325227026349</v>
      </c>
      <c r="AQ148" s="12">
        <v>103.15244044242442</v>
      </c>
      <c r="AR148" s="12">
        <v>493.85081182783904</v>
      </c>
      <c r="AS148" s="12">
        <v>87.930600648244507</v>
      </c>
      <c r="AT148" s="12">
        <v>384.24108774494539</v>
      </c>
      <c r="AU148" s="4"/>
    </row>
    <row r="149" spans="1:47" x14ac:dyDescent="0.2">
      <c r="A149" s="4">
        <v>2007</v>
      </c>
      <c r="B149" s="12">
        <v>485.11077123283098</v>
      </c>
      <c r="C149" s="12">
        <v>104.0808124064062</v>
      </c>
      <c r="D149" s="12">
        <v>381.02995882642483</v>
      </c>
      <c r="E149" s="12">
        <v>54.91917954493244</v>
      </c>
      <c r="F149" s="12">
        <v>283.53715484078504</v>
      </c>
      <c r="G149" s="4"/>
      <c r="H149" s="2"/>
      <c r="I149" s="4">
        <v>2007</v>
      </c>
      <c r="J149" s="12">
        <v>460.34237211781323</v>
      </c>
      <c r="K149" s="12">
        <v>104.0808124064062</v>
      </c>
      <c r="L149" s="12">
        <v>356.26155971140707</v>
      </c>
      <c r="M149" s="12">
        <v>52.05012378072972</v>
      </c>
      <c r="N149" s="12">
        <v>265.80705960757615</v>
      </c>
      <c r="O149" s="4"/>
      <c r="Q149" s="4">
        <v>2007</v>
      </c>
      <c r="R149" s="12">
        <v>533.55747258067447</v>
      </c>
      <c r="S149" s="12">
        <v>104.0808124064062</v>
      </c>
      <c r="T149" s="12">
        <v>429.47666017426826</v>
      </c>
      <c r="U149" s="12">
        <v>54.377032188021197</v>
      </c>
      <c r="V149" s="12">
        <v>312.06302829258038</v>
      </c>
      <c r="W149" s="4"/>
      <c r="X149" s="3"/>
      <c r="Y149" s="4">
        <v>2007</v>
      </c>
      <c r="Z149" s="12">
        <v>513.92123342607113</v>
      </c>
      <c r="AA149" s="12">
        <v>104.0808124064062</v>
      </c>
      <c r="AB149" s="12">
        <v>409.84042101966486</v>
      </c>
      <c r="AC149" s="12">
        <v>67.050890297674783</v>
      </c>
      <c r="AD149" s="12">
        <v>312.95514290947455</v>
      </c>
      <c r="AE149" s="4"/>
      <c r="AG149" s="4">
        <v>2007</v>
      </c>
      <c r="AH149" s="12">
        <v>320.352849308803</v>
      </c>
      <c r="AI149" s="12">
        <v>104.0808124064062</v>
      </c>
      <c r="AJ149" s="12">
        <v>216.27203690239682</v>
      </c>
      <c r="AK149" s="12">
        <v>39.885369071789334</v>
      </c>
      <c r="AL149" s="12">
        <v>169.64859121322891</v>
      </c>
      <c r="AM149" s="4"/>
      <c r="AO149" s="4">
        <v>2007</v>
      </c>
      <c r="AP149" s="12">
        <v>623.86839862242527</v>
      </c>
      <c r="AQ149" s="12">
        <v>104.0808124064062</v>
      </c>
      <c r="AR149" s="12">
        <v>519.78758621601912</v>
      </c>
      <c r="AS149" s="12">
        <v>82.480951686511432</v>
      </c>
      <c r="AT149" s="12">
        <v>394.35350341612053</v>
      </c>
      <c r="AU149" s="4"/>
    </row>
    <row r="150" spans="1:47" x14ac:dyDescent="0.2">
      <c r="A150" s="4">
        <v>2008</v>
      </c>
      <c r="B150" s="12">
        <v>502.08964822598011</v>
      </c>
      <c r="C150" s="12">
        <v>105.01753971806383</v>
      </c>
      <c r="D150" s="12">
        <v>397.07210850791625</v>
      </c>
      <c r="E150" s="12">
        <v>54.961242137697724</v>
      </c>
      <c r="F150" s="12">
        <v>293.20450724244517</v>
      </c>
      <c r="G150" s="4"/>
      <c r="H150" s="2"/>
      <c r="I150" s="4">
        <v>2008</v>
      </c>
      <c r="J150" s="12">
        <v>476.45435514193656</v>
      </c>
      <c r="K150" s="12">
        <v>105.01753971806383</v>
      </c>
      <c r="L150" s="12">
        <v>371.4368154238727</v>
      </c>
      <c r="M150" s="12">
        <v>52.13025434029116</v>
      </c>
      <c r="N150" s="12">
        <v>274.99234359461695</v>
      </c>
      <c r="O150" s="4"/>
      <c r="Q150" s="4">
        <v>2008</v>
      </c>
      <c r="R150" s="12">
        <v>531.93917634355637</v>
      </c>
      <c r="S150" s="12">
        <v>105.01753971806383</v>
      </c>
      <c r="T150" s="12">
        <v>426.92163662549251</v>
      </c>
      <c r="U150" s="12">
        <v>54.426288244168774</v>
      </c>
      <c r="V150" s="12">
        <v>310.5792702194625</v>
      </c>
      <c r="W150" s="4"/>
      <c r="X150" s="3"/>
      <c r="Y150" s="4">
        <v>2008</v>
      </c>
      <c r="Z150" s="12">
        <v>537.04768893024436</v>
      </c>
      <c r="AA150" s="12">
        <v>105.01753971806383</v>
      </c>
      <c r="AB150" s="12">
        <v>432.0301492121805</v>
      </c>
      <c r="AC150" s="12">
        <v>66.931983707520004</v>
      </c>
      <c r="AD150" s="12">
        <v>326.15007323482911</v>
      </c>
      <c r="AE150" s="4"/>
      <c r="AG150" s="4">
        <v>2008</v>
      </c>
      <c r="AH150" s="12">
        <v>334.76872752769953</v>
      </c>
      <c r="AI150" s="12">
        <v>105.01753971806383</v>
      </c>
      <c r="AJ150" s="12">
        <v>229.7511878096357</v>
      </c>
      <c r="AK150" s="12">
        <v>40.126907256856398</v>
      </c>
      <c r="AL150" s="12">
        <v>177.97761994263928</v>
      </c>
      <c r="AM150" s="4"/>
      <c r="AO150" s="4">
        <v>2008</v>
      </c>
      <c r="AP150" s="12">
        <v>651.9424765604341</v>
      </c>
      <c r="AQ150" s="12">
        <v>105.01753971806383</v>
      </c>
      <c r="AR150" s="12">
        <v>546.92493684237024</v>
      </c>
      <c r="AS150" s="12">
        <v>82.157311862537497</v>
      </c>
      <c r="AT150" s="12">
        <v>410.31227396795737</v>
      </c>
      <c r="AU150" s="4"/>
    </row>
    <row r="151" spans="1:47" x14ac:dyDescent="0.2">
      <c r="A151" s="4">
        <v>2009</v>
      </c>
      <c r="B151" s="12">
        <v>519.66278591388914</v>
      </c>
      <c r="C151" s="12">
        <v>105.96269757552639</v>
      </c>
      <c r="D151" s="12">
        <v>413.70008833836272</v>
      </c>
      <c r="E151" s="12">
        <v>55.638467791919666</v>
      </c>
      <c r="F151" s="12">
        <v>303.85852079493498</v>
      </c>
      <c r="G151" s="4"/>
      <c r="H151" s="2"/>
      <c r="I151" s="4">
        <v>2009</v>
      </c>
      <c r="J151" s="12">
        <v>493.13025757190422</v>
      </c>
      <c r="K151" s="12">
        <v>105.96269757552639</v>
      </c>
      <c r="L151" s="12">
        <v>387.1675599963778</v>
      </c>
      <c r="M151" s="12">
        <v>52.808114460626356</v>
      </c>
      <c r="N151" s="12">
        <v>285.1086504584552</v>
      </c>
      <c r="O151" s="4"/>
      <c r="Q151" s="4">
        <v>2009</v>
      </c>
      <c r="R151" s="12">
        <v>540.35294515478665</v>
      </c>
      <c r="S151" s="12">
        <v>105.96269757552639</v>
      </c>
      <c r="T151" s="12">
        <v>434.39024757926035</v>
      </c>
      <c r="U151" s="12">
        <v>55.103633789447066</v>
      </c>
      <c r="V151" s="12">
        <v>315.73778233700148</v>
      </c>
      <c r="W151" s="4"/>
      <c r="X151" s="3"/>
      <c r="Y151" s="4">
        <v>2009</v>
      </c>
      <c r="Z151" s="12">
        <v>561.2148349321053</v>
      </c>
      <c r="AA151" s="12">
        <v>105.96269757552639</v>
      </c>
      <c r="AB151" s="12">
        <v>455.25213735657894</v>
      </c>
      <c r="AC151" s="12">
        <v>67.6065265420266</v>
      </c>
      <c r="AD151" s="12">
        <v>340.75780895597484</v>
      </c>
      <c r="AE151" s="4"/>
      <c r="AG151" s="4">
        <v>2009</v>
      </c>
      <c r="AH151" s="12">
        <v>349.83332026644587</v>
      </c>
      <c r="AI151" s="12">
        <v>105.96269757552639</v>
      </c>
      <c r="AJ151" s="12">
        <v>243.87062269091948</v>
      </c>
      <c r="AK151" s="12">
        <v>40.807457504283356</v>
      </c>
      <c r="AL151" s="12">
        <v>187.12983111883653</v>
      </c>
      <c r="AM151" s="4"/>
      <c r="AO151" s="4">
        <v>2009</v>
      </c>
      <c r="AP151" s="12">
        <v>681.27988800565333</v>
      </c>
      <c r="AQ151" s="12">
        <v>105.96269757552639</v>
      </c>
      <c r="AR151" s="12">
        <v>575.31719043012697</v>
      </c>
      <c r="AS151" s="12">
        <v>82.828442476480433</v>
      </c>
      <c r="AT151" s="12">
        <v>428.0187567345543</v>
      </c>
      <c r="AU151" s="4"/>
    </row>
    <row r="152" spans="1:47" x14ac:dyDescent="0.2">
      <c r="A152" s="4">
        <v>2010</v>
      </c>
      <c r="B152" s="12">
        <v>537.85098342087531</v>
      </c>
      <c r="C152" s="12">
        <v>106.91636185370618</v>
      </c>
      <c r="D152" s="12">
        <v>430.93462156716913</v>
      </c>
      <c r="E152" s="12">
        <v>56.343351403494516</v>
      </c>
      <c r="F152" s="12">
        <v>314.90412434379368</v>
      </c>
      <c r="G152" s="4"/>
      <c r="H152" s="2"/>
      <c r="I152" s="4">
        <v>2010</v>
      </c>
      <c r="J152" s="12">
        <v>510.3898165869208</v>
      </c>
      <c r="K152" s="12">
        <v>106.91636185370618</v>
      </c>
      <c r="L152" s="12">
        <v>403.47345473321462</v>
      </c>
      <c r="M152" s="12">
        <v>53.512363606087945</v>
      </c>
      <c r="N152" s="12">
        <v>295.59643644601891</v>
      </c>
      <c r="O152" s="4"/>
      <c r="Q152" s="4">
        <v>2010</v>
      </c>
      <c r="R152" s="12">
        <v>583.09610551115247</v>
      </c>
      <c r="S152" s="12">
        <v>106.91636185370618</v>
      </c>
      <c r="T152" s="12">
        <v>476.17974365744635</v>
      </c>
      <c r="U152" s="12">
        <v>55.808397509965566</v>
      </c>
      <c r="V152" s="12">
        <v>341.51624370443159</v>
      </c>
      <c r="W152" s="4"/>
      <c r="X152" s="3"/>
      <c r="Y152" s="4">
        <v>2010</v>
      </c>
      <c r="Z152" s="12">
        <v>586.4695025040503</v>
      </c>
      <c r="AA152" s="12">
        <v>106.91636185370618</v>
      </c>
      <c r="AB152" s="12">
        <v>479.55314065034406</v>
      </c>
      <c r="AC152" s="12">
        <v>68.314092973316789</v>
      </c>
      <c r="AD152" s="12">
        <v>356.04597736352406</v>
      </c>
      <c r="AE152" s="4"/>
      <c r="AG152" s="4">
        <v>2010</v>
      </c>
      <c r="AH152" s="12">
        <v>365.57581967843606</v>
      </c>
      <c r="AI152" s="12">
        <v>106.91636185370618</v>
      </c>
      <c r="AJ152" s="12">
        <v>258.65945782472988</v>
      </c>
      <c r="AK152" s="12">
        <v>41.509016522653184</v>
      </c>
      <c r="AL152" s="12">
        <v>196.70469121749258</v>
      </c>
      <c r="AM152" s="4"/>
      <c r="AO152" s="4">
        <v>2010</v>
      </c>
      <c r="AP152" s="12">
        <v>711.93748296590798</v>
      </c>
      <c r="AQ152" s="12">
        <v>106.91636185370618</v>
      </c>
      <c r="AR152" s="12">
        <v>605.02112111220174</v>
      </c>
      <c r="AS152" s="12">
        <v>83.539421128334283</v>
      </c>
      <c r="AT152" s="12">
        <v>446.55209379565298</v>
      </c>
      <c r="AU152" s="4"/>
    </row>
    <row r="153" spans="1:47" x14ac:dyDescent="0.2">
      <c r="A153" s="4">
        <v>2011</v>
      </c>
      <c r="B153" s="12">
        <v>556.675767840606</v>
      </c>
      <c r="C153" s="12">
        <v>107.8786091103895</v>
      </c>
      <c r="D153" s="12">
        <v>448.79715873021649</v>
      </c>
      <c r="E153" s="12">
        <v>57.03301604110861</v>
      </c>
      <c r="F153" s="12">
        <v>326.31131127923618</v>
      </c>
      <c r="G153" s="4"/>
      <c r="H153" s="2"/>
      <c r="I153" s="4">
        <v>2011</v>
      </c>
      <c r="J153" s="12">
        <v>528.25346016746323</v>
      </c>
      <c r="K153" s="12">
        <v>107.8786091103895</v>
      </c>
      <c r="L153" s="12">
        <v>420.37485105707373</v>
      </c>
      <c r="M153" s="12">
        <v>54.202662709815314</v>
      </c>
      <c r="N153" s="12">
        <v>306.42757334406173</v>
      </c>
      <c r="O153" s="4"/>
      <c r="Q153" s="4">
        <v>2011</v>
      </c>
      <c r="R153" s="12">
        <v>590.50585060483445</v>
      </c>
      <c r="S153" s="12">
        <v>107.8786091103895</v>
      </c>
      <c r="T153" s="12">
        <v>482.62724149444495</v>
      </c>
      <c r="U153" s="12">
        <v>56.498182038636045</v>
      </c>
      <c r="V153" s="12">
        <v>346.07452693530126</v>
      </c>
      <c r="W153" s="4"/>
      <c r="X153" s="3"/>
      <c r="Y153" s="4">
        <v>2011</v>
      </c>
      <c r="Z153" s="12">
        <v>612.86063011673195</v>
      </c>
      <c r="AA153" s="12">
        <v>107.8786091103895</v>
      </c>
      <c r="AB153" s="12">
        <v>504.98202100634251</v>
      </c>
      <c r="AC153" s="12">
        <v>69.001074791215572</v>
      </c>
      <c r="AD153" s="12">
        <v>371.99028739502194</v>
      </c>
      <c r="AE153" s="4"/>
      <c r="AG153" s="4">
        <v>2011</v>
      </c>
      <c r="AH153" s="12">
        <v>382.02673156396554</v>
      </c>
      <c r="AI153" s="12">
        <v>107.8786091103895</v>
      </c>
      <c r="AJ153" s="12">
        <v>274.14812245357609</v>
      </c>
      <c r="AK153" s="12">
        <v>42.202005753472314</v>
      </c>
      <c r="AL153" s="12">
        <v>206.69087922561943</v>
      </c>
      <c r="AM153" s="4"/>
      <c r="AO153" s="4">
        <v>2011</v>
      </c>
      <c r="AP153" s="12">
        <v>743.97466969937352</v>
      </c>
      <c r="AQ153" s="12">
        <v>107.8786091103895</v>
      </c>
      <c r="AR153" s="12">
        <v>636.09606058898396</v>
      </c>
      <c r="AS153" s="12">
        <v>84.222990725669419</v>
      </c>
      <c r="AT153" s="12">
        <v>465.88062707905743</v>
      </c>
      <c r="AU153" s="4"/>
    </row>
    <row r="154" spans="1:47" x14ac:dyDescent="0.2">
      <c r="A154" s="4">
        <v>2012</v>
      </c>
      <c r="B154" s="12">
        <v>576.15941971502673</v>
      </c>
      <c r="C154" s="12">
        <v>108.84951659238295</v>
      </c>
      <c r="D154" s="12">
        <v>467.30990312264379</v>
      </c>
      <c r="E154" s="12">
        <v>57.750450586926178</v>
      </c>
      <c r="F154" s="12">
        <v>338.13639246051014</v>
      </c>
      <c r="G154" s="4"/>
      <c r="H154" s="2"/>
      <c r="I154" s="4">
        <v>2012</v>
      </c>
      <c r="J154" s="12">
        <v>546.742331273324</v>
      </c>
      <c r="K154" s="12">
        <v>108.84951659238295</v>
      </c>
      <c r="L154" s="12">
        <v>437.89281468094106</v>
      </c>
      <c r="M154" s="12">
        <v>54.919462789519599</v>
      </c>
      <c r="N154" s="12">
        <v>317.65515159808638</v>
      </c>
      <c r="O154" s="4"/>
      <c r="Q154" s="4">
        <v>2012</v>
      </c>
      <c r="R154" s="12">
        <v>605.83153604283018</v>
      </c>
      <c r="S154" s="12">
        <v>108.84951659238295</v>
      </c>
      <c r="T154" s="12">
        <v>496.98201945044724</v>
      </c>
      <c r="U154" s="12">
        <v>57.21549669339722</v>
      </c>
      <c r="V154" s="12">
        <v>355.40470836366381</v>
      </c>
      <c r="W154" s="4"/>
      <c r="X154" s="3"/>
      <c r="Y154" s="4">
        <v>2012</v>
      </c>
      <c r="Z154" s="12">
        <v>640.43935847198486</v>
      </c>
      <c r="AA154" s="12">
        <v>108.84951659238295</v>
      </c>
      <c r="AB154" s="12">
        <v>531.58984187960186</v>
      </c>
      <c r="AC154" s="12">
        <v>69.721192156748458</v>
      </c>
      <c r="AD154" s="12">
        <v>388.6750972845104</v>
      </c>
      <c r="AE154" s="4"/>
      <c r="AG154" s="4">
        <v>2012</v>
      </c>
      <c r="AH154" s="12">
        <v>399.21793448434403</v>
      </c>
      <c r="AI154" s="12">
        <v>108.84951659238295</v>
      </c>
      <c r="AJ154" s="12">
        <v>290.36841789196103</v>
      </c>
      <c r="AK154" s="12">
        <v>42.916115706084845</v>
      </c>
      <c r="AL154" s="12">
        <v>217.13716644126293</v>
      </c>
      <c r="AM154" s="4"/>
      <c r="AO154" s="4">
        <v>2012</v>
      </c>
      <c r="AP154" s="12">
        <v>777.45352983584576</v>
      </c>
      <c r="AQ154" s="12">
        <v>108.84951659238295</v>
      </c>
      <c r="AR154" s="12">
        <v>668.60401324346276</v>
      </c>
      <c r="AS154" s="12">
        <v>84.946520311765951</v>
      </c>
      <c r="AT154" s="12">
        <v>486.10892825784128</v>
      </c>
      <c r="AU154" s="4"/>
    </row>
    <row r="155" spans="1:47" x14ac:dyDescent="0.2">
      <c r="A155" s="4">
        <v>2013</v>
      </c>
      <c r="B155" s="12">
        <v>596.32499940505306</v>
      </c>
      <c r="C155" s="12">
        <v>109.82916224171439</v>
      </c>
      <c r="D155" s="12">
        <v>486.49583716333865</v>
      </c>
      <c r="E155" s="12">
        <v>58.452779117191163</v>
      </c>
      <c r="F155" s="12">
        <v>350.350281415192</v>
      </c>
      <c r="G155" s="4"/>
      <c r="H155" s="2"/>
      <c r="I155" s="4">
        <v>2013</v>
      </c>
      <c r="J155" s="12">
        <v>565.8783128678906</v>
      </c>
      <c r="K155" s="12">
        <v>109.82916224171439</v>
      </c>
      <c r="L155" s="12">
        <v>456.04915062617624</v>
      </c>
      <c r="M155" s="12">
        <v>55.622425785897867</v>
      </c>
      <c r="N155" s="12">
        <v>329.25191616160578</v>
      </c>
      <c r="O155" s="4"/>
      <c r="Q155" s="4">
        <v>2013</v>
      </c>
      <c r="R155" s="12">
        <v>622.3222639649656</v>
      </c>
      <c r="S155" s="12">
        <v>109.82916224171439</v>
      </c>
      <c r="T155" s="12">
        <v>512.49310172325124</v>
      </c>
      <c r="U155" s="12">
        <v>57.917945114718584</v>
      </c>
      <c r="V155" s="12">
        <v>365.41380614866756</v>
      </c>
      <c r="W155" s="4"/>
      <c r="X155" s="3"/>
      <c r="Y155" s="4">
        <v>2013</v>
      </c>
      <c r="Z155" s="12">
        <v>669.25912960322466</v>
      </c>
      <c r="AA155" s="12">
        <v>109.82916224171439</v>
      </c>
      <c r="AB155" s="12">
        <v>559.42996736151031</v>
      </c>
      <c r="AC155" s="12">
        <v>70.420837867298118</v>
      </c>
      <c r="AD155" s="12">
        <v>406.07881828420506</v>
      </c>
      <c r="AE155" s="4"/>
      <c r="AG155" s="4">
        <v>2013</v>
      </c>
      <c r="AH155" s="12">
        <v>417.1827415361393</v>
      </c>
      <c r="AI155" s="12">
        <v>109.82916224171439</v>
      </c>
      <c r="AJ155" s="12">
        <v>307.35357929442489</v>
      </c>
      <c r="AK155" s="12">
        <v>43.621768829554853</v>
      </c>
      <c r="AL155" s="12">
        <v>228.03391640621126</v>
      </c>
      <c r="AM155" s="4"/>
      <c r="AO155" s="4">
        <v>2013</v>
      </c>
      <c r="AP155" s="12">
        <v>812.4389386784585</v>
      </c>
      <c r="AQ155" s="12">
        <v>109.82916224171439</v>
      </c>
      <c r="AR155" s="12">
        <v>702.60977643674414</v>
      </c>
      <c r="AS155" s="12">
        <v>85.642753801751951</v>
      </c>
      <c r="AT155" s="12">
        <v>507.20861966379607</v>
      </c>
      <c r="AU155" s="4"/>
    </row>
    <row r="156" spans="1:47" x14ac:dyDescent="0.2">
      <c r="A156" s="4">
        <v>2014</v>
      </c>
      <c r="B156" s="12">
        <v>617.19637438422978</v>
      </c>
      <c r="C156" s="12">
        <v>110.81762470188981</v>
      </c>
      <c r="D156" s="12">
        <v>506.37874968233996</v>
      </c>
      <c r="E156" s="12">
        <v>59.182991530693464</v>
      </c>
      <c r="F156" s="12">
        <v>363.01024134009515</v>
      </c>
      <c r="G156" s="4"/>
      <c r="H156" s="2"/>
      <c r="I156" s="4">
        <v>2014</v>
      </c>
      <c r="J156" s="12">
        <v>585.68405381826676</v>
      </c>
      <c r="K156" s="12">
        <v>110.81762470188981</v>
      </c>
      <c r="L156" s="12">
        <v>474.86642911637693</v>
      </c>
      <c r="M156" s="12">
        <v>56.352003733286892</v>
      </c>
      <c r="N156" s="12">
        <v>341.27186120311524</v>
      </c>
      <c r="O156" s="4"/>
      <c r="Q156" s="4">
        <v>2014</v>
      </c>
      <c r="R156" s="12">
        <v>613.04814232718047</v>
      </c>
      <c r="S156" s="12">
        <v>110.81762470188981</v>
      </c>
      <c r="T156" s="12">
        <v>502.2305176252907</v>
      </c>
      <c r="U156" s="12">
        <v>58.648037637164514</v>
      </c>
      <c r="V156" s="12">
        <v>359.98634821233713</v>
      </c>
      <c r="W156" s="4"/>
      <c r="X156" s="3"/>
      <c r="Y156" s="4">
        <v>2014</v>
      </c>
      <c r="Z156" s="12">
        <v>699.3757904353688</v>
      </c>
      <c r="AA156" s="12">
        <v>110.81762470188981</v>
      </c>
      <c r="AB156" s="12">
        <v>588.55816573347897</v>
      </c>
      <c r="AC156" s="12">
        <v>71.153733100515737</v>
      </c>
      <c r="AD156" s="12">
        <v>424.288632540604</v>
      </c>
      <c r="AE156" s="4"/>
      <c r="AG156" s="4">
        <v>2014</v>
      </c>
      <c r="AH156" s="12">
        <v>435.95596490526572</v>
      </c>
      <c r="AI156" s="12">
        <v>110.81762470188981</v>
      </c>
      <c r="AJ156" s="12">
        <v>325.13834020337589</v>
      </c>
      <c r="AK156" s="12">
        <v>44.348656649852131</v>
      </c>
      <c r="AL156" s="12">
        <v>239.43166077187914</v>
      </c>
      <c r="AM156" s="4"/>
      <c r="AO156" s="4">
        <v>2014</v>
      </c>
      <c r="AP156" s="12">
        <v>848.9986909189887</v>
      </c>
      <c r="AQ156" s="12">
        <v>110.81762470188981</v>
      </c>
      <c r="AR156" s="12">
        <v>738.18106621709899</v>
      </c>
      <c r="AS156" s="12">
        <v>86.37906125553323</v>
      </c>
      <c r="AT156" s="12">
        <v>529.28770098579025</v>
      </c>
      <c r="AU156" s="4"/>
    </row>
    <row r="157" spans="1:47" x14ac:dyDescent="0.2">
      <c r="A157" s="4">
        <v>2015</v>
      </c>
      <c r="B157" s="12">
        <v>638.79824748767805</v>
      </c>
      <c r="C157" s="12">
        <v>111.81498332420685</v>
      </c>
      <c r="D157" s="12">
        <v>526.98326416347118</v>
      </c>
      <c r="E157" s="12">
        <v>59.898212929452363</v>
      </c>
      <c r="F157" s="12">
        <v>376.08817142753281</v>
      </c>
      <c r="G157" s="4"/>
      <c r="H157" s="2"/>
      <c r="I157" s="4">
        <v>2015</v>
      </c>
      <c r="J157" s="12">
        <v>606.18299570190607</v>
      </c>
      <c r="K157" s="12">
        <v>111.81498332420685</v>
      </c>
      <c r="L157" s="12">
        <v>494.36801237769924</v>
      </c>
      <c r="M157" s="12">
        <v>57.067859598159053</v>
      </c>
      <c r="N157" s="12">
        <v>353.68866702478073</v>
      </c>
      <c r="O157" s="4"/>
      <c r="Q157" s="4">
        <v>2015</v>
      </c>
      <c r="R157" s="12">
        <v>653.1913031783406</v>
      </c>
      <c r="S157" s="12">
        <v>111.81498332420685</v>
      </c>
      <c r="T157" s="12">
        <v>541.37631985413373</v>
      </c>
      <c r="U157" s="12">
        <v>59.363378926979777</v>
      </c>
      <c r="V157" s="12">
        <v>384.1891708394582</v>
      </c>
      <c r="W157" s="4"/>
      <c r="X157" s="3"/>
      <c r="Y157" s="4">
        <v>2015</v>
      </c>
      <c r="Z157" s="12">
        <v>730.84770100496121</v>
      </c>
      <c r="AA157" s="12">
        <v>111.81498332420685</v>
      </c>
      <c r="AB157" s="12">
        <v>619.03271768075444</v>
      </c>
      <c r="AC157" s="12">
        <v>71.866271679559304</v>
      </c>
      <c r="AD157" s="12">
        <v>443.28590228801272</v>
      </c>
      <c r="AE157" s="4"/>
      <c r="AG157" s="4">
        <v>2015</v>
      </c>
      <c r="AH157" s="12">
        <v>455.57398332600252</v>
      </c>
      <c r="AI157" s="12">
        <v>111.81498332420685</v>
      </c>
      <c r="AJ157" s="12">
        <v>343.7590000017957</v>
      </c>
      <c r="AK157" s="12">
        <v>45.06720264181606</v>
      </c>
      <c r="AL157" s="12">
        <v>251.32260264289494</v>
      </c>
      <c r="AM157" s="4"/>
      <c r="AO157" s="4">
        <v>2015</v>
      </c>
      <c r="AP157" s="12">
        <v>887.20363201034343</v>
      </c>
      <c r="AQ157" s="12">
        <v>111.81498332420685</v>
      </c>
      <c r="AR157" s="12">
        <v>775.38864868613655</v>
      </c>
      <c r="AS157" s="12">
        <v>87.088187614013151</v>
      </c>
      <c r="AT157" s="12">
        <v>552.32137682569282</v>
      </c>
      <c r="AU157" s="4"/>
    </row>
    <row r="158" spans="1:47" x14ac:dyDescent="0.2">
      <c r="A158" s="4">
        <v>2016</v>
      </c>
      <c r="B158" s="12">
        <v>661.15618614974642</v>
      </c>
      <c r="C158" s="12">
        <v>112.82131817412468</v>
      </c>
      <c r="D158" s="12">
        <v>548.33486797562171</v>
      </c>
      <c r="E158" s="12">
        <v>60.641434247265011</v>
      </c>
      <c r="F158" s="12">
        <v>389.64235503263569</v>
      </c>
      <c r="G158" s="4"/>
      <c r="H158" s="2"/>
      <c r="I158" s="4">
        <v>2016</v>
      </c>
      <c r="J158" s="12">
        <v>627.39940055147292</v>
      </c>
      <c r="K158" s="12">
        <v>112.82131817412468</v>
      </c>
      <c r="L158" s="12">
        <v>514.57808237734821</v>
      </c>
      <c r="M158" s="12">
        <v>57.810446449858439</v>
      </c>
      <c r="N158" s="12">
        <v>366.55729587626956</v>
      </c>
      <c r="O158" s="4"/>
      <c r="Q158" s="4">
        <v>2016</v>
      </c>
      <c r="R158" s="12">
        <v>636.62894837004239</v>
      </c>
      <c r="S158" s="12">
        <v>112.82131817412468</v>
      </c>
      <c r="T158" s="12">
        <v>523.80763019591768</v>
      </c>
      <c r="U158" s="12">
        <v>60.10648035373606</v>
      </c>
      <c r="V158" s="12">
        <v>374.39105847128496</v>
      </c>
      <c r="W158" s="4"/>
      <c r="X158" s="3"/>
      <c r="Y158" s="4">
        <v>2016</v>
      </c>
      <c r="Z158" s="12">
        <v>763.73584755018442</v>
      </c>
      <c r="AA158" s="12">
        <v>112.82131817412468</v>
      </c>
      <c r="AB158" s="12">
        <v>650.9145293760597</v>
      </c>
      <c r="AC158" s="12">
        <v>72.612175817087277</v>
      </c>
      <c r="AD158" s="12">
        <v>463.16089344272393</v>
      </c>
      <c r="AE158" s="4"/>
      <c r="AG158" s="4">
        <v>2016</v>
      </c>
      <c r="AH158" s="12">
        <v>476.07481257567264</v>
      </c>
      <c r="AI158" s="12">
        <v>112.82131817412468</v>
      </c>
      <c r="AJ158" s="12">
        <v>363.25349440154793</v>
      </c>
      <c r="AK158" s="12">
        <v>45.807099366423678</v>
      </c>
      <c r="AL158" s="12">
        <v>263.75919600735392</v>
      </c>
      <c r="AM158" s="4"/>
      <c r="AO158" s="4">
        <v>2016</v>
      </c>
      <c r="AP158" s="12">
        <v>927.127795450809</v>
      </c>
      <c r="AQ158" s="12">
        <v>112.82131817412468</v>
      </c>
      <c r="AR158" s="12">
        <v>814.30647727668429</v>
      </c>
      <c r="AS158" s="12">
        <v>87.837503972104784</v>
      </c>
      <c r="AT158" s="12">
        <v>576.42139033811304</v>
      </c>
      <c r="AU158" s="4"/>
    </row>
    <row r="159" spans="1:47" x14ac:dyDescent="0.2">
      <c r="A159" s="4">
        <v>2017</v>
      </c>
      <c r="B159" s="12">
        <v>684.29665266498762</v>
      </c>
      <c r="C159" s="12">
        <v>113.8367100376918</v>
      </c>
      <c r="D159" s="12">
        <v>570.45994262729573</v>
      </c>
      <c r="E159" s="12">
        <v>61.369781630473057</v>
      </c>
      <c r="F159" s="12">
        <v>403.64574720684817</v>
      </c>
      <c r="G159" s="4"/>
      <c r="H159" s="2"/>
      <c r="I159" s="4">
        <v>2017</v>
      </c>
      <c r="J159" s="12">
        <v>649.35837957077388</v>
      </c>
      <c r="K159" s="12">
        <v>113.8367100376918</v>
      </c>
      <c r="L159" s="12">
        <v>535.52166953308199</v>
      </c>
      <c r="M159" s="12">
        <v>58.539428299179747</v>
      </c>
      <c r="N159" s="12">
        <v>379.85243001903115</v>
      </c>
      <c r="O159" s="4"/>
      <c r="Q159" s="4">
        <v>2017</v>
      </c>
      <c r="R159" s="12">
        <v>648.37049830744672</v>
      </c>
      <c r="S159" s="12">
        <v>113.8367100376918</v>
      </c>
      <c r="T159" s="12">
        <v>534.53378826975484</v>
      </c>
      <c r="U159" s="12">
        <v>60.834947628000478</v>
      </c>
      <c r="V159" s="12">
        <v>381.55522058985161</v>
      </c>
      <c r="W159" s="4"/>
      <c r="X159" s="3"/>
      <c r="Y159" s="4">
        <v>2017</v>
      </c>
      <c r="Z159" s="12">
        <v>798.10396068994226</v>
      </c>
      <c r="AA159" s="12">
        <v>113.8367100376918</v>
      </c>
      <c r="AB159" s="12">
        <v>684.26725065225037</v>
      </c>
      <c r="AC159" s="12">
        <v>73.337840380579991</v>
      </c>
      <c r="AD159" s="12">
        <v>483.89819077193107</v>
      </c>
      <c r="AE159" s="4"/>
      <c r="AG159" s="4">
        <v>2017</v>
      </c>
      <c r="AH159" s="12">
        <v>497.49817914157796</v>
      </c>
      <c r="AI159" s="12">
        <v>113.8367100376918</v>
      </c>
      <c r="AJ159" s="12">
        <v>383.66146910388613</v>
      </c>
      <c r="AK159" s="12">
        <v>46.538771342836753</v>
      </c>
      <c r="AL159" s="12">
        <v>276.73565280516988</v>
      </c>
      <c r="AM159" s="4"/>
      <c r="AO159" s="4">
        <v>2017</v>
      </c>
      <c r="AP159" s="12">
        <v>968.84854624609568</v>
      </c>
      <c r="AQ159" s="12">
        <v>113.8367100376918</v>
      </c>
      <c r="AR159" s="12">
        <v>855.01183620840379</v>
      </c>
      <c r="AS159" s="12">
        <v>88.559756315033852</v>
      </c>
      <c r="AT159" s="12">
        <v>601.56685804007384</v>
      </c>
      <c r="AU159" s="4"/>
    </row>
    <row r="160" spans="1:47" x14ac:dyDescent="0.2">
      <c r="A160" s="4">
        <v>2018</v>
      </c>
      <c r="B160" s="12">
        <v>708.24703550826223</v>
      </c>
      <c r="C160" s="12">
        <v>114.86124042803102</v>
      </c>
      <c r="D160" s="12">
        <v>593.38579508023122</v>
      </c>
      <c r="E160" s="12">
        <v>62.126247066594892</v>
      </c>
      <c r="F160" s="12">
        <v>418.15772411473131</v>
      </c>
      <c r="G160" s="4"/>
      <c r="H160" s="2"/>
      <c r="I160" s="4">
        <v>2018</v>
      </c>
      <c r="J160" s="12">
        <v>672.08592285575105</v>
      </c>
      <c r="K160" s="12">
        <v>114.86124042803102</v>
      </c>
      <c r="L160" s="12">
        <v>557.22468242772004</v>
      </c>
      <c r="M160" s="12">
        <v>59.295259269188314</v>
      </c>
      <c r="N160" s="12">
        <v>393.63006872582258</v>
      </c>
      <c r="O160" s="4"/>
      <c r="Q160" s="4">
        <v>2018</v>
      </c>
      <c r="R160" s="12">
        <v>657.76430870982449</v>
      </c>
      <c r="S160" s="12">
        <v>114.86124042803102</v>
      </c>
      <c r="T160" s="12">
        <v>542.90306828179337</v>
      </c>
      <c r="U160" s="12">
        <v>61.591293173065935</v>
      </c>
      <c r="V160" s="12">
        <v>387.33313414214012</v>
      </c>
      <c r="W160" s="4"/>
      <c r="X160" s="3"/>
      <c r="Y160" s="4">
        <v>2018</v>
      </c>
      <c r="Z160" s="12">
        <v>834.0186389209897</v>
      </c>
      <c r="AA160" s="12">
        <v>114.86124042803102</v>
      </c>
      <c r="AB160" s="12">
        <v>719.15739849295881</v>
      </c>
      <c r="AC160" s="12">
        <v>74.096988636417166</v>
      </c>
      <c r="AD160" s="12">
        <v>505.59142773219321</v>
      </c>
      <c r="AE160" s="4"/>
      <c r="AG160" s="4">
        <v>2018</v>
      </c>
      <c r="AH160" s="12">
        <v>519.88559720294882</v>
      </c>
      <c r="AI160" s="12">
        <v>114.86124042803102</v>
      </c>
      <c r="AJ160" s="12">
        <v>405.02435677491781</v>
      </c>
      <c r="AK160" s="12">
        <v>47.291912185753553</v>
      </c>
      <c r="AL160" s="12">
        <v>290.3065262507057</v>
      </c>
      <c r="AM160" s="4"/>
      <c r="AO160" s="4">
        <v>2018</v>
      </c>
      <c r="AP160" s="12">
        <v>1012.4467308271699</v>
      </c>
      <c r="AQ160" s="12">
        <v>114.86124042803102</v>
      </c>
      <c r="AR160" s="12">
        <v>897.58549039913896</v>
      </c>
      <c r="AS160" s="12">
        <v>89.322316791434659</v>
      </c>
      <c r="AT160" s="12">
        <v>627.87361103091575</v>
      </c>
      <c r="AU160" s="4"/>
    </row>
    <row r="161" spans="1:47" x14ac:dyDescent="0.2">
      <c r="A161" s="4">
        <v>2019</v>
      </c>
      <c r="B161" s="12">
        <v>733.03568175105136</v>
      </c>
      <c r="C161" s="12">
        <v>115.89499159188321</v>
      </c>
      <c r="D161" s="12">
        <v>617.14069015916812</v>
      </c>
      <c r="E161" s="12">
        <v>62.867957765176889</v>
      </c>
      <c r="F161" s="12">
        <v>433.15237186067543</v>
      </c>
      <c r="G161" s="4"/>
      <c r="H161" s="2"/>
      <c r="I161" s="4">
        <v>2019</v>
      </c>
      <c r="J161" s="12">
        <v>695.60893015570218</v>
      </c>
      <c r="K161" s="12">
        <v>115.89499159188321</v>
      </c>
      <c r="L161" s="12">
        <v>579.71393856381906</v>
      </c>
      <c r="M161" s="12">
        <v>60.037604433883587</v>
      </c>
      <c r="N161" s="12">
        <v>407.86596757217717</v>
      </c>
      <c r="O161" s="4"/>
      <c r="Q161" s="4">
        <v>2019</v>
      </c>
      <c r="R161" s="12">
        <v>675.36609215209535</v>
      </c>
      <c r="S161" s="12">
        <v>115.89499159188321</v>
      </c>
      <c r="T161" s="12">
        <v>559.47110056021211</v>
      </c>
      <c r="U161" s="12">
        <v>62.333123762704311</v>
      </c>
      <c r="V161" s="12">
        <v>398.01578409882978</v>
      </c>
      <c r="W161" s="4"/>
      <c r="X161" s="3"/>
      <c r="Y161" s="4">
        <v>2019</v>
      </c>
      <c r="Z161" s="12">
        <v>871.54947767243368</v>
      </c>
      <c r="AA161" s="12">
        <v>115.89499159188321</v>
      </c>
      <c r="AB161" s="12">
        <v>755.65448608055056</v>
      </c>
      <c r="AC161" s="12">
        <v>74.836016515283845</v>
      </c>
      <c r="AD161" s="12">
        <v>528.22870816361501</v>
      </c>
      <c r="AE161" s="4"/>
      <c r="AG161" s="4">
        <v>2019</v>
      </c>
      <c r="AH161" s="12">
        <v>543.28044907708147</v>
      </c>
      <c r="AI161" s="12">
        <v>115.89499159188321</v>
      </c>
      <c r="AJ161" s="12">
        <v>427.38545748519829</v>
      </c>
      <c r="AK161" s="12">
        <v>48.036947477540593</v>
      </c>
      <c r="AL161" s="12">
        <v>304.468221968661</v>
      </c>
      <c r="AM161" s="4"/>
      <c r="AO161" s="4">
        <v>2019</v>
      </c>
      <c r="AP161" s="12">
        <v>1058.0068337143912</v>
      </c>
      <c r="AQ161" s="12">
        <v>115.89499159188321</v>
      </c>
      <c r="AR161" s="12">
        <v>942.11184212250794</v>
      </c>
      <c r="AS161" s="12">
        <v>90.057932449737677</v>
      </c>
      <c r="AT161" s="12">
        <v>655.32503772324014</v>
      </c>
      <c r="AU161" s="4"/>
    </row>
    <row r="162" spans="1:47" x14ac:dyDescent="0.2">
      <c r="A162" s="4">
        <v>2020</v>
      </c>
      <c r="B162" s="12">
        <v>758.69193061233784</v>
      </c>
      <c r="C162" s="12">
        <v>116.93804651621019</v>
      </c>
      <c r="D162" s="12">
        <v>641.75388409612765</v>
      </c>
      <c r="E162" s="12">
        <v>15.434329039470596</v>
      </c>
      <c r="F162" s="12">
        <v>400.48665949714712</v>
      </c>
      <c r="G162" s="4"/>
      <c r="H162" s="2"/>
      <c r="I162" s="4">
        <v>2020</v>
      </c>
      <c r="J162" s="12">
        <v>719.9552427111521</v>
      </c>
      <c r="K162" s="12">
        <v>116.93804651621019</v>
      </c>
      <c r="L162" s="12">
        <v>603.0171961949419</v>
      </c>
      <c r="M162" s="12">
        <v>15.434329039470596</v>
      </c>
      <c r="N162" s="12">
        <v>377.24464675643571</v>
      </c>
      <c r="O162" s="4"/>
      <c r="Q162" s="4">
        <v>2020</v>
      </c>
      <c r="R162" s="12">
        <v>682.08660482000982</v>
      </c>
      <c r="S162" s="12">
        <v>116.93804651621019</v>
      </c>
      <c r="T162" s="12">
        <v>565.14855830379963</v>
      </c>
      <c r="U162" s="12">
        <v>15.434329039470596</v>
      </c>
      <c r="V162" s="12">
        <v>354.52346402175033</v>
      </c>
      <c r="W162" s="4"/>
      <c r="X162" s="3"/>
      <c r="Y162" s="4">
        <v>2020</v>
      </c>
      <c r="Z162" s="12">
        <v>910.7692041676936</v>
      </c>
      <c r="AA162" s="12">
        <v>116.93804651621019</v>
      </c>
      <c r="AB162" s="12">
        <v>793.83115765148341</v>
      </c>
      <c r="AC162" s="12">
        <v>15.434329039470596</v>
      </c>
      <c r="AD162" s="12">
        <v>491.73302363036061</v>
      </c>
      <c r="AE162" s="4"/>
      <c r="AG162" s="4">
        <v>2020</v>
      </c>
      <c r="AH162" s="12">
        <v>567.72806928555019</v>
      </c>
      <c r="AI162" s="12">
        <v>116.93804651621019</v>
      </c>
      <c r="AJ162" s="12">
        <v>450.79002276934006</v>
      </c>
      <c r="AK162" s="12">
        <v>15.434329039470596</v>
      </c>
      <c r="AL162" s="12">
        <v>285.90834270107462</v>
      </c>
      <c r="AM162" s="4"/>
      <c r="AO162" s="4">
        <v>2020</v>
      </c>
      <c r="AP162" s="12">
        <v>1105.6171412315396</v>
      </c>
      <c r="AQ162" s="12">
        <v>116.93804651621019</v>
      </c>
      <c r="AR162" s="12">
        <v>988.67909471532926</v>
      </c>
      <c r="AS162" s="12">
        <v>15.434329039470596</v>
      </c>
      <c r="AT162" s="12">
        <v>608.64178586866808</v>
      </c>
      <c r="AU162" s="4"/>
    </row>
    <row r="163" spans="1:47" x14ac:dyDescent="0.2">
      <c r="A163" s="4">
        <v>2021</v>
      </c>
      <c r="B163" s="12">
        <v>785.24614818376949</v>
      </c>
      <c r="C163" s="12">
        <v>117.99048893485609</v>
      </c>
      <c r="D163" s="12">
        <v>667.25565924891339</v>
      </c>
      <c r="E163" s="12">
        <v>15.57323800082583</v>
      </c>
      <c r="F163" s="12">
        <v>415.9266335501739</v>
      </c>
      <c r="G163" s="4"/>
      <c r="H163" s="2"/>
      <c r="I163" s="4">
        <v>2021</v>
      </c>
      <c r="J163" s="12">
        <v>745.15367620604195</v>
      </c>
      <c r="K163" s="12">
        <v>117.99048893485609</v>
      </c>
      <c r="L163" s="12">
        <v>627.16318727118585</v>
      </c>
      <c r="M163" s="12">
        <v>15.57323800082583</v>
      </c>
      <c r="N163" s="12">
        <v>391.87115036353731</v>
      </c>
      <c r="O163" s="4"/>
      <c r="Q163" s="4">
        <v>2021</v>
      </c>
      <c r="R163" s="12">
        <v>713.63742050654059</v>
      </c>
      <c r="S163" s="12">
        <v>117.99048893485609</v>
      </c>
      <c r="T163" s="12">
        <v>595.64693157168449</v>
      </c>
      <c r="U163" s="12">
        <v>15.57323800082583</v>
      </c>
      <c r="V163" s="12">
        <v>372.96139694383652</v>
      </c>
      <c r="W163" s="4"/>
      <c r="X163" s="3"/>
      <c r="Y163" s="4">
        <v>2021</v>
      </c>
      <c r="Z163" s="12">
        <v>951.75381835524013</v>
      </c>
      <c r="AA163" s="12">
        <v>117.99048893485609</v>
      </c>
      <c r="AB163" s="12">
        <v>833.76332942038403</v>
      </c>
      <c r="AC163" s="12">
        <v>15.57323800082583</v>
      </c>
      <c r="AD163" s="12">
        <v>515.8312356530563</v>
      </c>
      <c r="AE163" s="4"/>
      <c r="AG163" s="4">
        <v>2021</v>
      </c>
      <c r="AH163" s="12">
        <v>593.27583240340016</v>
      </c>
      <c r="AI163" s="12">
        <v>117.99048893485609</v>
      </c>
      <c r="AJ163" s="12">
        <v>475.28534346854411</v>
      </c>
      <c r="AK163" s="12">
        <v>15.57323800082583</v>
      </c>
      <c r="AL163" s="12">
        <v>300.74444408195234</v>
      </c>
      <c r="AM163" s="4"/>
      <c r="AO163" s="4">
        <v>2021</v>
      </c>
      <c r="AP163" s="12">
        <v>1155.3699125869589</v>
      </c>
      <c r="AQ163" s="12">
        <v>117.99048893485609</v>
      </c>
      <c r="AR163" s="12">
        <v>1037.3794236521028</v>
      </c>
      <c r="AS163" s="12">
        <v>15.57323800082583</v>
      </c>
      <c r="AT163" s="12">
        <v>638.00089219208758</v>
      </c>
      <c r="AU163" s="4"/>
    </row>
    <row r="164" spans="1:47" x14ac:dyDescent="0.2">
      <c r="A164" s="4">
        <v>2022</v>
      </c>
      <c r="B164" s="12">
        <v>812.72976337020157</v>
      </c>
      <c r="C164" s="12">
        <v>119.05240333526972</v>
      </c>
      <c r="D164" s="12">
        <v>693.67736003493189</v>
      </c>
      <c r="E164" s="12">
        <v>15.713397142833255</v>
      </c>
      <c r="F164" s="12">
        <v>431.91981316379236</v>
      </c>
      <c r="G164" s="4"/>
      <c r="H164" s="2"/>
      <c r="I164" s="4">
        <v>2022</v>
      </c>
      <c r="J164" s="12">
        <v>771.23405487325351</v>
      </c>
      <c r="K164" s="12">
        <v>119.05240333526972</v>
      </c>
      <c r="L164" s="12">
        <v>652.18165153798373</v>
      </c>
      <c r="M164" s="12">
        <v>15.713397142833255</v>
      </c>
      <c r="N164" s="12">
        <v>407.02238806562355</v>
      </c>
      <c r="O164" s="4"/>
      <c r="Q164" s="4">
        <v>2022</v>
      </c>
      <c r="R164" s="12">
        <v>738.61473022426935</v>
      </c>
      <c r="S164" s="12">
        <v>119.05240333526972</v>
      </c>
      <c r="T164" s="12">
        <v>619.56232688899968</v>
      </c>
      <c r="U164" s="12">
        <v>15.713397142833255</v>
      </c>
      <c r="V164" s="12">
        <v>387.45079327623307</v>
      </c>
      <c r="W164" s="4"/>
      <c r="X164" s="3"/>
      <c r="Y164" s="4">
        <v>2022</v>
      </c>
      <c r="Z164" s="12">
        <v>994.58274018122529</v>
      </c>
      <c r="AA164" s="12">
        <v>119.05240333526972</v>
      </c>
      <c r="AB164" s="12">
        <v>875.53033684595562</v>
      </c>
      <c r="AC164" s="12">
        <v>15.713397142833255</v>
      </c>
      <c r="AD164" s="12">
        <v>541.03159925040654</v>
      </c>
      <c r="AE164" s="4"/>
      <c r="AG164" s="4">
        <v>2022</v>
      </c>
      <c r="AH164" s="12">
        <v>619.97324486155287</v>
      </c>
      <c r="AI164" s="12">
        <v>119.05240333526972</v>
      </c>
      <c r="AJ164" s="12">
        <v>500.92084152628314</v>
      </c>
      <c r="AK164" s="12">
        <v>15.713397142833255</v>
      </c>
      <c r="AL164" s="12">
        <v>316.26590205860316</v>
      </c>
      <c r="AM164" s="4"/>
      <c r="AO164" s="4">
        <v>2022</v>
      </c>
      <c r="AP164" s="12">
        <v>1207.3615586533715</v>
      </c>
      <c r="AQ164" s="12">
        <v>119.05240333526972</v>
      </c>
      <c r="AR164" s="12">
        <v>1088.3091553181018</v>
      </c>
      <c r="AS164" s="12">
        <v>15.713397142833255</v>
      </c>
      <c r="AT164" s="12">
        <v>668.69889033369429</v>
      </c>
      <c r="AU164" s="4"/>
    </row>
    <row r="165" spans="1:47" x14ac:dyDescent="0.2">
      <c r="A165" s="4">
        <v>2023</v>
      </c>
      <c r="B165" s="12">
        <v>841.17530508815798</v>
      </c>
      <c r="C165" s="12">
        <v>120.12387496528717</v>
      </c>
      <c r="D165" s="12">
        <v>721.05143012287078</v>
      </c>
      <c r="E165" s="12">
        <v>15.854817717118754</v>
      </c>
      <c r="F165" s="12">
        <v>448.48567579084124</v>
      </c>
      <c r="G165" s="4"/>
      <c r="H165" s="2"/>
      <c r="I165" s="4">
        <v>2023</v>
      </c>
      <c r="J165" s="12">
        <v>798.22724679381736</v>
      </c>
      <c r="K165" s="12">
        <v>120.12387496528717</v>
      </c>
      <c r="L165" s="12">
        <v>678.10337182853016</v>
      </c>
      <c r="M165" s="12">
        <v>15.854817717118754</v>
      </c>
      <c r="N165" s="12">
        <v>422.71684081423689</v>
      </c>
      <c r="O165" s="4"/>
      <c r="Q165" s="4">
        <v>2023</v>
      </c>
      <c r="R165" s="12">
        <v>764.46624578211868</v>
      </c>
      <c r="S165" s="12">
        <v>120.12387496528717</v>
      </c>
      <c r="T165" s="12">
        <v>644.34237081683148</v>
      </c>
      <c r="U165" s="12">
        <v>15.854817717118754</v>
      </c>
      <c r="V165" s="12">
        <v>402.46024020721757</v>
      </c>
      <c r="W165" s="4"/>
      <c r="X165" s="3"/>
      <c r="Y165" s="4">
        <v>2023</v>
      </c>
      <c r="Z165" s="12">
        <v>1039.3389634893808</v>
      </c>
      <c r="AA165" s="12">
        <v>120.12387496528717</v>
      </c>
      <c r="AB165" s="12">
        <v>919.21508852409363</v>
      </c>
      <c r="AC165" s="12">
        <v>15.854817717118754</v>
      </c>
      <c r="AD165" s="12">
        <v>567.38387083157488</v>
      </c>
      <c r="AE165" s="4"/>
      <c r="AG165" s="4">
        <v>2023</v>
      </c>
      <c r="AH165" s="12">
        <v>647.8720408803224</v>
      </c>
      <c r="AI165" s="12">
        <v>120.12387496528717</v>
      </c>
      <c r="AJ165" s="12">
        <v>527.7481659150352</v>
      </c>
      <c r="AK165" s="12">
        <v>15.854817717118754</v>
      </c>
      <c r="AL165" s="12">
        <v>332.50371726613986</v>
      </c>
      <c r="AM165" s="4"/>
      <c r="AO165" s="4">
        <v>2023</v>
      </c>
      <c r="AP165" s="12">
        <v>1261.6928287927738</v>
      </c>
      <c r="AQ165" s="12">
        <v>120.12387496528717</v>
      </c>
      <c r="AR165" s="12">
        <v>1141.5689538274864</v>
      </c>
      <c r="AS165" s="12">
        <v>15.854817717118754</v>
      </c>
      <c r="AT165" s="12">
        <v>700.79619001361061</v>
      </c>
      <c r="AU165" s="4"/>
    </row>
    <row r="166" spans="1:47" x14ac:dyDescent="0.2">
      <c r="A166" s="4">
        <v>2024</v>
      </c>
      <c r="B166" s="12">
        <v>870.61644076624361</v>
      </c>
      <c r="C166" s="12">
        <v>121.20498983997473</v>
      </c>
      <c r="D166" s="12">
        <v>749.4114509262688</v>
      </c>
      <c r="E166" s="12">
        <v>15.99751107657282</v>
      </c>
      <c r="F166" s="12">
        <v>465.64438163233405</v>
      </c>
      <c r="G166" s="4"/>
      <c r="H166" s="2"/>
      <c r="I166" s="4">
        <v>2024</v>
      </c>
      <c r="J166" s="12">
        <v>826.16520043160097</v>
      </c>
      <c r="K166" s="12">
        <v>121.20498983997473</v>
      </c>
      <c r="L166" s="12">
        <v>704.96021059162615</v>
      </c>
      <c r="M166" s="12">
        <v>15.99751107657282</v>
      </c>
      <c r="N166" s="12">
        <v>438.97363743154847</v>
      </c>
      <c r="O166" s="4"/>
      <c r="Q166" s="4">
        <v>2024</v>
      </c>
      <c r="R166" s="12">
        <v>791.22256438449187</v>
      </c>
      <c r="S166" s="12">
        <v>121.20498983997473</v>
      </c>
      <c r="T166" s="12">
        <v>670.01757454451717</v>
      </c>
      <c r="U166" s="12">
        <v>15.99751107657282</v>
      </c>
      <c r="V166" s="12">
        <v>418.00805580328307</v>
      </c>
      <c r="W166" s="4"/>
      <c r="X166" s="3"/>
      <c r="Y166" s="4">
        <v>2024</v>
      </c>
      <c r="Z166" s="12">
        <v>1086.1092168464029</v>
      </c>
      <c r="AA166" s="12">
        <v>121.20498983997473</v>
      </c>
      <c r="AB166" s="12">
        <v>964.90422700642807</v>
      </c>
      <c r="AC166" s="12">
        <v>15.99751107657282</v>
      </c>
      <c r="AD166" s="12">
        <v>594.94004728042955</v>
      </c>
      <c r="AE166" s="4"/>
      <c r="AG166" s="4">
        <v>2024</v>
      </c>
      <c r="AH166" s="12">
        <v>677.02628271993763</v>
      </c>
      <c r="AI166" s="12">
        <v>121.20498983997473</v>
      </c>
      <c r="AJ166" s="12">
        <v>555.82129287996293</v>
      </c>
      <c r="AK166" s="12">
        <v>15.99751107657282</v>
      </c>
      <c r="AL166" s="12">
        <v>349.49028680455052</v>
      </c>
      <c r="AM166" s="4"/>
      <c r="AO166" s="4">
        <v>2024</v>
      </c>
      <c r="AP166" s="12">
        <v>1318.4690060884479</v>
      </c>
      <c r="AQ166" s="12">
        <v>121.20498983997473</v>
      </c>
      <c r="AR166" s="12">
        <v>1197.2640162484734</v>
      </c>
      <c r="AS166" s="12">
        <v>15.99751107657282</v>
      </c>
      <c r="AT166" s="12">
        <v>734.35592082565688</v>
      </c>
      <c r="AU166" s="4"/>
    </row>
    <row r="167" spans="1:47" x14ac:dyDescent="0.2">
      <c r="A167" s="4">
        <v>2025</v>
      </c>
      <c r="B167" s="12">
        <v>901.08801619306212</v>
      </c>
      <c r="C167" s="12">
        <v>122.29583474853453</v>
      </c>
      <c r="D167" s="12">
        <v>778.7921814445275</v>
      </c>
      <c r="E167" s="12">
        <v>16.141488676261979</v>
      </c>
      <c r="F167" s="12">
        <v>483.41679754297849</v>
      </c>
      <c r="G167" s="4"/>
      <c r="H167" s="2"/>
      <c r="I167" s="4">
        <v>2025</v>
      </c>
      <c r="J167" s="12">
        <v>855.0809824467068</v>
      </c>
      <c r="K167" s="12">
        <v>122.29583474853453</v>
      </c>
      <c r="L167" s="12">
        <v>732.78514769817218</v>
      </c>
      <c r="M167" s="12">
        <v>16.141488676261979</v>
      </c>
      <c r="N167" s="12">
        <v>455.81257729516528</v>
      </c>
      <c r="O167" s="4"/>
      <c r="Q167" s="4">
        <v>2025</v>
      </c>
      <c r="R167" s="12">
        <v>818.91535413794998</v>
      </c>
      <c r="S167" s="12">
        <v>122.29583474853453</v>
      </c>
      <c r="T167" s="12">
        <v>696.61951938941536</v>
      </c>
      <c r="U167" s="12">
        <v>16.141488676261979</v>
      </c>
      <c r="V167" s="12">
        <v>434.11320030991124</v>
      </c>
      <c r="W167" s="4"/>
      <c r="X167" s="3"/>
      <c r="Y167" s="4">
        <v>2025</v>
      </c>
      <c r="Z167" s="12">
        <v>1134.9841316044908</v>
      </c>
      <c r="AA167" s="12">
        <v>122.29583474853453</v>
      </c>
      <c r="AB167" s="12">
        <v>1012.6882968559562</v>
      </c>
      <c r="AC167" s="12">
        <v>16.141488676261979</v>
      </c>
      <c r="AD167" s="12">
        <v>623.75446678983565</v>
      </c>
      <c r="AE167" s="4"/>
      <c r="AG167" s="4">
        <v>2025</v>
      </c>
      <c r="AH167" s="12">
        <v>707.49246544233461</v>
      </c>
      <c r="AI167" s="12">
        <v>122.29583474853453</v>
      </c>
      <c r="AJ167" s="12">
        <v>585.1966306938001</v>
      </c>
      <c r="AK167" s="12">
        <v>16.141488676261979</v>
      </c>
      <c r="AL167" s="12">
        <v>367.25946709254202</v>
      </c>
      <c r="AM167" s="4"/>
      <c r="AO167" s="4">
        <v>2025</v>
      </c>
      <c r="AP167" s="12">
        <v>1377.8001113624284</v>
      </c>
      <c r="AQ167" s="12">
        <v>122.29583474853453</v>
      </c>
      <c r="AR167" s="12">
        <v>1255.504276613894</v>
      </c>
      <c r="AS167" s="12">
        <v>16.141488676261979</v>
      </c>
      <c r="AT167" s="12">
        <v>769.4440546445984</v>
      </c>
      <c r="AU167" s="4"/>
    </row>
    <row r="168" spans="1:47" x14ac:dyDescent="0.2">
      <c r="A168" s="4">
        <v>2026</v>
      </c>
      <c r="B168" s="12">
        <v>932.62609675981946</v>
      </c>
      <c r="C168" s="12">
        <v>123.39649726127129</v>
      </c>
      <c r="D168" s="12">
        <v>809.22959949854828</v>
      </c>
      <c r="E168" s="12">
        <v>16.286762074348331</v>
      </c>
      <c r="F168" s="12">
        <v>501.82452177347733</v>
      </c>
      <c r="G168" s="4"/>
      <c r="H168" s="2"/>
      <c r="I168" s="4">
        <v>2026</v>
      </c>
      <c r="J168" s="12">
        <v>885.00881683234161</v>
      </c>
      <c r="K168" s="12">
        <v>123.39649726127129</v>
      </c>
      <c r="L168" s="12">
        <v>761.6123195710702</v>
      </c>
      <c r="M168" s="12">
        <v>16.286762074348331</v>
      </c>
      <c r="N168" s="12">
        <v>473.25415381699042</v>
      </c>
      <c r="O168" s="4"/>
      <c r="Q168" s="4">
        <v>2026</v>
      </c>
      <c r="R168" s="12">
        <v>847.57739153277817</v>
      </c>
      <c r="S168" s="12">
        <v>123.39649726127129</v>
      </c>
      <c r="T168" s="12">
        <v>724.18089427150676</v>
      </c>
      <c r="U168" s="12">
        <v>16.286762074348331</v>
      </c>
      <c r="V168" s="12">
        <v>450.79529863725242</v>
      </c>
      <c r="W168" s="4"/>
      <c r="X168" s="3"/>
      <c r="Y168" s="4">
        <v>2026</v>
      </c>
      <c r="Z168" s="12">
        <v>1186.0584175266933</v>
      </c>
      <c r="AA168" s="12">
        <v>123.39649726127129</v>
      </c>
      <c r="AB168" s="12">
        <v>1062.6619202654222</v>
      </c>
      <c r="AC168" s="12">
        <v>16.286762074348331</v>
      </c>
      <c r="AD168" s="12">
        <v>653.88391423360156</v>
      </c>
      <c r="AE168" s="4"/>
      <c r="AG168" s="4">
        <v>2026</v>
      </c>
      <c r="AH168" s="12">
        <v>739.32962638723893</v>
      </c>
      <c r="AI168" s="12">
        <v>123.39649726127129</v>
      </c>
      <c r="AJ168" s="12">
        <v>615.93312912596775</v>
      </c>
      <c r="AK168" s="12">
        <v>16.286762074348331</v>
      </c>
      <c r="AL168" s="12">
        <v>385.84663954992902</v>
      </c>
      <c r="AM168" s="4"/>
      <c r="AO168" s="4">
        <v>2026</v>
      </c>
      <c r="AP168" s="12">
        <v>1439.8011163737372</v>
      </c>
      <c r="AQ168" s="12">
        <v>123.39649726127129</v>
      </c>
      <c r="AR168" s="12">
        <v>1316.4046191124658</v>
      </c>
      <c r="AS168" s="12">
        <v>16.286762074348331</v>
      </c>
      <c r="AT168" s="12">
        <v>806.12953354182787</v>
      </c>
      <c r="AU168" s="4"/>
    </row>
    <row r="169" spans="1:47" x14ac:dyDescent="0.2">
      <c r="A169" s="4">
        <v>2027</v>
      </c>
      <c r="B169" s="12">
        <v>965.26801014641285</v>
      </c>
      <c r="C169" s="12">
        <v>124.50706573662272</v>
      </c>
      <c r="D169" s="12">
        <v>840.76094440979011</v>
      </c>
      <c r="E169" s="12">
        <v>16.433342933017467</v>
      </c>
      <c r="F169" s="12">
        <v>520.88990957889155</v>
      </c>
      <c r="G169" s="4"/>
      <c r="H169" s="2"/>
      <c r="I169" s="4">
        <v>2027</v>
      </c>
      <c r="J169" s="12">
        <v>915.98412542147355</v>
      </c>
      <c r="K169" s="12">
        <v>124.50706573662272</v>
      </c>
      <c r="L169" s="12">
        <v>791.47705968485081</v>
      </c>
      <c r="M169" s="12">
        <v>16.433342933017467</v>
      </c>
      <c r="N169" s="12">
        <v>491.31957874392788</v>
      </c>
      <c r="O169" s="4"/>
      <c r="Q169" s="4">
        <v>2027</v>
      </c>
      <c r="R169" s="12">
        <v>877.2426002364258</v>
      </c>
      <c r="S169" s="12">
        <v>124.50706573662272</v>
      </c>
      <c r="T169" s="12">
        <v>752.73553449980307</v>
      </c>
      <c r="U169" s="12">
        <v>16.433342933017467</v>
      </c>
      <c r="V169" s="12">
        <v>468.07466363289927</v>
      </c>
      <c r="W169" s="4"/>
      <c r="X169" s="3"/>
      <c r="Y169" s="4">
        <v>2027</v>
      </c>
      <c r="Z169" s="12">
        <v>1239.4310463153947</v>
      </c>
      <c r="AA169" s="12">
        <v>124.50706573662272</v>
      </c>
      <c r="AB169" s="12">
        <v>1114.9239805787718</v>
      </c>
      <c r="AC169" s="12">
        <v>16.433342933017467</v>
      </c>
      <c r="AD169" s="12">
        <v>685.3877312802806</v>
      </c>
      <c r="AE169" s="4"/>
      <c r="AG169" s="4">
        <v>2027</v>
      </c>
      <c r="AH169" s="12">
        <v>772.59945957466459</v>
      </c>
      <c r="AI169" s="12">
        <v>124.50706573662272</v>
      </c>
      <c r="AJ169" s="12">
        <v>648.09239383804186</v>
      </c>
      <c r="AK169" s="12">
        <v>16.433342933017467</v>
      </c>
      <c r="AL169" s="12">
        <v>405.28877923584258</v>
      </c>
      <c r="AM169" s="4"/>
      <c r="AO169" s="4">
        <v>2027</v>
      </c>
      <c r="AP169" s="12">
        <v>1504.5921666105546</v>
      </c>
      <c r="AQ169" s="12">
        <v>124.50706573662272</v>
      </c>
      <c r="AR169" s="12">
        <v>1380.0851008739319</v>
      </c>
      <c r="AS169" s="12">
        <v>16.433342933017467</v>
      </c>
      <c r="AT169" s="12">
        <v>844.48440345737652</v>
      </c>
      <c r="AU169" s="4"/>
    </row>
    <row r="170" spans="1:47" x14ac:dyDescent="0.2">
      <c r="A170" s="4">
        <v>2028</v>
      </c>
      <c r="B170" s="12">
        <v>999.05239050153727</v>
      </c>
      <c r="C170" s="12">
        <v>125.62762932825234</v>
      </c>
      <c r="D170" s="12">
        <v>873.42476117328499</v>
      </c>
      <c r="E170" s="12">
        <v>16.581243019414622</v>
      </c>
      <c r="F170" s="12">
        <v>540.63609972338554</v>
      </c>
      <c r="G170" s="4"/>
      <c r="H170" s="2"/>
      <c r="I170" s="4">
        <v>2028</v>
      </c>
      <c r="J170" s="12">
        <v>948.04356981122487</v>
      </c>
      <c r="K170" s="12">
        <v>125.62762932825234</v>
      </c>
      <c r="L170" s="12">
        <v>822.41594048297247</v>
      </c>
      <c r="M170" s="12">
        <v>16.581243019414622</v>
      </c>
      <c r="N170" s="12">
        <v>510.03080730919805</v>
      </c>
      <c r="O170" s="4"/>
      <c r="Q170" s="4">
        <v>2028</v>
      </c>
      <c r="R170" s="12">
        <v>907.94609124469991</v>
      </c>
      <c r="S170" s="12">
        <v>125.62762932825234</v>
      </c>
      <c r="T170" s="12">
        <v>782.31846191644763</v>
      </c>
      <c r="U170" s="12">
        <v>16.581243019414622</v>
      </c>
      <c r="V170" s="12">
        <v>485.97232016928319</v>
      </c>
      <c r="W170" s="4"/>
      <c r="X170" s="3"/>
      <c r="Y170" s="4">
        <v>2028</v>
      </c>
      <c r="Z170" s="12">
        <v>1295.2054433995863</v>
      </c>
      <c r="AA170" s="12">
        <v>125.62762932825234</v>
      </c>
      <c r="AB170" s="12">
        <v>1169.5778140713342</v>
      </c>
      <c r="AC170" s="12">
        <v>16.581243019414622</v>
      </c>
      <c r="AD170" s="12">
        <v>718.32793146221502</v>
      </c>
      <c r="AE170" s="4"/>
      <c r="AG170" s="4">
        <v>2028</v>
      </c>
      <c r="AH170" s="12">
        <v>807.36643525552506</v>
      </c>
      <c r="AI170" s="12">
        <v>125.62762932825234</v>
      </c>
      <c r="AJ170" s="12">
        <v>681.73880592727278</v>
      </c>
      <c r="AK170" s="12">
        <v>16.581243019414622</v>
      </c>
      <c r="AL170" s="12">
        <v>425.62452657577825</v>
      </c>
      <c r="AM170" s="4"/>
      <c r="AO170" s="4">
        <v>2028</v>
      </c>
      <c r="AP170" s="12">
        <v>1572.2988141080305</v>
      </c>
      <c r="AQ170" s="12">
        <v>125.62762932825234</v>
      </c>
      <c r="AR170" s="12">
        <v>1446.6711847797783</v>
      </c>
      <c r="AS170" s="12">
        <v>16.581243019414622</v>
      </c>
      <c r="AT170" s="12">
        <v>884.5839538872815</v>
      </c>
      <c r="AU170" s="4"/>
    </row>
    <row r="171" spans="1:47" x14ac:dyDescent="0.2">
      <c r="A171" s="4">
        <v>2029</v>
      </c>
      <c r="B171" s="12">
        <v>1034.0192241690916</v>
      </c>
      <c r="C171" s="12">
        <v>126.75827799220663</v>
      </c>
      <c r="D171" s="12">
        <v>907.26094617688489</v>
      </c>
      <c r="E171" s="12">
        <v>16.730474206589353</v>
      </c>
      <c r="F171" s="12">
        <v>561.08704191272022</v>
      </c>
      <c r="G171" s="4"/>
      <c r="H171" s="2"/>
      <c r="I171" s="4">
        <v>2029</v>
      </c>
      <c r="J171" s="12">
        <v>981.22509475461743</v>
      </c>
      <c r="K171" s="12">
        <v>126.75827799220663</v>
      </c>
      <c r="L171" s="12">
        <v>854.46681676241087</v>
      </c>
      <c r="M171" s="12">
        <v>16.730474206589353</v>
      </c>
      <c r="N171" s="12">
        <v>529.41056426403588</v>
      </c>
      <c r="O171" s="4"/>
      <c r="Q171" s="4">
        <v>2029</v>
      </c>
      <c r="R171" s="12">
        <v>939.72420443826456</v>
      </c>
      <c r="S171" s="12">
        <v>126.75827799220663</v>
      </c>
      <c r="T171" s="12">
        <v>812.96592644605801</v>
      </c>
      <c r="U171" s="12">
        <v>16.730474206589353</v>
      </c>
      <c r="V171" s="12">
        <v>504.51003007422418</v>
      </c>
      <c r="W171" s="4"/>
      <c r="X171" s="3"/>
      <c r="Y171" s="4">
        <v>2029</v>
      </c>
      <c r="Z171" s="12">
        <v>1353.4896883525687</v>
      </c>
      <c r="AA171" s="12">
        <v>126.75827799220663</v>
      </c>
      <c r="AB171" s="12">
        <v>1226.7314103603621</v>
      </c>
      <c r="AC171" s="12">
        <v>16.730474206589353</v>
      </c>
      <c r="AD171" s="12">
        <v>752.76932042280646</v>
      </c>
      <c r="AE171" s="4"/>
      <c r="AG171" s="4">
        <v>2029</v>
      </c>
      <c r="AH171" s="12">
        <v>843.6979248420231</v>
      </c>
      <c r="AI171" s="12">
        <v>126.75827799220663</v>
      </c>
      <c r="AJ171" s="12">
        <v>716.93964684981654</v>
      </c>
      <c r="AK171" s="12">
        <v>16.730474206589353</v>
      </c>
      <c r="AL171" s="12">
        <v>446.89426231647928</v>
      </c>
      <c r="AM171" s="4"/>
      <c r="AO171" s="4">
        <v>2029</v>
      </c>
      <c r="AP171" s="12">
        <v>1643.0522607428913</v>
      </c>
      <c r="AQ171" s="12">
        <v>126.75827799220663</v>
      </c>
      <c r="AR171" s="12">
        <v>1516.2939827506848</v>
      </c>
      <c r="AS171" s="12">
        <v>16.730474206589353</v>
      </c>
      <c r="AT171" s="12">
        <v>926.5068638570001</v>
      </c>
      <c r="AU171" s="4"/>
    </row>
    <row r="172" spans="1:47" x14ac:dyDescent="0.2">
      <c r="A172" s="4">
        <v>2030</v>
      </c>
      <c r="B172" s="12">
        <v>1070.2098970150089</v>
      </c>
      <c r="C172" s="12">
        <v>127.89910249413646</v>
      </c>
      <c r="D172" s="12">
        <v>942.31079452087249</v>
      </c>
      <c r="E172" s="12">
        <v>16.881048474448654</v>
      </c>
      <c r="F172" s="12">
        <v>582.26752518697219</v>
      </c>
      <c r="G172" s="4"/>
      <c r="H172" s="2"/>
      <c r="I172" s="4">
        <v>2030</v>
      </c>
      <c r="J172" s="12">
        <v>1015.5679730710287</v>
      </c>
      <c r="K172" s="12">
        <v>127.89910249413646</v>
      </c>
      <c r="L172" s="12">
        <v>887.66887057689223</v>
      </c>
      <c r="M172" s="12">
        <v>16.881048474448654</v>
      </c>
      <c r="N172" s="12">
        <v>549.48237082058392</v>
      </c>
      <c r="O172" s="4"/>
      <c r="Q172" s="4">
        <v>2030</v>
      </c>
      <c r="R172" s="12">
        <v>972.61455159360344</v>
      </c>
      <c r="S172" s="12">
        <v>127.89910249413646</v>
      </c>
      <c r="T172" s="12">
        <v>844.71544909946704</v>
      </c>
      <c r="U172" s="12">
        <v>16.881048474448654</v>
      </c>
      <c r="V172" s="12">
        <v>523.71031793412885</v>
      </c>
      <c r="W172" s="4"/>
      <c r="X172" s="3"/>
      <c r="Y172" s="4">
        <v>2030</v>
      </c>
      <c r="Z172" s="12">
        <v>1414.396724328433</v>
      </c>
      <c r="AA172" s="12">
        <v>127.89910249413646</v>
      </c>
      <c r="AB172" s="12">
        <v>1286.4976218342968</v>
      </c>
      <c r="AC172" s="12">
        <v>16.881048474448654</v>
      </c>
      <c r="AD172" s="12">
        <v>788.77962157502679</v>
      </c>
      <c r="AE172" s="4"/>
      <c r="AG172" s="4">
        <v>2030</v>
      </c>
      <c r="AH172" s="12">
        <v>881.66433145991448</v>
      </c>
      <c r="AI172" s="12">
        <v>127.89910249413646</v>
      </c>
      <c r="AJ172" s="12">
        <v>753.76522896577796</v>
      </c>
      <c r="AK172" s="12">
        <v>16.881048474448654</v>
      </c>
      <c r="AL172" s="12">
        <v>469.1401858539154</v>
      </c>
      <c r="AM172" s="4"/>
      <c r="AO172" s="4">
        <v>2030</v>
      </c>
      <c r="AP172" s="12">
        <v>1716.9896124763218</v>
      </c>
      <c r="AQ172" s="12">
        <v>127.89910249413646</v>
      </c>
      <c r="AR172" s="12">
        <v>1589.0905099821853</v>
      </c>
      <c r="AS172" s="12">
        <v>16.881048474448654</v>
      </c>
      <c r="AT172" s="12">
        <v>970.33535446375993</v>
      </c>
      <c r="AU172" s="4"/>
    </row>
    <row r="173" spans="1:47" x14ac:dyDescent="0.2">
      <c r="A173" s="4">
        <v>2031</v>
      </c>
      <c r="B173" s="12">
        <v>1107.6672434105344</v>
      </c>
      <c r="C173" s="12">
        <v>129.05019441658365</v>
      </c>
      <c r="D173" s="12">
        <v>978.61704899395068</v>
      </c>
      <c r="E173" s="12">
        <v>17.032977910718692</v>
      </c>
      <c r="F173" s="12">
        <v>604.20320730708909</v>
      </c>
      <c r="G173" s="4"/>
      <c r="H173" s="2"/>
      <c r="I173" s="4">
        <v>2031</v>
      </c>
      <c r="J173" s="12">
        <v>1051.112852128515</v>
      </c>
      <c r="K173" s="12">
        <v>129.05019441658365</v>
      </c>
      <c r="L173" s="12">
        <v>922.06265771193137</v>
      </c>
      <c r="M173" s="12">
        <v>17.032977910718692</v>
      </c>
      <c r="N173" s="12">
        <v>570.27057253787746</v>
      </c>
      <c r="O173" s="4"/>
      <c r="Q173" s="4">
        <v>2031</v>
      </c>
      <c r="R173" s="12">
        <v>1006.65606089938</v>
      </c>
      <c r="S173" s="12">
        <v>129.05019441658365</v>
      </c>
      <c r="T173" s="12">
        <v>877.60586648279627</v>
      </c>
      <c r="U173" s="12">
        <v>17.032977910718692</v>
      </c>
      <c r="V173" s="12">
        <v>543.59649780039649</v>
      </c>
      <c r="W173" s="4"/>
      <c r="X173" s="3"/>
      <c r="Y173" s="4">
        <v>2031</v>
      </c>
      <c r="Z173" s="12">
        <v>1478.0445769232122</v>
      </c>
      <c r="AA173" s="12">
        <v>129.05019441658365</v>
      </c>
      <c r="AB173" s="12">
        <v>1348.9943825066284</v>
      </c>
      <c r="AC173" s="12">
        <v>17.032977910718692</v>
      </c>
      <c r="AD173" s="12">
        <v>826.42960741469574</v>
      </c>
      <c r="AE173" s="4"/>
      <c r="AG173" s="4">
        <v>2031</v>
      </c>
      <c r="AH173" s="12">
        <v>921.33922637561091</v>
      </c>
      <c r="AI173" s="12">
        <v>129.05019441658365</v>
      </c>
      <c r="AJ173" s="12">
        <v>792.28903195902728</v>
      </c>
      <c r="AK173" s="12">
        <v>17.032977910718692</v>
      </c>
      <c r="AL173" s="12">
        <v>492.40639708613503</v>
      </c>
      <c r="AM173" s="4"/>
      <c r="AO173" s="4">
        <v>2031</v>
      </c>
      <c r="AP173" s="12">
        <v>1794.2541450377553</v>
      </c>
      <c r="AQ173" s="12">
        <v>129.05019441658365</v>
      </c>
      <c r="AR173" s="12">
        <v>1665.2039506211715</v>
      </c>
      <c r="AS173" s="12">
        <v>17.032977910718692</v>
      </c>
      <c r="AT173" s="12">
        <v>1016.1553482834215</v>
      </c>
      <c r="AU173" s="4"/>
    </row>
    <row r="174" spans="1:47" x14ac:dyDescent="0.2">
      <c r="A174" s="4">
        <v>2032</v>
      </c>
      <c r="B174" s="12">
        <v>1146.4355969299031</v>
      </c>
      <c r="C174" s="12">
        <v>130.21164616633288</v>
      </c>
      <c r="D174" s="12">
        <v>1016.2239507635702</v>
      </c>
      <c r="E174" s="12">
        <v>17.186274711915161</v>
      </c>
      <c r="F174" s="12">
        <v>626.92064517005724</v>
      </c>
      <c r="G174" s="4"/>
      <c r="H174" s="2"/>
      <c r="I174" s="4">
        <v>2032</v>
      </c>
      <c r="J174" s="12">
        <v>1087.9018019530129</v>
      </c>
      <c r="K174" s="12">
        <v>130.21164616633288</v>
      </c>
      <c r="L174" s="12">
        <v>957.69015578668007</v>
      </c>
      <c r="M174" s="12">
        <v>17.186274711915161</v>
      </c>
      <c r="N174" s="12">
        <v>591.8003681839233</v>
      </c>
      <c r="O174" s="4"/>
      <c r="Q174" s="4">
        <v>2032</v>
      </c>
      <c r="R174" s="12">
        <v>1041.8890230308577</v>
      </c>
      <c r="S174" s="12">
        <v>130.21164616633288</v>
      </c>
      <c r="T174" s="12">
        <v>911.67737686452483</v>
      </c>
      <c r="U174" s="12">
        <v>17.186274711915161</v>
      </c>
      <c r="V174" s="12">
        <v>564.19270083063009</v>
      </c>
      <c r="W174" s="4"/>
      <c r="X174" s="3"/>
      <c r="Y174" s="4">
        <v>2032</v>
      </c>
      <c r="Z174" s="12">
        <v>1544.5565828847575</v>
      </c>
      <c r="AA174" s="12">
        <v>130.21164616633288</v>
      </c>
      <c r="AB174" s="12">
        <v>1414.3449367184246</v>
      </c>
      <c r="AC174" s="12">
        <v>17.186274711915161</v>
      </c>
      <c r="AD174" s="12">
        <v>865.79323674296984</v>
      </c>
      <c r="AE174" s="4"/>
      <c r="AG174" s="4">
        <v>2032</v>
      </c>
      <c r="AH174" s="12">
        <v>962.79949156251303</v>
      </c>
      <c r="AI174" s="12">
        <v>130.21164616633288</v>
      </c>
      <c r="AJ174" s="12">
        <v>832.58784539618011</v>
      </c>
      <c r="AK174" s="12">
        <v>17.186274711915161</v>
      </c>
      <c r="AL174" s="12">
        <v>516.73898194962328</v>
      </c>
      <c r="AM174" s="4"/>
      <c r="AO174" s="4">
        <v>2032</v>
      </c>
      <c r="AP174" s="12">
        <v>1874.9955815644546</v>
      </c>
      <c r="AQ174" s="12">
        <v>130.21164616633288</v>
      </c>
      <c r="AR174" s="12">
        <v>1744.7839353981217</v>
      </c>
      <c r="AS174" s="12">
        <v>17.186274711915161</v>
      </c>
      <c r="AT174" s="12">
        <v>1064.0566359507879</v>
      </c>
      <c r="AU174" s="4"/>
    </row>
    <row r="175" spans="1:47" x14ac:dyDescent="0.2">
      <c r="A175" s="4">
        <v>2033</v>
      </c>
      <c r="B175" s="12">
        <v>1186.5608428224498</v>
      </c>
      <c r="C175" s="12">
        <v>131.38355098182987</v>
      </c>
      <c r="D175" s="12">
        <v>1055.1772918406198</v>
      </c>
      <c r="E175" s="12">
        <v>17.340951184322392</v>
      </c>
      <c r="F175" s="12">
        <v>650.44732628869428</v>
      </c>
      <c r="G175" s="4"/>
      <c r="H175" s="2"/>
      <c r="I175" s="4">
        <v>2033</v>
      </c>
      <c r="J175" s="12">
        <v>1125.9783650213685</v>
      </c>
      <c r="K175" s="12">
        <v>131.38355098182987</v>
      </c>
      <c r="L175" s="12">
        <v>994.59481403953862</v>
      </c>
      <c r="M175" s="12">
        <v>17.340951184322392</v>
      </c>
      <c r="N175" s="12">
        <v>614.09783960804555</v>
      </c>
      <c r="O175" s="4"/>
      <c r="Q175" s="4">
        <v>2033</v>
      </c>
      <c r="R175" s="12">
        <v>1078.3551388369381</v>
      </c>
      <c r="S175" s="12">
        <v>131.38355098182987</v>
      </c>
      <c r="T175" s="12">
        <v>946.97158785510828</v>
      </c>
      <c r="U175" s="12">
        <v>17.340951184322392</v>
      </c>
      <c r="V175" s="12">
        <v>585.5239038973873</v>
      </c>
      <c r="W175" s="4"/>
      <c r="X175" s="3"/>
      <c r="Y175" s="4">
        <v>2033</v>
      </c>
      <c r="Z175" s="12">
        <v>1614.0616291145709</v>
      </c>
      <c r="AA175" s="12">
        <v>131.38355098182987</v>
      </c>
      <c r="AB175" s="12">
        <v>1482.6780781327409</v>
      </c>
      <c r="AC175" s="12">
        <v>17.340951184322392</v>
      </c>
      <c r="AD175" s="12">
        <v>906.94779806396684</v>
      </c>
      <c r="AE175" s="4"/>
      <c r="AG175" s="4">
        <v>2033</v>
      </c>
      <c r="AH175" s="12">
        <v>1006.1254686828261</v>
      </c>
      <c r="AI175" s="12">
        <v>131.38355098182987</v>
      </c>
      <c r="AJ175" s="12">
        <v>874.74191770099617</v>
      </c>
      <c r="AK175" s="12">
        <v>17.340951184322392</v>
      </c>
      <c r="AL175" s="12">
        <v>542.1861018049201</v>
      </c>
      <c r="AM175" s="4"/>
      <c r="AO175" s="4">
        <v>2033</v>
      </c>
      <c r="AP175" s="12">
        <v>1959.3703827348547</v>
      </c>
      <c r="AQ175" s="12">
        <v>131.38355098182987</v>
      </c>
      <c r="AR175" s="12">
        <v>1827.9868317530247</v>
      </c>
      <c r="AS175" s="12">
        <v>17.340951184322392</v>
      </c>
      <c r="AT175" s="12">
        <v>1114.1330502361373</v>
      </c>
      <c r="AU175" s="4"/>
    </row>
    <row r="176" spans="1:47" x14ac:dyDescent="0.2">
      <c r="A176" s="4">
        <v>2034</v>
      </c>
      <c r="B176" s="12">
        <v>1228.0904723212352</v>
      </c>
      <c r="C176" s="12">
        <v>132.56600294066632</v>
      </c>
      <c r="D176" s="12">
        <v>1095.5244693805687</v>
      </c>
      <c r="E176" s="12">
        <v>17.497019744981287</v>
      </c>
      <c r="F176" s="12">
        <v>674.81170137332253</v>
      </c>
      <c r="G176" s="4"/>
      <c r="H176" s="2"/>
      <c r="I176" s="4">
        <v>2034</v>
      </c>
      <c r="J176" s="12">
        <v>1165.3876077971167</v>
      </c>
      <c r="K176" s="12">
        <v>132.56600294066632</v>
      </c>
      <c r="L176" s="12">
        <v>1032.8216048564504</v>
      </c>
      <c r="M176" s="12">
        <v>17.497019744981287</v>
      </c>
      <c r="N176" s="12">
        <v>637.18998265885148</v>
      </c>
      <c r="O176" s="4"/>
      <c r="Q176" s="4">
        <v>2034</v>
      </c>
      <c r="R176" s="12">
        <v>1116.0975686962308</v>
      </c>
      <c r="S176" s="12">
        <v>132.56600294066632</v>
      </c>
      <c r="T176" s="12">
        <v>983.53156575556454</v>
      </c>
      <c r="U176" s="12">
        <v>17.497019744981287</v>
      </c>
      <c r="V176" s="12">
        <v>607.61595919832007</v>
      </c>
      <c r="W176" s="4"/>
      <c r="X176" s="3"/>
      <c r="Y176" s="4">
        <v>2034</v>
      </c>
      <c r="Z176" s="12">
        <v>1686.6944024247261</v>
      </c>
      <c r="AA176" s="12">
        <v>132.56600294066632</v>
      </c>
      <c r="AB176" s="12">
        <v>1554.1283994840599</v>
      </c>
      <c r="AC176" s="12">
        <v>17.497019744981287</v>
      </c>
      <c r="AD176" s="12">
        <v>949.97405943541719</v>
      </c>
      <c r="AE176" s="4"/>
      <c r="AG176" s="4">
        <v>2034</v>
      </c>
      <c r="AH176" s="12">
        <v>1051.4011147735528</v>
      </c>
      <c r="AI176" s="12">
        <v>132.56600294066632</v>
      </c>
      <c r="AJ176" s="12">
        <v>918.83511183288635</v>
      </c>
      <c r="AK176" s="12">
        <v>17.497019744981287</v>
      </c>
      <c r="AL176" s="12">
        <v>568.79808684471311</v>
      </c>
      <c r="AM176" s="4"/>
      <c r="AO176" s="4">
        <v>2034</v>
      </c>
      <c r="AP176" s="12">
        <v>2047.5420499579236</v>
      </c>
      <c r="AQ176" s="12">
        <v>132.56600294066632</v>
      </c>
      <c r="AR176" s="12">
        <v>1914.9760470172573</v>
      </c>
      <c r="AS176" s="12">
        <v>17.497019744981287</v>
      </c>
      <c r="AT176" s="12">
        <v>1166.4826479553356</v>
      </c>
      <c r="AU176" s="4"/>
    </row>
    <row r="177" spans="1:47" x14ac:dyDescent="0.2">
      <c r="A177" s="4">
        <v>2035</v>
      </c>
      <c r="B177" s="12">
        <v>1271.0736388524792</v>
      </c>
      <c r="C177" s="12">
        <v>133.75909696713234</v>
      </c>
      <c r="D177" s="12">
        <v>1137.3145418853469</v>
      </c>
      <c r="E177" s="12">
        <v>17.654492922686121</v>
      </c>
      <c r="F177" s="12">
        <v>700.04321805389429</v>
      </c>
      <c r="G177" s="4"/>
      <c r="H177" s="2"/>
      <c r="I177" s="4">
        <v>2035</v>
      </c>
      <c r="J177" s="12">
        <v>1206.1761740700151</v>
      </c>
      <c r="K177" s="12">
        <v>133.75909696713234</v>
      </c>
      <c r="L177" s="12">
        <v>1072.4170771028828</v>
      </c>
      <c r="M177" s="12">
        <v>17.654492922686121</v>
      </c>
      <c r="N177" s="12">
        <v>661.10473918441585</v>
      </c>
      <c r="O177" s="4"/>
      <c r="Q177" s="4">
        <v>2035</v>
      </c>
      <c r="R177" s="12">
        <v>1155.1609836005989</v>
      </c>
      <c r="S177" s="12">
        <v>133.75909696713234</v>
      </c>
      <c r="T177" s="12">
        <v>1021.4018866334665</v>
      </c>
      <c r="U177" s="12">
        <v>17.654492922686121</v>
      </c>
      <c r="V177" s="12">
        <v>630.49562490276594</v>
      </c>
      <c r="W177" s="4"/>
      <c r="X177" s="3"/>
      <c r="Y177" s="4">
        <v>2035</v>
      </c>
      <c r="Z177" s="12">
        <v>1762.5956505338388</v>
      </c>
      <c r="AA177" s="12">
        <v>133.75909696713234</v>
      </c>
      <c r="AB177" s="12">
        <v>1628.8365535667065</v>
      </c>
      <c r="AC177" s="12">
        <v>17.654492922686121</v>
      </c>
      <c r="AD177" s="12">
        <v>994.95642506270997</v>
      </c>
      <c r="AE177" s="4"/>
      <c r="AG177" s="4">
        <v>2035</v>
      </c>
      <c r="AH177" s="12">
        <v>1098.714164938362</v>
      </c>
      <c r="AI177" s="12">
        <v>133.75909696713234</v>
      </c>
      <c r="AJ177" s="12">
        <v>964.95506797122982</v>
      </c>
      <c r="AK177" s="12">
        <v>17.654492922686121</v>
      </c>
      <c r="AL177" s="12">
        <v>596.62753370542396</v>
      </c>
      <c r="AM177" s="4"/>
      <c r="AO177" s="4">
        <v>2035</v>
      </c>
      <c r="AP177" s="12">
        <v>2139.6814422060297</v>
      </c>
      <c r="AQ177" s="12">
        <v>133.75909696713234</v>
      </c>
      <c r="AR177" s="12">
        <v>2005.9223452388974</v>
      </c>
      <c r="AS177" s="12">
        <v>17.654492922686121</v>
      </c>
      <c r="AT177" s="12">
        <v>1221.2079000660242</v>
      </c>
      <c r="AU177" s="4"/>
    </row>
    <row r="178" spans="1:47" x14ac:dyDescent="0.2">
      <c r="A178" s="4">
        <v>2036</v>
      </c>
      <c r="B178" s="12">
        <v>1315.5612162123157</v>
      </c>
      <c r="C178" s="12">
        <v>134.96292883983648</v>
      </c>
      <c r="D178" s="12">
        <v>1180.5982873724795</v>
      </c>
      <c r="E178" s="12">
        <v>17.813383358990293</v>
      </c>
      <c r="F178" s="12">
        <v>726.17235578247789</v>
      </c>
      <c r="G178" s="4"/>
      <c r="H178" s="2"/>
      <c r="I178" s="4">
        <v>2036</v>
      </c>
      <c r="J178" s="12">
        <v>1248.3923401624659</v>
      </c>
      <c r="K178" s="12">
        <v>134.96292883983648</v>
      </c>
      <c r="L178" s="12">
        <v>1113.4294113226294</v>
      </c>
      <c r="M178" s="12">
        <v>17.813383358990293</v>
      </c>
      <c r="N178" s="12">
        <v>685.87103015256787</v>
      </c>
      <c r="O178" s="4"/>
      <c r="Q178" s="4">
        <v>2036</v>
      </c>
      <c r="R178" s="12">
        <v>1195.591618026619</v>
      </c>
      <c r="S178" s="12">
        <v>134.96292883983648</v>
      </c>
      <c r="T178" s="12">
        <v>1060.6286891867824</v>
      </c>
      <c r="U178" s="12">
        <v>17.813383358990293</v>
      </c>
      <c r="V178" s="12">
        <v>654.19059687105982</v>
      </c>
      <c r="W178" s="4"/>
      <c r="X178" s="3"/>
      <c r="Y178" s="4">
        <v>2036</v>
      </c>
      <c r="Z178" s="12">
        <v>1841.9124548078619</v>
      </c>
      <c r="AA178" s="12">
        <v>134.96292883983648</v>
      </c>
      <c r="AB178" s="12">
        <v>1706.9495259680252</v>
      </c>
      <c r="AC178" s="12">
        <v>17.813383358990293</v>
      </c>
      <c r="AD178" s="12">
        <v>1041.9830989398054</v>
      </c>
      <c r="AE178" s="4"/>
      <c r="AG178" s="4">
        <v>2036</v>
      </c>
      <c r="AH178" s="12">
        <v>1148.1563023605884</v>
      </c>
      <c r="AI178" s="12">
        <v>134.96292883983648</v>
      </c>
      <c r="AJ178" s="12">
        <v>1013.1933735207518</v>
      </c>
      <c r="AK178" s="12">
        <v>17.813383358990293</v>
      </c>
      <c r="AL178" s="12">
        <v>625.72940747144139</v>
      </c>
      <c r="AM178" s="4"/>
      <c r="AO178" s="4">
        <v>2036</v>
      </c>
      <c r="AP178" s="12">
        <v>2235.9671071053017</v>
      </c>
      <c r="AQ178" s="12">
        <v>134.96292883983648</v>
      </c>
      <c r="AR178" s="12">
        <v>2101.0041782654653</v>
      </c>
      <c r="AS178" s="12">
        <v>17.813383358990293</v>
      </c>
      <c r="AT178" s="12">
        <v>1278.4158903182692</v>
      </c>
      <c r="AU178" s="4"/>
    </row>
    <row r="179" spans="1:47" x14ac:dyDescent="0.2">
      <c r="A179" s="4">
        <v>2037</v>
      </c>
      <c r="B179" s="12">
        <v>1361.6058587797468</v>
      </c>
      <c r="C179" s="12">
        <v>136.177595199395</v>
      </c>
      <c r="D179" s="12">
        <v>1225.4282635803518</v>
      </c>
      <c r="E179" s="12">
        <v>17.973703809221206</v>
      </c>
      <c r="F179" s="12">
        <v>753.23066195743229</v>
      </c>
      <c r="G179" s="4"/>
      <c r="H179" s="2"/>
      <c r="I179" s="4">
        <v>2037</v>
      </c>
      <c r="J179" s="12">
        <v>1292.0860720681515</v>
      </c>
      <c r="K179" s="12">
        <v>136.177595199395</v>
      </c>
      <c r="L179" s="12">
        <v>1155.9084768687565</v>
      </c>
      <c r="M179" s="12">
        <v>17.973703809221206</v>
      </c>
      <c r="N179" s="12">
        <v>711.51878993047501</v>
      </c>
      <c r="O179" s="4"/>
      <c r="Q179" s="4">
        <v>2037</v>
      </c>
      <c r="R179" s="12">
        <v>1237.4373246575503</v>
      </c>
      <c r="S179" s="12">
        <v>136.177595199395</v>
      </c>
      <c r="T179" s="12">
        <v>1101.2597294581553</v>
      </c>
      <c r="U179" s="12">
        <v>17.973703809221206</v>
      </c>
      <c r="V179" s="12">
        <v>678.72954148411441</v>
      </c>
      <c r="W179" s="4"/>
      <c r="X179" s="3"/>
      <c r="Y179" s="4">
        <v>2037</v>
      </c>
      <c r="Z179" s="12">
        <v>1924.7985152742156</v>
      </c>
      <c r="AA179" s="12">
        <v>136.177595199395</v>
      </c>
      <c r="AB179" s="12">
        <v>1788.6209200748206</v>
      </c>
      <c r="AC179" s="12">
        <v>17.973703809221206</v>
      </c>
      <c r="AD179" s="12">
        <v>1091.1462558541136</v>
      </c>
      <c r="AE179" s="4"/>
      <c r="AG179" s="4">
        <v>2037</v>
      </c>
      <c r="AH179" s="12">
        <v>1199.8233359668152</v>
      </c>
      <c r="AI179" s="12">
        <v>136.177595199395</v>
      </c>
      <c r="AJ179" s="12">
        <v>1063.6457407674202</v>
      </c>
      <c r="AK179" s="12">
        <v>17.973703809221206</v>
      </c>
      <c r="AL179" s="12">
        <v>656.16114826967339</v>
      </c>
      <c r="AM179" s="4"/>
      <c r="AO179" s="4">
        <v>2037</v>
      </c>
      <c r="AP179" s="12">
        <v>2336.5856269250394</v>
      </c>
      <c r="AQ179" s="12">
        <v>136.177595199395</v>
      </c>
      <c r="AR179" s="12">
        <v>2200.4080317256439</v>
      </c>
      <c r="AS179" s="12">
        <v>17.973703809221206</v>
      </c>
      <c r="AT179" s="12">
        <v>1338.2185228446078</v>
      </c>
      <c r="AU179" s="4"/>
    </row>
    <row r="180" spans="1:47" x14ac:dyDescent="0.2">
      <c r="A180" s="4">
        <v>2038</v>
      </c>
      <c r="B180" s="12">
        <v>1409.262063837037</v>
      </c>
      <c r="C180" s="12">
        <v>137.40319355618956</v>
      </c>
      <c r="D180" s="12">
        <v>1271.8588702808474</v>
      </c>
      <c r="E180" s="12">
        <v>18.135467143504197</v>
      </c>
      <c r="F180" s="12">
        <v>781.25078931201267</v>
      </c>
      <c r="G180" s="4"/>
      <c r="H180" s="2"/>
      <c r="I180" s="4">
        <v>2038</v>
      </c>
      <c r="J180" s="12">
        <v>1337.3090845905372</v>
      </c>
      <c r="K180" s="12">
        <v>137.40319355618956</v>
      </c>
      <c r="L180" s="12">
        <v>1199.9058910343476</v>
      </c>
      <c r="M180" s="12">
        <v>18.135467143504197</v>
      </c>
      <c r="N180" s="12">
        <v>738.07900176411272</v>
      </c>
      <c r="O180" s="4"/>
      <c r="Q180" s="4">
        <v>2038</v>
      </c>
      <c r="R180" s="12">
        <v>1280.7476310205657</v>
      </c>
      <c r="S180" s="12">
        <v>137.40319355618956</v>
      </c>
      <c r="T180" s="12">
        <v>1143.3444374643761</v>
      </c>
      <c r="U180" s="12">
        <v>18.135467143504197</v>
      </c>
      <c r="V180" s="12">
        <v>704.14212962212991</v>
      </c>
      <c r="W180" s="4"/>
      <c r="X180" s="3"/>
      <c r="Y180" s="4">
        <v>2038</v>
      </c>
      <c r="Z180" s="12">
        <v>2011.4144484615547</v>
      </c>
      <c r="AA180" s="12">
        <v>137.40319355618956</v>
      </c>
      <c r="AB180" s="12">
        <v>1874.0112549053651</v>
      </c>
      <c r="AC180" s="12">
        <v>18.135467143504197</v>
      </c>
      <c r="AD180" s="12">
        <v>1142.5422200867233</v>
      </c>
      <c r="AE180" s="4"/>
      <c r="AG180" s="4">
        <v>2038</v>
      </c>
      <c r="AH180" s="12">
        <v>1253.8153860853224</v>
      </c>
      <c r="AI180" s="12">
        <v>137.40319355618956</v>
      </c>
      <c r="AJ180" s="12">
        <v>1116.4121925291329</v>
      </c>
      <c r="AK180" s="12">
        <v>18.135467143504197</v>
      </c>
      <c r="AL180" s="12">
        <v>687.98278266098384</v>
      </c>
      <c r="AM180" s="4"/>
      <c r="AO180" s="4">
        <v>2038</v>
      </c>
      <c r="AP180" s="12">
        <v>2441.7319801366652</v>
      </c>
      <c r="AQ180" s="12">
        <v>137.40319355618956</v>
      </c>
      <c r="AR180" s="12">
        <v>2304.3287865804759</v>
      </c>
      <c r="AS180" s="12">
        <v>18.135467143504197</v>
      </c>
      <c r="AT180" s="12">
        <v>1400.7327390917897</v>
      </c>
      <c r="AU180" s="4"/>
    </row>
    <row r="181" spans="1:47" x14ac:dyDescent="0.2">
      <c r="A181" s="4">
        <v>2039</v>
      </c>
      <c r="B181" s="12">
        <v>1458.5862360713334</v>
      </c>
      <c r="C181" s="12">
        <v>138.63982229819524</v>
      </c>
      <c r="D181" s="12">
        <v>1319.9464137731381</v>
      </c>
      <c r="E181" s="12">
        <v>18.298686347795734</v>
      </c>
      <c r="F181" s="12">
        <v>810.26653461167859</v>
      </c>
      <c r="G181" s="4"/>
      <c r="H181" s="2"/>
      <c r="I181" s="4">
        <v>2039</v>
      </c>
      <c r="J181" s="12">
        <v>1384.1149025512059</v>
      </c>
      <c r="K181" s="12">
        <v>138.63982229819524</v>
      </c>
      <c r="L181" s="12">
        <v>1245.4750802530107</v>
      </c>
      <c r="M181" s="12">
        <v>18.298686347795734</v>
      </c>
      <c r="N181" s="12">
        <v>765.5837344996022</v>
      </c>
      <c r="O181" s="4"/>
      <c r="Q181" s="4">
        <v>2039</v>
      </c>
      <c r="R181" s="12">
        <v>1325.5737981062853</v>
      </c>
      <c r="S181" s="12">
        <v>138.63982229819524</v>
      </c>
      <c r="T181" s="12">
        <v>1186.9339758080903</v>
      </c>
      <c r="U181" s="12">
        <v>18.298686347795734</v>
      </c>
      <c r="V181" s="12">
        <v>730.4590718326499</v>
      </c>
      <c r="W181" s="4"/>
      <c r="X181" s="3"/>
      <c r="Y181" s="4">
        <v>2039</v>
      </c>
      <c r="Z181" s="12">
        <v>2101.928098642325</v>
      </c>
      <c r="AA181" s="12">
        <v>138.63982229819524</v>
      </c>
      <c r="AB181" s="12">
        <v>1963.2882763441301</v>
      </c>
      <c r="AC181" s="12">
        <v>18.298686347795734</v>
      </c>
      <c r="AD181" s="12">
        <v>1196.2716521542739</v>
      </c>
      <c r="AE181" s="4"/>
      <c r="AG181" s="4">
        <v>2039</v>
      </c>
      <c r="AH181" s="12">
        <v>1310.2370784591621</v>
      </c>
      <c r="AI181" s="12">
        <v>138.63982229819524</v>
      </c>
      <c r="AJ181" s="12">
        <v>1171.5972561609669</v>
      </c>
      <c r="AK181" s="12">
        <v>18.298686347795734</v>
      </c>
      <c r="AL181" s="12">
        <v>721.25704004437591</v>
      </c>
      <c r="AM181" s="4"/>
      <c r="AO181" s="4">
        <v>2039</v>
      </c>
      <c r="AP181" s="12">
        <v>2551.609919242816</v>
      </c>
      <c r="AQ181" s="12">
        <v>138.63982229819524</v>
      </c>
      <c r="AR181" s="12">
        <v>2412.9700969446208</v>
      </c>
      <c r="AS181" s="12">
        <v>18.298686347795734</v>
      </c>
      <c r="AT181" s="12">
        <v>1466.0807445145679</v>
      </c>
      <c r="AU181" s="4"/>
    </row>
    <row r="182" spans="1:47" ht="13.5" thickBot="1" x14ac:dyDescent="0.25">
      <c r="A182" s="4"/>
      <c r="B182" s="4"/>
      <c r="C182" s="4"/>
      <c r="D182" s="4"/>
      <c r="E182" s="4"/>
      <c r="F182" s="4"/>
      <c r="G182" s="4"/>
      <c r="H182" s="2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W182" s="4"/>
      <c r="X182" s="3"/>
      <c r="Y182" s="4"/>
      <c r="Z182" s="4"/>
      <c r="AA182" s="4"/>
      <c r="AB182" s="4"/>
      <c r="AC182" s="4"/>
      <c r="AD182" s="4"/>
      <c r="AE182" s="4"/>
      <c r="AG182" s="4"/>
      <c r="AH182" s="4"/>
      <c r="AI182" s="4"/>
      <c r="AJ182" s="4"/>
      <c r="AK182" s="4"/>
      <c r="AL182" s="4"/>
      <c r="AM182" s="4"/>
      <c r="AO182" s="4"/>
      <c r="AP182" s="4"/>
      <c r="AQ182" s="4"/>
      <c r="AR182" s="4"/>
      <c r="AS182" s="4"/>
      <c r="AT182" s="4"/>
      <c r="AU182" s="4"/>
    </row>
    <row r="183" spans="1:47" ht="13.5" thickBot="1" x14ac:dyDescent="0.25">
      <c r="A183" s="4"/>
      <c r="B183" s="4"/>
      <c r="C183" s="4"/>
      <c r="D183" s="4" t="s">
        <v>15</v>
      </c>
      <c r="E183" s="4"/>
      <c r="F183" s="13">
        <v>2665.9548676122968</v>
      </c>
      <c r="G183" s="4"/>
      <c r="H183" s="2"/>
      <c r="I183" s="4"/>
      <c r="J183" s="4"/>
      <c r="K183" s="4"/>
      <c r="L183" s="4" t="s">
        <v>15</v>
      </c>
      <c r="M183" s="4"/>
      <c r="N183" s="13">
        <v>2507.3383392950313</v>
      </c>
      <c r="O183" s="4"/>
      <c r="Q183" s="4"/>
      <c r="R183" s="4"/>
      <c r="S183" s="4"/>
      <c r="T183" s="4" t="s">
        <v>15</v>
      </c>
      <c r="U183" s="4"/>
      <c r="V183" s="13">
        <v>2635.9821035194605</v>
      </c>
      <c r="W183" s="4"/>
      <c r="X183" s="3"/>
      <c r="Y183" s="4"/>
      <c r="Z183" s="4"/>
      <c r="AA183" s="4"/>
      <c r="AB183" s="4" t="s">
        <v>15</v>
      </c>
      <c r="AC183" s="4"/>
      <c r="AD183" s="13">
        <v>3336.6597964459074</v>
      </c>
      <c r="AE183" s="4"/>
      <c r="AG183" s="4"/>
      <c r="AH183" s="4"/>
      <c r="AI183" s="4"/>
      <c r="AJ183" s="4" t="s">
        <v>15</v>
      </c>
      <c r="AK183" s="4"/>
      <c r="AL183" s="13">
        <v>1834.8065663549385</v>
      </c>
      <c r="AM183" s="4"/>
      <c r="AO183" s="4"/>
      <c r="AP183" s="4"/>
      <c r="AQ183" s="4"/>
      <c r="AR183" s="4" t="s">
        <v>15</v>
      </c>
      <c r="AS183" s="4"/>
      <c r="AT183" s="13">
        <v>4189.7149373590364</v>
      </c>
      <c r="AU183" s="4"/>
    </row>
    <row r="184" spans="1:47" x14ac:dyDescent="0.2">
      <c r="A184" s="4"/>
      <c r="B184" s="4"/>
      <c r="C184" s="4"/>
      <c r="D184" s="4"/>
      <c r="E184" s="4"/>
      <c r="F184" s="4"/>
      <c r="G184" s="4"/>
      <c r="H184" s="2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W184" s="4"/>
      <c r="X184" s="3"/>
      <c r="Y184" s="4"/>
      <c r="Z184" s="4"/>
      <c r="AA184" s="4"/>
      <c r="AB184" s="4"/>
      <c r="AC184" s="4"/>
      <c r="AD184" s="4"/>
      <c r="AE184" s="4"/>
      <c r="AG184" s="4"/>
      <c r="AH184" s="4"/>
      <c r="AI184" s="4"/>
      <c r="AJ184" s="4"/>
      <c r="AK184" s="4"/>
      <c r="AL184" s="4"/>
      <c r="AM184" s="4"/>
      <c r="AO184" s="4"/>
      <c r="AP184" s="4"/>
      <c r="AQ184" s="4"/>
      <c r="AR184" s="4"/>
      <c r="AS184" s="4"/>
      <c r="AT184" s="4"/>
      <c r="AU184" s="4"/>
    </row>
    <row r="185" spans="1:47" x14ac:dyDescent="0.2">
      <c r="A185" s="4"/>
      <c r="B185" s="4"/>
      <c r="C185" s="4" t="s">
        <v>16</v>
      </c>
      <c r="D185" s="15">
        <v>0.12740000000000001</v>
      </c>
      <c r="E185" s="4"/>
      <c r="F185" s="4"/>
      <c r="G185" s="4"/>
      <c r="H185" s="2"/>
      <c r="I185" s="4"/>
      <c r="J185" s="4"/>
      <c r="K185" s="4" t="s">
        <v>16</v>
      </c>
      <c r="L185" s="15">
        <v>0.12740000000000001</v>
      </c>
      <c r="M185" s="4"/>
      <c r="N185" s="4"/>
      <c r="O185" s="4"/>
      <c r="Q185" s="4"/>
      <c r="R185" s="4"/>
      <c r="S185" s="4" t="s">
        <v>16</v>
      </c>
      <c r="T185" s="15">
        <v>0.12740000000000001</v>
      </c>
      <c r="U185" s="4"/>
      <c r="V185" s="4"/>
      <c r="W185" s="4"/>
      <c r="X185" s="3"/>
      <c r="Y185" s="4"/>
      <c r="Z185" s="4"/>
      <c r="AA185" s="4" t="s">
        <v>16</v>
      </c>
      <c r="AB185" s="15">
        <v>0.1174</v>
      </c>
      <c r="AC185" s="4"/>
      <c r="AD185" s="4"/>
      <c r="AE185" s="4"/>
      <c r="AG185" s="4"/>
      <c r="AH185" s="4"/>
      <c r="AI185" s="4" t="s">
        <v>16</v>
      </c>
      <c r="AJ185" s="15">
        <v>0.1174</v>
      </c>
      <c r="AK185" s="4"/>
      <c r="AL185" s="4"/>
      <c r="AM185" s="4"/>
      <c r="AO185" s="4"/>
      <c r="AP185" s="4"/>
      <c r="AQ185" s="4" t="s">
        <v>16</v>
      </c>
      <c r="AR185" s="15">
        <v>0.1174</v>
      </c>
      <c r="AS185" s="4"/>
      <c r="AT185" s="4"/>
      <c r="AU185" s="4"/>
    </row>
    <row r="186" spans="1:47" x14ac:dyDescent="0.2">
      <c r="A186" s="4"/>
      <c r="B186" s="4"/>
      <c r="C186" s="4" t="s">
        <v>17</v>
      </c>
      <c r="D186" s="15">
        <v>0.4</v>
      </c>
      <c r="E186" s="4"/>
      <c r="F186" s="4"/>
      <c r="G186" s="4"/>
      <c r="H186" s="2"/>
      <c r="I186" s="4"/>
      <c r="J186" s="4"/>
      <c r="K186" s="4" t="s">
        <v>17</v>
      </c>
      <c r="L186" s="15">
        <v>0.4</v>
      </c>
      <c r="M186" s="4"/>
      <c r="N186" s="4"/>
      <c r="O186" s="4"/>
      <c r="Q186" s="4"/>
      <c r="R186" s="4"/>
      <c r="S186" s="4" t="s">
        <v>17</v>
      </c>
      <c r="T186" s="15">
        <v>0.4</v>
      </c>
      <c r="U186" s="4"/>
      <c r="V186" s="4"/>
      <c r="W186" s="4"/>
      <c r="X186" s="3"/>
      <c r="Y186" s="4"/>
      <c r="Z186" s="4"/>
      <c r="AA186" s="4" t="s">
        <v>17</v>
      </c>
      <c r="AB186" s="15">
        <v>0.4</v>
      </c>
      <c r="AC186" s="4"/>
      <c r="AD186" s="4"/>
      <c r="AE186" s="4"/>
      <c r="AG186" s="4"/>
      <c r="AH186" s="4"/>
      <c r="AI186" s="4" t="s">
        <v>17</v>
      </c>
      <c r="AJ186" s="15">
        <v>0.4</v>
      </c>
      <c r="AK186" s="4"/>
      <c r="AL186" s="4"/>
      <c r="AM186" s="4"/>
      <c r="AO186" s="4"/>
      <c r="AP186" s="4"/>
      <c r="AQ186" s="4" t="s">
        <v>17</v>
      </c>
      <c r="AR186" s="15">
        <v>0.4</v>
      </c>
      <c r="AS186" s="4"/>
      <c r="AT186" s="4"/>
      <c r="AU186" s="4"/>
    </row>
    <row r="187" spans="1:47" x14ac:dyDescent="0.2">
      <c r="A187" s="4"/>
      <c r="B187" s="4"/>
      <c r="C187" s="4"/>
      <c r="D187" s="4"/>
      <c r="E187" s="4"/>
      <c r="F187" s="4"/>
      <c r="G187" s="4"/>
      <c r="H187" s="2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W187" s="4"/>
      <c r="X187" s="3"/>
      <c r="Y187" s="4"/>
      <c r="Z187" s="4"/>
      <c r="AA187" s="4"/>
      <c r="AB187" s="4"/>
      <c r="AC187" s="4"/>
      <c r="AD187" s="4"/>
      <c r="AE187" s="4"/>
      <c r="AG187" s="4"/>
      <c r="AH187" s="4"/>
      <c r="AI187" s="4"/>
      <c r="AJ187" s="4"/>
      <c r="AK187" s="4"/>
      <c r="AL187" s="4"/>
      <c r="AM187" s="4"/>
      <c r="AO187" s="4"/>
      <c r="AP187" s="4"/>
      <c r="AQ187" s="4"/>
      <c r="AR187" s="4"/>
      <c r="AS187" s="4"/>
      <c r="AT187" s="4"/>
      <c r="AU187" s="4"/>
    </row>
    <row r="188" spans="1:47" x14ac:dyDescent="0.2">
      <c r="A188" s="4"/>
      <c r="B188" s="4"/>
      <c r="C188" s="4" t="s">
        <v>18</v>
      </c>
      <c r="D188" s="16">
        <f>0.993239770355909*1000</f>
        <v>993.23977035590906</v>
      </c>
      <c r="E188" s="4"/>
      <c r="F188" s="4"/>
      <c r="G188" s="4"/>
      <c r="H188" s="2"/>
      <c r="I188" s="4"/>
      <c r="J188" s="4"/>
      <c r="K188" s="4" t="s">
        <v>18</v>
      </c>
      <c r="L188" s="16">
        <f>0.934144904919724*1000</f>
        <v>934.14490491972401</v>
      </c>
      <c r="M188" s="4"/>
      <c r="N188" s="4"/>
      <c r="O188" s="4"/>
      <c r="Q188" s="4"/>
      <c r="R188" s="4"/>
      <c r="S188" s="4" t="s">
        <v>18</v>
      </c>
      <c r="T188" s="16">
        <f>0.982072986669446*1000</f>
        <v>982.07298666944598</v>
      </c>
      <c r="U188" s="4"/>
      <c r="V188" s="4"/>
      <c r="W188" s="4"/>
      <c r="X188" s="3"/>
      <c r="Y188" s="4"/>
      <c r="Z188" s="4"/>
      <c r="AA188" s="4" t="s">
        <v>18</v>
      </c>
      <c r="AB188" s="16">
        <f>1.24312052324649*1000</f>
        <v>1243.1205232464899</v>
      </c>
      <c r="AC188" s="4"/>
      <c r="AD188" s="4"/>
      <c r="AE188" s="4"/>
      <c r="AG188" s="4"/>
      <c r="AH188" s="4"/>
      <c r="AI188" s="4" t="s">
        <v>18</v>
      </c>
      <c r="AJ188" s="16">
        <f>0.68358353502289*1000</f>
        <v>683.58353502289003</v>
      </c>
      <c r="AK188" s="4"/>
      <c r="AL188" s="4"/>
      <c r="AM188" s="4"/>
      <c r="AO188" s="4"/>
      <c r="AP188" s="4"/>
      <c r="AQ188" s="4" t="s">
        <v>18</v>
      </c>
      <c r="AR188" s="16">
        <f>1.56093846628629*1000</f>
        <v>1560.9384662862899</v>
      </c>
      <c r="AS188" s="4"/>
      <c r="AT188" s="4"/>
      <c r="AU188" s="4"/>
    </row>
    <row r="189" spans="1:47" x14ac:dyDescent="0.2">
      <c r="A189" s="4"/>
      <c r="B189" s="4"/>
      <c r="C189" s="4" t="s">
        <v>19</v>
      </c>
      <c r="D189" s="17">
        <v>1203.8066016713622</v>
      </c>
      <c r="E189" s="4"/>
      <c r="F189" s="4"/>
      <c r="G189" s="4"/>
      <c r="H189" s="2"/>
      <c r="I189" s="4"/>
      <c r="J189" s="4"/>
      <c r="K189" s="4" t="s">
        <v>19</v>
      </c>
      <c r="L189" s="17">
        <v>1132.1836247627054</v>
      </c>
      <c r="M189" s="4"/>
      <c r="N189" s="4"/>
      <c r="O189" s="4"/>
      <c r="Q189" s="4"/>
      <c r="R189" s="4"/>
      <c r="S189" s="4" t="s">
        <v>19</v>
      </c>
      <c r="T189" s="17">
        <v>1190.2724598433686</v>
      </c>
      <c r="U189" s="4"/>
      <c r="V189" s="4"/>
      <c r="W189" s="4"/>
      <c r="X189" s="3"/>
      <c r="Y189" s="4"/>
      <c r="Z189" s="4"/>
      <c r="AA189" s="4" t="s">
        <v>19</v>
      </c>
      <c r="AB189" s="17">
        <v>1506.6620741747474</v>
      </c>
      <c r="AC189" s="4"/>
      <c r="AD189" s="4"/>
      <c r="AE189" s="4"/>
      <c r="AG189" s="4"/>
      <c r="AH189" s="4"/>
      <c r="AI189" s="4" t="s">
        <v>19</v>
      </c>
      <c r="AJ189" s="17">
        <v>828.5032444477423</v>
      </c>
      <c r="AK189" s="4"/>
      <c r="AL189" s="4"/>
      <c r="AM189" s="4"/>
      <c r="AO189" s="4"/>
      <c r="AP189" s="4"/>
      <c r="AQ189" s="4" t="s">
        <v>19</v>
      </c>
      <c r="AR189" s="17">
        <v>1891.8574211389855</v>
      </c>
      <c r="AS189" s="4"/>
      <c r="AT189" s="4"/>
      <c r="AU189" s="4"/>
    </row>
    <row r="190" spans="1:47" ht="13.5" thickBot="1" x14ac:dyDescent="0.25">
      <c r="A190" s="4"/>
      <c r="B190" s="4"/>
      <c r="C190" s="4"/>
      <c r="D190" s="4"/>
      <c r="E190" s="4"/>
      <c r="F190" s="4"/>
      <c r="G190" s="4"/>
      <c r="H190" s="2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W190" s="4"/>
      <c r="X190" s="3"/>
      <c r="Y190" s="4"/>
      <c r="Z190" s="4"/>
      <c r="AA190" s="4"/>
      <c r="AB190" s="4"/>
      <c r="AC190" s="4"/>
      <c r="AD190" s="4"/>
      <c r="AE190" s="4"/>
      <c r="AG190" s="4"/>
      <c r="AH190" s="4"/>
      <c r="AI190" s="4"/>
      <c r="AJ190" s="4"/>
      <c r="AK190" s="4"/>
      <c r="AL190" s="4"/>
      <c r="AM190" s="4"/>
      <c r="AO190" s="4"/>
      <c r="AP190" s="4"/>
      <c r="AQ190" s="4"/>
      <c r="AR190" s="4"/>
      <c r="AS190" s="4"/>
      <c r="AT190" s="4"/>
      <c r="AU190" s="4"/>
    </row>
    <row r="191" spans="1:47" ht="13.5" thickBot="1" x14ac:dyDescent="0.25">
      <c r="A191" s="4"/>
      <c r="B191" s="4"/>
      <c r="C191" s="4"/>
      <c r="D191" s="4" t="s">
        <v>20</v>
      </c>
      <c r="E191" s="4"/>
      <c r="F191" s="18">
        <v>3869.7614692836587</v>
      </c>
      <c r="G191" s="4"/>
      <c r="H191" s="2"/>
      <c r="I191" s="4"/>
      <c r="J191" s="4"/>
      <c r="K191" s="4"/>
      <c r="L191" s="4" t="s">
        <v>20</v>
      </c>
      <c r="M191" s="4"/>
      <c r="N191" s="18">
        <v>3639.521964057737</v>
      </c>
      <c r="O191" s="4"/>
      <c r="Q191" s="4"/>
      <c r="R191" s="4"/>
      <c r="S191" s="4"/>
      <c r="T191" s="4" t="s">
        <v>20</v>
      </c>
      <c r="U191" s="4"/>
      <c r="V191" s="18">
        <v>3826.2545633628288</v>
      </c>
      <c r="W191" s="4"/>
      <c r="X191" s="3"/>
      <c r="Y191" s="4"/>
      <c r="Z191" s="4"/>
      <c r="AA191" s="4"/>
      <c r="AB191" s="4" t="s">
        <v>20</v>
      </c>
      <c r="AC191" s="4"/>
      <c r="AD191" s="18">
        <v>4843.3218706206553</v>
      </c>
      <c r="AE191" s="4"/>
      <c r="AG191" s="4"/>
      <c r="AH191" s="4"/>
      <c r="AI191" s="4"/>
      <c r="AJ191" s="4" t="s">
        <v>20</v>
      </c>
      <c r="AK191" s="4"/>
      <c r="AL191" s="18">
        <v>2663.3098108026807</v>
      </c>
      <c r="AM191" s="4"/>
      <c r="AO191" s="4"/>
      <c r="AP191" s="4"/>
      <c r="AQ191" s="4"/>
      <c r="AR191" s="4" t="s">
        <v>20</v>
      </c>
      <c r="AS191" s="4"/>
      <c r="AT191" s="18">
        <v>6081.5723584980224</v>
      </c>
      <c r="AU191" s="4"/>
    </row>
    <row r="192" spans="1:47" x14ac:dyDescent="0.2">
      <c r="A192" s="4"/>
      <c r="B192" s="4"/>
      <c r="C192" s="4"/>
      <c r="D192" s="4"/>
      <c r="E192" s="4"/>
      <c r="F192" s="20"/>
      <c r="G192" s="4"/>
      <c r="H192" s="2"/>
      <c r="I192" s="4"/>
      <c r="J192" s="4"/>
      <c r="K192" s="4"/>
      <c r="L192" s="4"/>
      <c r="M192" s="4"/>
      <c r="N192" s="20"/>
      <c r="O192" s="4"/>
      <c r="Q192" s="4"/>
      <c r="R192" s="4"/>
      <c r="S192" s="4"/>
      <c r="T192" s="4"/>
      <c r="U192" s="4"/>
      <c r="V192" s="20"/>
      <c r="W192" s="4"/>
      <c r="X192" s="3"/>
      <c r="Y192" s="4"/>
      <c r="Z192" s="4"/>
      <c r="AA192" s="4"/>
      <c r="AB192" s="4"/>
      <c r="AC192" s="4"/>
      <c r="AD192" s="20"/>
      <c r="AE192" s="4"/>
      <c r="AG192" s="4"/>
      <c r="AH192" s="4"/>
      <c r="AI192" s="4"/>
      <c r="AJ192" s="4"/>
      <c r="AK192" s="4"/>
      <c r="AL192" s="20"/>
      <c r="AM192" s="4"/>
      <c r="AO192" s="4"/>
      <c r="AP192" s="4"/>
      <c r="AQ192" s="4"/>
      <c r="AR192" s="4"/>
      <c r="AS192" s="4"/>
      <c r="AT192" s="20"/>
      <c r="AU192" s="4"/>
    </row>
    <row r="193" spans="1:47" x14ac:dyDescent="0.2">
      <c r="A193" s="4"/>
      <c r="B193" s="4"/>
      <c r="C193" s="4"/>
      <c r="D193" s="4"/>
      <c r="E193" s="4"/>
      <c r="F193" s="20"/>
      <c r="G193" s="4"/>
      <c r="H193" s="2"/>
      <c r="I193" s="4"/>
      <c r="J193" s="4"/>
      <c r="K193" s="4"/>
      <c r="L193" s="4"/>
      <c r="M193" s="4"/>
      <c r="N193" s="20"/>
      <c r="O193" s="4"/>
      <c r="Q193" s="4"/>
      <c r="R193" s="4"/>
      <c r="S193" s="4"/>
      <c r="T193" s="4"/>
      <c r="U193" s="4"/>
      <c r="V193" s="20"/>
      <c r="W193" s="4"/>
      <c r="X193" s="3"/>
      <c r="Y193" s="4"/>
      <c r="Z193" s="4"/>
      <c r="AA193" s="4"/>
      <c r="AB193" s="4"/>
      <c r="AC193" s="4"/>
      <c r="AD193" s="20"/>
      <c r="AE193" s="4"/>
      <c r="AG193" s="4"/>
      <c r="AH193" s="4"/>
      <c r="AI193" s="4"/>
      <c r="AJ193" s="4"/>
      <c r="AK193" s="4"/>
      <c r="AL193" s="20"/>
      <c r="AM193" s="4"/>
      <c r="AO193" s="4"/>
      <c r="AP193" s="4"/>
      <c r="AQ193" s="4"/>
      <c r="AR193" s="4"/>
      <c r="AS193" s="4"/>
      <c r="AT193" s="20"/>
      <c r="AU193" s="4"/>
    </row>
    <row r="194" spans="1:47" x14ac:dyDescent="0.2">
      <c r="H194" s="2"/>
      <c r="X194" s="3"/>
    </row>
    <row r="195" spans="1:47" x14ac:dyDescent="0.2">
      <c r="H195" s="2"/>
      <c r="X195" s="3"/>
    </row>
    <row r="196" spans="1:47" x14ac:dyDescent="0.2">
      <c r="H196" s="2"/>
      <c r="X196" s="3"/>
    </row>
    <row r="197" spans="1:47" x14ac:dyDescent="0.2">
      <c r="H197" s="2"/>
      <c r="X197" s="3"/>
    </row>
  </sheetData>
  <pageMargins left="0.75" right="0.75" top="1" bottom="1" header="0.5" footer="0.5"/>
  <pageSetup scale="60" orientation="portrait" r:id="rId1"/>
  <headerFooter alignWithMargins="0"/>
  <rowBreaks count="2" manualBreakCount="2">
    <brk id="67" max="16383" man="1"/>
    <brk id="132" max="16383" man="1"/>
  </rowBreaks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MRW  &amp; Associates,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Derik J. Broekhoff</dc:creator>
  <cp:lastModifiedBy>Felienne</cp:lastModifiedBy>
  <cp:lastPrinted>2000-04-27T18:03:46Z</cp:lastPrinted>
  <dcterms:created xsi:type="dcterms:W3CDTF">2000-04-27T17:21:33Z</dcterms:created>
  <dcterms:modified xsi:type="dcterms:W3CDTF">2014-09-04T16:22:41Z</dcterms:modified>
</cp:coreProperties>
</file>