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785" yWindow="915" windowWidth="6300" windowHeight="7170" activeTab="3"/>
  </bookViews>
  <sheets>
    <sheet name="YTD Standings" sheetId="1" r:id="rId1"/>
    <sheet name="Payout" sheetId="2" r:id="rId2"/>
    <sheet name="LPS" sheetId="3" r:id="rId3"/>
    <sheet name="Week #13" sheetId="9" r:id="rId4"/>
    <sheet name="Week #12" sheetId="8" r:id="rId5"/>
    <sheet name="Week #11" sheetId="7" r:id="rId6"/>
  </sheets>
  <definedNames>
    <definedName name="HTML_CodePage" hidden="1">1252</definedName>
    <definedName name="HTML_Control" localSheetId="2" hidden="1">{"'#10'!$A$4:$AJ$23"}</definedName>
    <definedName name="HTML_Control" localSheetId="1" hidden="1">{"'#10'!$A$4:$AJ$23"}</definedName>
    <definedName name="HTML_Control" localSheetId="5" hidden="1">{"'#10'!$A$4:$AJ$23"}</definedName>
    <definedName name="HTML_Control" localSheetId="4" hidden="1">{"'#10'!$A$4:$AJ$23"}</definedName>
    <definedName name="HTML_Control" localSheetId="3" hidden="1">{"'#10'!$A$4:$AJ$23"}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5">'Week #11'!$B$6:$AT$34</definedName>
    <definedName name="_xlnm.Print_Area" localSheetId="4">'Week #12'!$B$6:$AT$34</definedName>
    <definedName name="_xlnm.Print_Area" localSheetId="3">'Week #13'!$B$6:$AT$34</definedName>
    <definedName name="sort" localSheetId="5">'Week #11'!$A$7:$AY$31</definedName>
    <definedName name="sort" localSheetId="4">'Week #12'!$A$7:$AY$31</definedName>
    <definedName name="sort" localSheetId="3">'Week #13'!$A$7:$AY$31</definedName>
    <definedName name="sortpts" localSheetId="2">LPS!$A$6:$X$29</definedName>
    <definedName name="sortpts">'YTD Standings'!$A$4:$X$23</definedName>
    <definedName name="Totalsort">"!$a$4:$z$23"</definedName>
    <definedName name="Totalsortpay">"!$a$4:$y$23"</definedName>
    <definedName name="wins" localSheetId="5">'Week #11'!$I$5:$AL$5</definedName>
    <definedName name="wins" localSheetId="4">'Week #12'!$I$5:$AL$5</definedName>
    <definedName name="wins" localSheetId="3">'Week #13'!$I$5:$AL$5</definedName>
  </definedNames>
  <calcPr calcId="15251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G7" i="2"/>
  <c r="C8" i="2"/>
  <c r="J9" i="2"/>
  <c r="C9" i="2" s="1"/>
  <c r="C10" i="2"/>
  <c r="G10" i="2"/>
  <c r="C11" i="2"/>
  <c r="C12" i="2"/>
  <c r="C13" i="2"/>
  <c r="C14" i="2"/>
  <c r="C15" i="2"/>
  <c r="C16" i="2"/>
  <c r="C17" i="2"/>
  <c r="C18" i="2"/>
  <c r="C19" i="2"/>
  <c r="C20" i="2"/>
  <c r="C21" i="2"/>
  <c r="J21" i="2"/>
  <c r="C22" i="2"/>
  <c r="C23" i="2"/>
  <c r="C24" i="2"/>
  <c r="C25" i="2"/>
  <c r="C26" i="2"/>
  <c r="D28" i="2"/>
  <c r="E28" i="2"/>
  <c r="F28" i="2"/>
  <c r="G28" i="2"/>
  <c r="H28" i="2"/>
  <c r="I28" i="2"/>
  <c r="J28" i="2"/>
  <c r="C28" i="2" s="1"/>
  <c r="C30" i="2" s="1"/>
  <c r="K28" i="2"/>
  <c r="L28" i="2"/>
  <c r="M28" i="2"/>
  <c r="N28" i="2"/>
  <c r="O28" i="2"/>
  <c r="P28" i="2"/>
  <c r="R28" i="2"/>
  <c r="S28" i="2"/>
  <c r="T28" i="2"/>
  <c r="U28" i="2"/>
  <c r="V28" i="2"/>
  <c r="F7" i="7"/>
  <c r="G7" i="7"/>
  <c r="AQ7" i="7" s="1"/>
  <c r="H7" i="7"/>
  <c r="AM7" i="7"/>
  <c r="AN7" i="7"/>
  <c r="AS7" i="7"/>
  <c r="AT7" i="7"/>
  <c r="G8" i="7"/>
  <c r="H8" i="7"/>
  <c r="AM8" i="7"/>
  <c r="F9" i="7"/>
  <c r="G9" i="7"/>
  <c r="H9" i="7"/>
  <c r="AM9" i="7"/>
  <c r="AN9" i="7"/>
  <c r="AO9" i="7"/>
  <c r="AP9" i="7"/>
  <c r="AQ9" i="7"/>
  <c r="AS9" i="7"/>
  <c r="AT9" i="7"/>
  <c r="G10" i="7"/>
  <c r="AQ10" i="7" s="1"/>
  <c r="H10" i="7"/>
  <c r="AM10" i="7"/>
  <c r="AN10" i="7"/>
  <c r="AO10" i="7"/>
  <c r="AP10" i="7"/>
  <c r="AT10" i="7"/>
  <c r="F11" i="7"/>
  <c r="G11" i="7"/>
  <c r="AQ11" i="7" s="1"/>
  <c r="H11" i="7"/>
  <c r="AM11" i="7"/>
  <c r="AN11" i="7"/>
  <c r="AS11" i="7"/>
  <c r="AT11" i="7"/>
  <c r="G12" i="7"/>
  <c r="H12" i="7"/>
  <c r="AM12" i="7"/>
  <c r="AP12" i="7"/>
  <c r="F13" i="7"/>
  <c r="G13" i="7"/>
  <c r="AP13" i="7" s="1"/>
  <c r="H13" i="7"/>
  <c r="AM13" i="7"/>
  <c r="AN13" i="7"/>
  <c r="AO13" i="7"/>
  <c r="AQ13" i="7"/>
  <c r="AS13" i="7"/>
  <c r="AT13" i="7"/>
  <c r="G14" i="7"/>
  <c r="AN14" i="7" s="1"/>
  <c r="H14" i="7"/>
  <c r="AM14" i="7"/>
  <c r="AO14" i="7"/>
  <c r="AP14" i="7"/>
  <c r="AT14" i="7"/>
  <c r="F15" i="7"/>
  <c r="G15" i="7"/>
  <c r="AQ15" i="7" s="1"/>
  <c r="H15" i="7"/>
  <c r="AM15" i="7"/>
  <c r="AN15" i="7"/>
  <c r="AS15" i="7"/>
  <c r="AT15" i="7"/>
  <c r="G16" i="7"/>
  <c r="H16" i="7"/>
  <c r="AM16" i="7"/>
  <c r="F17" i="7"/>
  <c r="G17" i="7"/>
  <c r="AP17" i="7" s="1"/>
  <c r="H17" i="7"/>
  <c r="AM17" i="7"/>
  <c r="AN17" i="7"/>
  <c r="AO17" i="7"/>
  <c r="AQ17" i="7"/>
  <c r="AS17" i="7"/>
  <c r="AT17" i="7"/>
  <c r="G18" i="7"/>
  <c r="AN18" i="7" s="1"/>
  <c r="H18" i="7"/>
  <c r="AM18" i="7"/>
  <c r="AO18" i="7"/>
  <c r="AP18" i="7"/>
  <c r="AT18" i="7"/>
  <c r="F19" i="7"/>
  <c r="G19" i="7"/>
  <c r="AQ19" i="7" s="1"/>
  <c r="H19" i="7"/>
  <c r="AM19" i="7"/>
  <c r="AN19" i="7"/>
  <c r="AS19" i="7"/>
  <c r="AT19" i="7"/>
  <c r="G20" i="7"/>
  <c r="H20" i="7"/>
  <c r="AM20" i="7"/>
  <c r="AP20" i="7"/>
  <c r="AT20" i="7"/>
  <c r="F21" i="7"/>
  <c r="G21" i="7"/>
  <c r="AP21" i="7" s="1"/>
  <c r="H21" i="7"/>
  <c r="AM21" i="7"/>
  <c r="AN21" i="7"/>
  <c r="AO21" i="7"/>
  <c r="AQ21" i="7"/>
  <c r="AS21" i="7"/>
  <c r="AT21" i="7"/>
  <c r="G22" i="7"/>
  <c r="AN22" i="7" s="1"/>
  <c r="H22" i="7"/>
  <c r="AM22" i="7"/>
  <c r="AO22" i="7"/>
  <c r="AP22" i="7"/>
  <c r="AT22" i="7"/>
  <c r="F23" i="7"/>
  <c r="G23" i="7"/>
  <c r="AQ23" i="7" s="1"/>
  <c r="H23" i="7"/>
  <c r="AM23" i="7"/>
  <c r="AN23" i="7"/>
  <c r="AS23" i="7"/>
  <c r="AT23" i="7"/>
  <c r="G24" i="7"/>
  <c r="AP24" i="7" s="1"/>
  <c r="H24" i="7"/>
  <c r="AM24" i="7"/>
  <c r="F25" i="7"/>
  <c r="G25" i="7"/>
  <c r="AP25" i="7" s="1"/>
  <c r="H25" i="7"/>
  <c r="AM25" i="7"/>
  <c r="AN25" i="7"/>
  <c r="AO25" i="7"/>
  <c r="AQ25" i="7"/>
  <c r="AS25" i="7"/>
  <c r="AT25" i="7"/>
  <c r="G26" i="7"/>
  <c r="AN26" i="7" s="1"/>
  <c r="H26" i="7"/>
  <c r="AM26" i="7"/>
  <c r="AO26" i="7"/>
  <c r="AP26" i="7"/>
  <c r="AT26" i="7"/>
  <c r="F27" i="7"/>
  <c r="G27" i="7"/>
  <c r="AQ27" i="7" s="1"/>
  <c r="H27" i="7"/>
  <c r="AM27" i="7"/>
  <c r="AN27" i="7"/>
  <c r="AS27" i="7"/>
  <c r="AT27" i="7"/>
  <c r="G28" i="7"/>
  <c r="H28" i="7"/>
  <c r="AM28" i="7"/>
  <c r="AT28" i="7"/>
  <c r="F29" i="7"/>
  <c r="G29" i="7"/>
  <c r="AP29" i="7" s="1"/>
  <c r="H29" i="7"/>
  <c r="AM29" i="7"/>
  <c r="AN29" i="7"/>
  <c r="AO29" i="7"/>
  <c r="AQ29" i="7"/>
  <c r="AS29" i="7"/>
  <c r="AT29" i="7"/>
  <c r="G30" i="7"/>
  <c r="AN30" i="7" s="1"/>
  <c r="H30" i="7"/>
  <c r="AM30" i="7"/>
  <c r="AO30" i="7"/>
  <c r="AP30" i="7"/>
  <c r="AT30" i="7"/>
  <c r="F31" i="7"/>
  <c r="G31" i="7"/>
  <c r="AQ31" i="7" s="1"/>
  <c r="H31" i="7"/>
  <c r="AM31" i="7"/>
  <c r="AN31" i="7"/>
  <c r="AS31" i="7"/>
  <c r="AT31" i="7"/>
  <c r="E33" i="7"/>
  <c r="I33" i="7"/>
  <c r="I34" i="7" s="1"/>
  <c r="J33" i="7"/>
  <c r="K33" i="7"/>
  <c r="L33" i="7"/>
  <c r="L34" i="7" s="1"/>
  <c r="M33" i="7"/>
  <c r="M34" i="7" s="1"/>
  <c r="N33" i="7"/>
  <c r="O33" i="7"/>
  <c r="O34" i="7" s="1"/>
  <c r="P33" i="7"/>
  <c r="P34" i="7" s="1"/>
  <c r="Q33" i="7"/>
  <c r="Q34" i="7" s="1"/>
  <c r="R33" i="7"/>
  <c r="S33" i="7"/>
  <c r="T33" i="7"/>
  <c r="T34" i="7" s="1"/>
  <c r="U33" i="7"/>
  <c r="U34" i="7" s="1"/>
  <c r="V33" i="7"/>
  <c r="W33" i="7"/>
  <c r="W34" i="7" s="1"/>
  <c r="X33" i="7"/>
  <c r="X34" i="7" s="1"/>
  <c r="Y33" i="7"/>
  <c r="Y34" i="7" s="1"/>
  <c r="Z33" i="7"/>
  <c r="AA33" i="7"/>
  <c r="AB33" i="7"/>
  <c r="AB34" i="7" s="1"/>
  <c r="AC33" i="7"/>
  <c r="AC34" i="7" s="1"/>
  <c r="AD33" i="7"/>
  <c r="AE33" i="7"/>
  <c r="AE34" i="7" s="1"/>
  <c r="AF33" i="7"/>
  <c r="AF34" i="7" s="1"/>
  <c r="AG33" i="7"/>
  <c r="AG34" i="7" s="1"/>
  <c r="AH33" i="7"/>
  <c r="AI33" i="7"/>
  <c r="AJ33" i="7"/>
  <c r="AJ34" i="7" s="1"/>
  <c r="AK33" i="7"/>
  <c r="AK34" i="7" s="1"/>
  <c r="AL33" i="7"/>
  <c r="E34" i="7"/>
  <c r="J34" i="7"/>
  <c r="K34" i="7"/>
  <c r="N34" i="7"/>
  <c r="R34" i="7"/>
  <c r="S34" i="7"/>
  <c r="V34" i="7"/>
  <c r="Z34" i="7"/>
  <c r="AA34" i="7"/>
  <c r="AD34" i="7"/>
  <c r="AH34" i="7"/>
  <c r="AI34" i="7"/>
  <c r="AL34" i="7"/>
  <c r="F39" i="7"/>
  <c r="G39" i="7"/>
  <c r="G7" i="8"/>
  <c r="AN7" i="8" s="1"/>
  <c r="H7" i="8"/>
  <c r="AM7" i="8"/>
  <c r="AO7" i="8"/>
  <c r="AP7" i="8"/>
  <c r="AT7" i="8"/>
  <c r="F8" i="8"/>
  <c r="G8" i="8"/>
  <c r="AO8" i="8" s="1"/>
  <c r="H8" i="8"/>
  <c r="AM8" i="8"/>
  <c r="AN8" i="8"/>
  <c r="AQ8" i="8"/>
  <c r="AS8" i="8"/>
  <c r="AT8" i="8"/>
  <c r="G9" i="8"/>
  <c r="AP9" i="8" s="1"/>
  <c r="H9" i="8"/>
  <c r="AM9" i="8"/>
  <c r="F10" i="8"/>
  <c r="G10" i="8"/>
  <c r="AP10" i="8" s="1"/>
  <c r="H10" i="8"/>
  <c r="AM10" i="8"/>
  <c r="AN10" i="8"/>
  <c r="AO10" i="8"/>
  <c r="AQ10" i="8"/>
  <c r="AS10" i="8"/>
  <c r="AT10" i="8"/>
  <c r="G11" i="8"/>
  <c r="AN11" i="8" s="1"/>
  <c r="H11" i="8"/>
  <c r="AM11" i="8"/>
  <c r="AO11" i="8"/>
  <c r="AP11" i="8"/>
  <c r="AT11" i="8"/>
  <c r="F12" i="8"/>
  <c r="G12" i="8"/>
  <c r="AO12" i="8" s="1"/>
  <c r="H12" i="8"/>
  <c r="AM12" i="8"/>
  <c r="AN12" i="8"/>
  <c r="AQ12" i="8"/>
  <c r="AS12" i="8"/>
  <c r="AT12" i="8"/>
  <c r="G13" i="8"/>
  <c r="H13" i="8"/>
  <c r="AM13" i="8"/>
  <c r="AP13" i="8"/>
  <c r="AT13" i="8"/>
  <c r="F14" i="8"/>
  <c r="G14" i="8"/>
  <c r="AP14" i="8" s="1"/>
  <c r="H14" i="8"/>
  <c r="AM14" i="8"/>
  <c r="AN14" i="8"/>
  <c r="AO14" i="8"/>
  <c r="AQ14" i="8"/>
  <c r="AS14" i="8"/>
  <c r="AT14" i="8"/>
  <c r="G15" i="8"/>
  <c r="AN15" i="8" s="1"/>
  <c r="H15" i="8"/>
  <c r="AM15" i="8"/>
  <c r="AO15" i="8"/>
  <c r="AP15" i="8"/>
  <c r="AT15" i="8"/>
  <c r="F16" i="8"/>
  <c r="G16" i="8"/>
  <c r="AO16" i="8" s="1"/>
  <c r="H16" i="8"/>
  <c r="AM16" i="8"/>
  <c r="AN16" i="8"/>
  <c r="AQ16" i="8"/>
  <c r="AS16" i="8"/>
  <c r="AT16" i="8"/>
  <c r="G17" i="8"/>
  <c r="AO17" i="8" s="1"/>
  <c r="H17" i="8"/>
  <c r="AM17" i="8"/>
  <c r="F18" i="8"/>
  <c r="G18" i="8"/>
  <c r="AP18" i="8" s="1"/>
  <c r="H18" i="8"/>
  <c r="AM18" i="8"/>
  <c r="AN18" i="8"/>
  <c r="AO18" i="8"/>
  <c r="AQ18" i="8"/>
  <c r="AS18" i="8"/>
  <c r="AT18" i="8"/>
  <c r="G19" i="8"/>
  <c r="AO19" i="8" s="1"/>
  <c r="H19" i="8"/>
  <c r="AM19" i="8"/>
  <c r="G20" i="8"/>
  <c r="AT20" i="8" s="1"/>
  <c r="H20" i="8"/>
  <c r="AM20" i="8"/>
  <c r="AN20" i="8"/>
  <c r="G21" i="8"/>
  <c r="AQ21" i="8" s="1"/>
  <c r="H21" i="8"/>
  <c r="AM21" i="8"/>
  <c r="AO21" i="8"/>
  <c r="AP21" i="8"/>
  <c r="F22" i="8"/>
  <c r="G22" i="8"/>
  <c r="AP22" i="8" s="1"/>
  <c r="H22" i="8"/>
  <c r="AM22" i="8"/>
  <c r="AN22" i="8"/>
  <c r="AO22" i="8"/>
  <c r="AQ22" i="8"/>
  <c r="AS22" i="8"/>
  <c r="AT22" i="8"/>
  <c r="G23" i="8"/>
  <c r="AT23" i="8" s="1"/>
  <c r="H23" i="8"/>
  <c r="AM23" i="8"/>
  <c r="AO23" i="8"/>
  <c r="AP23" i="8"/>
  <c r="G24" i="8"/>
  <c r="AT24" i="8" s="1"/>
  <c r="H24" i="8"/>
  <c r="AM24" i="8"/>
  <c r="AN24" i="8"/>
  <c r="AQ24" i="8"/>
  <c r="AS24" i="8"/>
  <c r="G25" i="8"/>
  <c r="H25" i="8"/>
  <c r="AM25" i="8"/>
  <c r="AO25" i="8"/>
  <c r="AP25" i="8"/>
  <c r="AQ25" i="8"/>
  <c r="AT25" i="8"/>
  <c r="F26" i="8"/>
  <c r="G26" i="8"/>
  <c r="AP26" i="8" s="1"/>
  <c r="H26" i="8"/>
  <c r="AM26" i="8"/>
  <c r="AN26" i="8"/>
  <c r="AO26" i="8"/>
  <c r="AQ26" i="8"/>
  <c r="AS26" i="8"/>
  <c r="AT26" i="8"/>
  <c r="G27" i="8"/>
  <c r="H27" i="8"/>
  <c r="AM27" i="8"/>
  <c r="AO27" i="8"/>
  <c r="AP27" i="8"/>
  <c r="AQ27" i="8"/>
  <c r="AT27" i="8"/>
  <c r="F28" i="8"/>
  <c r="G28" i="8"/>
  <c r="AP28" i="8" s="1"/>
  <c r="H28" i="8"/>
  <c r="AM28" i="8"/>
  <c r="AN28" i="8"/>
  <c r="AO28" i="8"/>
  <c r="AQ28" i="8"/>
  <c r="AS28" i="8"/>
  <c r="AT28" i="8"/>
  <c r="G29" i="8"/>
  <c r="H29" i="8"/>
  <c r="AM29" i="8"/>
  <c r="AO29" i="8"/>
  <c r="AP29" i="8"/>
  <c r="AQ29" i="8"/>
  <c r="AT29" i="8"/>
  <c r="G30" i="8"/>
  <c r="AP30" i="8" s="1"/>
  <c r="H30" i="8"/>
  <c r="AM30" i="8"/>
  <c r="AN30" i="8"/>
  <c r="AO30" i="8"/>
  <c r="AQ30" i="8"/>
  <c r="AS30" i="8"/>
  <c r="G31" i="8"/>
  <c r="H31" i="8"/>
  <c r="AM31" i="8"/>
  <c r="AO31" i="8"/>
  <c r="AP31" i="8"/>
  <c r="AQ31" i="8"/>
  <c r="AT31" i="8"/>
  <c r="E33" i="8"/>
  <c r="I33" i="8"/>
  <c r="I34" i="8" s="1"/>
  <c r="J33" i="8"/>
  <c r="K33" i="8"/>
  <c r="K34" i="8" s="1"/>
  <c r="L33" i="8"/>
  <c r="M33" i="8"/>
  <c r="M34" i="8" s="1"/>
  <c r="N33" i="8"/>
  <c r="N34" i="8" s="1"/>
  <c r="O33" i="8"/>
  <c r="O34" i="8" s="1"/>
  <c r="P33" i="8"/>
  <c r="Q33" i="8"/>
  <c r="Q34" i="8" s="1"/>
  <c r="R33" i="8"/>
  <c r="R34" i="8" s="1"/>
  <c r="S33" i="8"/>
  <c r="S34" i="8" s="1"/>
  <c r="T33" i="8"/>
  <c r="U33" i="8"/>
  <c r="U34" i="8" s="1"/>
  <c r="V33" i="8"/>
  <c r="V34" i="8" s="1"/>
  <c r="W33" i="8"/>
  <c r="W34" i="8" s="1"/>
  <c r="X33" i="8"/>
  <c r="Y33" i="8"/>
  <c r="Z33" i="8"/>
  <c r="AA33" i="8"/>
  <c r="AA34" i="8" s="1"/>
  <c r="AB33" i="8"/>
  <c r="AC33" i="8"/>
  <c r="AC34" i="8" s="1"/>
  <c r="AD33" i="8"/>
  <c r="AD34" i="8" s="1"/>
  <c r="AE33" i="8"/>
  <c r="AE34" i="8" s="1"/>
  <c r="AF33" i="8"/>
  <c r="AG33" i="8"/>
  <c r="AH33" i="8"/>
  <c r="AI33" i="8"/>
  <c r="AI34" i="8" s="1"/>
  <c r="AJ33" i="8"/>
  <c r="AK33" i="8"/>
  <c r="AL33" i="8"/>
  <c r="AL34" i="8" s="1"/>
  <c r="E34" i="8"/>
  <c r="J34" i="8"/>
  <c r="L34" i="8"/>
  <c r="P34" i="8"/>
  <c r="T34" i="8"/>
  <c r="X34" i="8"/>
  <c r="Y34" i="8"/>
  <c r="Z34" i="8"/>
  <c r="AB34" i="8"/>
  <c r="AF34" i="8"/>
  <c r="AG34" i="8"/>
  <c r="AH34" i="8"/>
  <c r="AJ34" i="8"/>
  <c r="AK34" i="8"/>
  <c r="G39" i="8"/>
  <c r="F39" i="8" s="1"/>
  <c r="G7" i="9"/>
  <c r="AP7" i="9" s="1"/>
  <c r="H7" i="9"/>
  <c r="AM7" i="9"/>
  <c r="AN7" i="9"/>
  <c r="AO7" i="9"/>
  <c r="G8" i="9"/>
  <c r="H8" i="9"/>
  <c r="AM8" i="9"/>
  <c r="AO8" i="9"/>
  <c r="AP8" i="9"/>
  <c r="G9" i="9"/>
  <c r="AP9" i="9" s="1"/>
  <c r="H9" i="9"/>
  <c r="AM9" i="9"/>
  <c r="AN9" i="9"/>
  <c r="AO9" i="9"/>
  <c r="G10" i="9"/>
  <c r="AQ10" i="9" s="1"/>
  <c r="H10" i="9"/>
  <c r="AM10" i="9"/>
  <c r="AO10" i="9"/>
  <c r="AP10" i="9"/>
  <c r="G11" i="9"/>
  <c r="AP11" i="9" s="1"/>
  <c r="H11" i="9"/>
  <c r="AM11" i="9"/>
  <c r="AN11" i="9"/>
  <c r="AO11" i="9"/>
  <c r="G12" i="9"/>
  <c r="H12" i="9"/>
  <c r="AM12" i="9"/>
  <c r="AO12" i="9"/>
  <c r="AP12" i="9"/>
  <c r="G13" i="9"/>
  <c r="AP13" i="9" s="1"/>
  <c r="H13" i="9"/>
  <c r="AM13" i="9"/>
  <c r="AN13" i="9"/>
  <c r="AO13" i="9"/>
  <c r="G14" i="9"/>
  <c r="AQ14" i="9" s="1"/>
  <c r="H14" i="9"/>
  <c r="AM14" i="9"/>
  <c r="AO14" i="9"/>
  <c r="AP14" i="9"/>
  <c r="G15" i="9"/>
  <c r="AP15" i="9" s="1"/>
  <c r="H15" i="9"/>
  <c r="AM15" i="9"/>
  <c r="AN15" i="9"/>
  <c r="AO15" i="9"/>
  <c r="G16" i="9"/>
  <c r="AQ16" i="9" s="1"/>
  <c r="H16" i="9"/>
  <c r="AM16" i="9"/>
  <c r="AO16" i="9"/>
  <c r="AP16" i="9"/>
  <c r="G17" i="9"/>
  <c r="AP17" i="9" s="1"/>
  <c r="H17" i="9"/>
  <c r="AM17" i="9"/>
  <c r="AN17" i="9"/>
  <c r="AO17" i="9"/>
  <c r="G18" i="9"/>
  <c r="H18" i="9"/>
  <c r="AM18" i="9"/>
  <c r="AO18" i="9"/>
  <c r="AP18" i="9"/>
  <c r="G19" i="9"/>
  <c r="AP19" i="9" s="1"/>
  <c r="H19" i="9"/>
  <c r="AM19" i="9"/>
  <c r="AN19" i="9"/>
  <c r="AO19" i="9"/>
  <c r="G20" i="9"/>
  <c r="AQ20" i="9" s="1"/>
  <c r="H20" i="9"/>
  <c r="AM20" i="9"/>
  <c r="AO20" i="9"/>
  <c r="AP20" i="9"/>
  <c r="G21" i="9"/>
  <c r="AP21" i="9" s="1"/>
  <c r="H21" i="9"/>
  <c r="AM21" i="9"/>
  <c r="AN21" i="9"/>
  <c r="AO21" i="9"/>
  <c r="G22" i="9"/>
  <c r="AQ22" i="9" s="1"/>
  <c r="H22" i="9"/>
  <c r="AM22" i="9"/>
  <c r="AO22" i="9"/>
  <c r="AP22" i="9"/>
  <c r="G23" i="9"/>
  <c r="AP23" i="9" s="1"/>
  <c r="H23" i="9"/>
  <c r="AM23" i="9"/>
  <c r="AN23" i="9"/>
  <c r="AO23" i="9"/>
  <c r="G24" i="9"/>
  <c r="H24" i="9"/>
  <c r="AM24" i="9"/>
  <c r="AO24" i="9"/>
  <c r="AP24" i="9"/>
  <c r="G25" i="9"/>
  <c r="AP25" i="9" s="1"/>
  <c r="H25" i="9"/>
  <c r="AM25" i="9"/>
  <c r="AN25" i="9"/>
  <c r="AO25" i="9"/>
  <c r="G26" i="9"/>
  <c r="AQ26" i="9" s="1"/>
  <c r="H26" i="9"/>
  <c r="AM26" i="9"/>
  <c r="AO26" i="9"/>
  <c r="AP26" i="9"/>
  <c r="G27" i="9"/>
  <c r="AP27" i="9" s="1"/>
  <c r="H27" i="9"/>
  <c r="AM27" i="9"/>
  <c r="AN27" i="9"/>
  <c r="AO27" i="9"/>
  <c r="G28" i="9"/>
  <c r="AQ28" i="9" s="1"/>
  <c r="H28" i="9"/>
  <c r="AM28" i="9"/>
  <c r="AO28" i="9"/>
  <c r="AP28" i="9"/>
  <c r="G29" i="9"/>
  <c r="AP29" i="9" s="1"/>
  <c r="H29" i="9"/>
  <c r="AM29" i="9"/>
  <c r="AN29" i="9"/>
  <c r="AO29" i="9"/>
  <c r="G30" i="9"/>
  <c r="H30" i="9"/>
  <c r="AM30" i="9"/>
  <c r="AO30" i="9"/>
  <c r="AP30" i="9"/>
  <c r="G31" i="9"/>
  <c r="AP31" i="9" s="1"/>
  <c r="H31" i="9"/>
  <c r="AM31" i="9"/>
  <c r="AN31" i="9"/>
  <c r="AO31" i="9"/>
  <c r="E33" i="9"/>
  <c r="I33" i="9"/>
  <c r="I34" i="9" s="1"/>
  <c r="J33" i="9"/>
  <c r="K33" i="9"/>
  <c r="L33" i="9"/>
  <c r="M33" i="9"/>
  <c r="N33" i="9"/>
  <c r="O33" i="9"/>
  <c r="P33" i="9"/>
  <c r="Q33" i="9"/>
  <c r="Q34" i="9" s="1"/>
  <c r="R33" i="9"/>
  <c r="S33" i="9"/>
  <c r="T33" i="9"/>
  <c r="U33" i="9"/>
  <c r="U34" i="9" s="1"/>
  <c r="V33" i="9"/>
  <c r="W33" i="9"/>
  <c r="W34" i="9" s="1"/>
  <c r="X33" i="9"/>
  <c r="Y33" i="9"/>
  <c r="Y34" i="9" s="1"/>
  <c r="Z33" i="9"/>
  <c r="AA33" i="9"/>
  <c r="AB33" i="9"/>
  <c r="AC33" i="9"/>
  <c r="AC34" i="9" s="1"/>
  <c r="AD33" i="9"/>
  <c r="AD34" i="9" s="1"/>
  <c r="AE33" i="9"/>
  <c r="AE34" i="9" s="1"/>
  <c r="AF33" i="9"/>
  <c r="AG33" i="9"/>
  <c r="AG34" i="9" s="1"/>
  <c r="AH33" i="9"/>
  <c r="AI33" i="9"/>
  <c r="AJ33" i="9"/>
  <c r="AK33" i="9"/>
  <c r="AK34" i="9" s="1"/>
  <c r="AL33" i="9"/>
  <c r="AL34" i="9" s="1"/>
  <c r="E34" i="9"/>
  <c r="J34" i="9"/>
  <c r="K34" i="9"/>
  <c r="L34" i="9"/>
  <c r="M34" i="9"/>
  <c r="N34" i="9"/>
  <c r="O34" i="9"/>
  <c r="P34" i="9"/>
  <c r="R34" i="9"/>
  <c r="S34" i="9"/>
  <c r="T34" i="9"/>
  <c r="V34" i="9"/>
  <c r="X34" i="9"/>
  <c r="Z34" i="9"/>
  <c r="AA34" i="9"/>
  <c r="AB34" i="9"/>
  <c r="AF34" i="9"/>
  <c r="AH34" i="9"/>
  <c r="AI34" i="9"/>
  <c r="AJ34" i="9"/>
  <c r="G39" i="9"/>
  <c r="F39" i="9" s="1"/>
  <c r="E4" i="1"/>
  <c r="E29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AO16" i="7" l="1"/>
  <c r="AQ16" i="7"/>
  <c r="F16" i="7"/>
  <c r="AS16" i="7"/>
  <c r="AN16" i="7"/>
  <c r="AO12" i="7"/>
  <c r="AQ12" i="7"/>
  <c r="F12" i="7"/>
  <c r="AS12" i="7"/>
  <c r="AN12" i="7"/>
  <c r="F30" i="9"/>
  <c r="AS30" i="9"/>
  <c r="AN30" i="9"/>
  <c r="AN24" i="9"/>
  <c r="F24" i="9"/>
  <c r="AS24" i="9"/>
  <c r="F18" i="9"/>
  <c r="AS18" i="9"/>
  <c r="AN18" i="9"/>
  <c r="AN12" i="9"/>
  <c r="F12" i="9"/>
  <c r="AS12" i="9"/>
  <c r="AN8" i="9"/>
  <c r="F8" i="9"/>
  <c r="AS8" i="9"/>
  <c r="AT31" i="9"/>
  <c r="F29" i="9"/>
  <c r="F27" i="9"/>
  <c r="F25" i="9"/>
  <c r="F21" i="9"/>
  <c r="F19" i="9"/>
  <c r="F15" i="9"/>
  <c r="F9" i="9"/>
  <c r="AQ31" i="9"/>
  <c r="AQ30" i="9"/>
  <c r="AQ29" i="9"/>
  <c r="AQ27" i="9"/>
  <c r="AQ25" i="9"/>
  <c r="AQ24" i="9"/>
  <c r="AQ23" i="9"/>
  <c r="AQ21" i="9"/>
  <c r="AQ19" i="9"/>
  <c r="AQ18" i="9"/>
  <c r="AQ17" i="9"/>
  <c r="AQ15" i="9"/>
  <c r="AQ13" i="9"/>
  <c r="AQ12" i="9"/>
  <c r="AQ11" i="9"/>
  <c r="AQ9" i="9"/>
  <c r="AQ8" i="9"/>
  <c r="AQ7" i="9"/>
  <c r="AT30" i="8"/>
  <c r="F30" i="8"/>
  <c r="AQ20" i="8"/>
  <c r="AO28" i="7"/>
  <c r="AQ28" i="7"/>
  <c r="F28" i="7"/>
  <c r="AS28" i="7"/>
  <c r="AN28" i="7"/>
  <c r="AT12" i="7"/>
  <c r="AO8" i="7"/>
  <c r="AQ8" i="7"/>
  <c r="F8" i="7"/>
  <c r="AS8" i="7"/>
  <c r="AN8" i="7"/>
  <c r="G33" i="9"/>
  <c r="G34" i="9" s="1"/>
  <c r="AN19" i="8"/>
  <c r="AQ19" i="8"/>
  <c r="F19" i="8"/>
  <c r="AS19" i="8"/>
  <c r="F17" i="8"/>
  <c r="AS17" i="8"/>
  <c r="AN17" i="8"/>
  <c r="AO9" i="8"/>
  <c r="AQ9" i="8"/>
  <c r="F9" i="8"/>
  <c r="AS9" i="8"/>
  <c r="AN9" i="8"/>
  <c r="G33" i="7"/>
  <c r="G34" i="7" s="1"/>
  <c r="AO24" i="7"/>
  <c r="AQ24" i="7"/>
  <c r="F24" i="7"/>
  <c r="AS24" i="7"/>
  <c r="AN24" i="7"/>
  <c r="AN20" i="9"/>
  <c r="F20" i="9"/>
  <c r="AS20" i="9"/>
  <c r="AN23" i="8"/>
  <c r="AQ23" i="8"/>
  <c r="F23" i="8"/>
  <c r="AS23" i="8"/>
  <c r="F21" i="8"/>
  <c r="AS21" i="8"/>
  <c r="AN21" i="8"/>
  <c r="F20" i="8"/>
  <c r="AT17" i="8"/>
  <c r="AP28" i="7"/>
  <c r="AT16" i="7"/>
  <c r="AT8" i="7"/>
  <c r="F31" i="9"/>
  <c r="F23" i="9"/>
  <c r="F17" i="9"/>
  <c r="F11" i="9"/>
  <c r="F7" i="9"/>
  <c r="AO24" i="8"/>
  <c r="AP24" i="8"/>
  <c r="AT19" i="8"/>
  <c r="AQ17" i="8"/>
  <c r="AO20" i="7"/>
  <c r="AQ20" i="7"/>
  <c r="F20" i="7"/>
  <c r="AS20" i="7"/>
  <c r="AN20" i="7"/>
  <c r="AP16" i="7"/>
  <c r="AP8" i="7"/>
  <c r="AO20" i="8"/>
  <c r="AP20" i="8"/>
  <c r="AN28" i="9"/>
  <c r="F28" i="9"/>
  <c r="AS28" i="9"/>
  <c r="F26" i="9"/>
  <c r="AS26" i="9"/>
  <c r="AN26" i="9"/>
  <c r="F22" i="9"/>
  <c r="AS22" i="9"/>
  <c r="AN22" i="9"/>
  <c r="AN16" i="9"/>
  <c r="F16" i="9"/>
  <c r="AS16" i="9"/>
  <c r="F14" i="9"/>
  <c r="AS14" i="9"/>
  <c r="AN14" i="9"/>
  <c r="F10" i="9"/>
  <c r="AS10" i="9"/>
  <c r="AN10" i="9"/>
  <c r="AT29" i="9"/>
  <c r="AT27" i="9"/>
  <c r="AT25" i="9"/>
  <c r="AT23" i="9"/>
  <c r="AT21" i="9"/>
  <c r="AT19" i="9"/>
  <c r="AT17" i="9"/>
  <c r="AT15" i="9"/>
  <c r="AT13" i="9"/>
  <c r="F13" i="9"/>
  <c r="AT11" i="9"/>
  <c r="AT9" i="9"/>
  <c r="AT7" i="9"/>
  <c r="AS31" i="9"/>
  <c r="AT30" i="9"/>
  <c r="AS29" i="9"/>
  <c r="AT28" i="9"/>
  <c r="AS27" i="9"/>
  <c r="AT26" i="9"/>
  <c r="AS25" i="9"/>
  <c r="AT24" i="9"/>
  <c r="AS23" i="9"/>
  <c r="AT22" i="9"/>
  <c r="AS21" i="9"/>
  <c r="AT20" i="9"/>
  <c r="AS19" i="9"/>
  <c r="AT18" i="9"/>
  <c r="AS17" i="9"/>
  <c r="AT16" i="9"/>
  <c r="AS15" i="9"/>
  <c r="AT14" i="9"/>
  <c r="AS13" i="9"/>
  <c r="AT12" i="9"/>
  <c r="AS11" i="9"/>
  <c r="AT10" i="9"/>
  <c r="AS9" i="9"/>
  <c r="AT8" i="9"/>
  <c r="AS7" i="9"/>
  <c r="AN31" i="8"/>
  <c r="F31" i="8"/>
  <c r="AS31" i="8"/>
  <c r="F29" i="8"/>
  <c r="AS29" i="8"/>
  <c r="AN29" i="8"/>
  <c r="AN27" i="8"/>
  <c r="F27" i="8"/>
  <c r="AS27" i="8"/>
  <c r="F25" i="8"/>
  <c r="AS25" i="8"/>
  <c r="AN25" i="8"/>
  <c r="F24" i="8"/>
  <c r="AT21" i="8"/>
  <c r="AS20" i="8"/>
  <c r="AP19" i="8"/>
  <c r="AP17" i="8"/>
  <c r="AO13" i="8"/>
  <c r="AQ13" i="8"/>
  <c r="F13" i="8"/>
  <c r="AS13" i="8"/>
  <c r="AN13" i="8"/>
  <c r="AT9" i="8"/>
  <c r="AT24" i="7"/>
  <c r="AP16" i="8"/>
  <c r="AS15" i="8"/>
  <c r="F15" i="8"/>
  <c r="AP12" i="8"/>
  <c r="AS11" i="8"/>
  <c r="F11" i="8"/>
  <c r="AP8" i="8"/>
  <c r="AS7" i="8"/>
  <c r="F7" i="8"/>
  <c r="AP31" i="7"/>
  <c r="AS30" i="7"/>
  <c r="F30" i="7"/>
  <c r="AP27" i="7"/>
  <c r="AS26" i="7"/>
  <c r="F26" i="7"/>
  <c r="AP23" i="7"/>
  <c r="AS22" i="7"/>
  <c r="F22" i="7"/>
  <c r="AP19" i="7"/>
  <c r="AS18" i="7"/>
  <c r="F18" i="7"/>
  <c r="AP15" i="7"/>
  <c r="AS14" i="7"/>
  <c r="F14" i="7"/>
  <c r="AP11" i="7"/>
  <c r="AS10" i="7"/>
  <c r="F10" i="7"/>
  <c r="AP7" i="7"/>
  <c r="AQ15" i="8"/>
  <c r="AQ11" i="8"/>
  <c r="AQ7" i="8"/>
  <c r="AO31" i="7"/>
  <c r="AQ30" i="7"/>
  <c r="AO27" i="7"/>
  <c r="AQ26" i="7"/>
  <c r="AO23" i="7"/>
  <c r="AQ22" i="7"/>
  <c r="AO19" i="7"/>
  <c r="AQ18" i="7"/>
  <c r="AO15" i="7"/>
  <c r="AQ14" i="7"/>
  <c r="AO11" i="7"/>
  <c r="AO7" i="7"/>
  <c r="G33" i="8"/>
  <c r="G34" i="8" s="1"/>
  <c r="F33" i="7" l="1"/>
  <c r="F34" i="7" s="1"/>
  <c r="F33" i="9"/>
  <c r="F34" i="9" s="1"/>
  <c r="F33" i="8"/>
  <c r="F34" i="8" s="1"/>
</calcChain>
</file>

<file path=xl/sharedStrings.xml><?xml version="1.0" encoding="utf-8"?>
<sst xmlns="http://schemas.openxmlformats.org/spreadsheetml/2006/main" count="554" uniqueCount="165">
  <si>
    <t>TOTAL POINTS WON</t>
  </si>
  <si>
    <t>Prior
Rank</t>
  </si>
  <si>
    <t>New
Rank</t>
  </si>
  <si>
    <t>Total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</si>
  <si>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</si>
  <si>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</si>
  <si>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</si>
  <si>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</si>
  <si>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</si>
  <si>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</si>
  <si>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</si>
  <si>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</si>
  <si>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</si>
  <si>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</si>
  <si>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</si>
  <si>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</si>
  <si>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</si>
  <si>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</si>
  <si>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</si>
  <si>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</si>
  <si>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</si>
  <si>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Cameron</t>
  </si>
  <si>
    <t>Brady</t>
  </si>
  <si>
    <t>Narvco</t>
  </si>
  <si>
    <t>JAM</t>
  </si>
  <si>
    <t>Mickey</t>
  </si>
  <si>
    <t>Nancy</t>
  </si>
  <si>
    <t>Hank</t>
  </si>
  <si>
    <t>Donna</t>
  </si>
  <si>
    <t>Denis/Lynne</t>
  </si>
  <si>
    <t>Ken</t>
  </si>
  <si>
    <t>Helmet</t>
  </si>
  <si>
    <t>Carlton</t>
  </si>
  <si>
    <t>Barrie</t>
  </si>
  <si>
    <t>Eldon</t>
  </si>
  <si>
    <t>Sheas</t>
  </si>
  <si>
    <t>Cindy</t>
  </si>
  <si>
    <t>Pat</t>
  </si>
  <si>
    <t>Cary</t>
  </si>
  <si>
    <t>Growney</t>
  </si>
  <si>
    <t>WAM</t>
  </si>
  <si>
    <t>Steve</t>
  </si>
  <si>
    <t>Dave</t>
  </si>
  <si>
    <t>Mike&amp;Lisa</t>
  </si>
  <si>
    <t>Prentice</t>
  </si>
  <si>
    <t>Daryl</t>
  </si>
  <si>
    <t>TOTAL DOLLARS PAID OUT</t>
  </si>
  <si>
    <t>Season</t>
  </si>
  <si>
    <t>Playoff</t>
  </si>
  <si>
    <t>LAST PERSON STANDING</t>
  </si>
  <si>
    <t>"X"</t>
  </si>
  <si>
    <t>= Player "Sat Down" and is no longer in the Last Person Standing Pool</t>
  </si>
  <si>
    <t>The Number in the Cell represents the week the team was picked</t>
  </si>
  <si>
    <t>X1</t>
  </si>
  <si>
    <t>X6</t>
  </si>
  <si>
    <t>X5</t>
  </si>
  <si>
    <t>X3</t>
  </si>
  <si>
    <t>X2</t>
  </si>
  <si>
    <t xml:space="preserve"> X3</t>
  </si>
  <si>
    <t>Denis/
Lynne</t>
  </si>
  <si>
    <t>Mike/
Lisa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</si>
  <si>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</si>
  <si>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</si>
  <si>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</si>
  <si>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</si>
  <si>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</si>
  <si>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</si>
  <si>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Cincinatti Bengals</t>
  </si>
  <si>
    <t xml:space="preserve"> </t>
  </si>
  <si>
    <t>Cleveland Browns</t>
  </si>
  <si>
    <t>Dallas Cowboys</t>
  </si>
  <si>
    <t>Denver Broncos</t>
  </si>
  <si>
    <t>Detroit Lions</t>
  </si>
  <si>
    <t>Green Bay Packers</t>
  </si>
  <si>
    <t>Indianapolis Colts</t>
  </si>
  <si>
    <t>Jacksonville Jaguars</t>
  </si>
  <si>
    <t>Kansas City Chiefs</t>
  </si>
  <si>
    <t>Miami Dolphins</t>
  </si>
  <si>
    <t>Minnesota Vikings</t>
  </si>
  <si>
    <t>New England Patriots</t>
  </si>
  <si>
    <t>New Orleans Saints</t>
  </si>
  <si>
    <t>NY Giants</t>
  </si>
  <si>
    <t>NY Jets</t>
  </si>
  <si>
    <t>Oakland Raiders</t>
  </si>
  <si>
    <t>Philadelphia Eagles</t>
  </si>
  <si>
    <t>Pittsburgh Steelers</t>
  </si>
  <si>
    <t>San Diego Chargers</t>
  </si>
  <si>
    <t>San Francisco 49er's</t>
  </si>
  <si>
    <t>Seattle Seahawks</t>
  </si>
  <si>
    <t>St. Louis Rams</t>
  </si>
  <si>
    <t>Tampa Bay Buccaneers</t>
  </si>
  <si>
    <t>Tennessee Titans</t>
  </si>
  <si>
    <t>Washington Redskins</t>
  </si>
  <si>
    <t>=</t>
  </si>
  <si>
    <t>1st place</t>
  </si>
  <si>
    <t>2nd place</t>
  </si>
  <si>
    <t>3rd place</t>
  </si>
  <si>
    <t>4th place</t>
  </si>
  <si>
    <t>WINNING TEAM:</t>
  </si>
  <si>
    <t>Old Rank</t>
  </si>
  <si>
    <t>New Rank</t>
  </si>
  <si>
    <t>Prior Total</t>
  </si>
  <si>
    <t>New Total</t>
  </si>
  <si>
    <t>Weekly Total</t>
  </si>
  <si>
    <t>Lost</t>
  </si>
  <si>
    <t>DET</t>
  </si>
  <si>
    <t>TB</t>
  </si>
  <si>
    <t>NO</t>
  </si>
  <si>
    <t>ATL</t>
  </si>
  <si>
    <t>AZ</t>
  </si>
  <si>
    <t>DALLAS</t>
  </si>
  <si>
    <t>NE</t>
  </si>
  <si>
    <t>INDY</t>
  </si>
  <si>
    <t>KC</t>
  </si>
  <si>
    <t>BUFF</t>
  </si>
  <si>
    <t>MINN</t>
  </si>
  <si>
    <t>CHIC</t>
  </si>
  <si>
    <t>PHIL</t>
  </si>
  <si>
    <t>CLEVE</t>
  </si>
  <si>
    <t>PITT</t>
  </si>
  <si>
    <t>SF</t>
  </si>
  <si>
    <t>CAR</t>
  </si>
  <si>
    <t>TENN</t>
  </si>
  <si>
    <t>BALT</t>
  </si>
  <si>
    <t>SEA</t>
  </si>
  <si>
    <t>OAK</t>
  </si>
  <si>
    <t>JACK</t>
  </si>
  <si>
    <t>MIAMI</t>
  </si>
  <si>
    <t>NYJ</t>
  </si>
  <si>
    <t>TOTAL</t>
  </si>
  <si>
    <t>AVERAGE</t>
  </si>
  <si>
    <t>Edge</t>
  </si>
  <si>
    <t>GB</t>
  </si>
  <si>
    <t>NYG</t>
  </si>
  <si>
    <t>ST.L</t>
  </si>
  <si>
    <t>SD</t>
  </si>
  <si>
    <t>X</t>
  </si>
  <si>
    <t>CIN</t>
  </si>
  <si>
    <t>DEN</t>
  </si>
  <si>
    <t>w</t>
  </si>
  <si>
    <t>NY/O</t>
  </si>
  <si>
    <t>NY/D</t>
  </si>
  <si>
    <t>IN/OAK</t>
  </si>
  <si>
    <t>IN/DEN</t>
  </si>
  <si>
    <t>If OAK</t>
  </si>
  <si>
    <t>If DEN</t>
  </si>
  <si>
    <t>W</t>
  </si>
  <si>
    <t>Denis&amp;Lynne</t>
  </si>
  <si>
    <t>CINCY</t>
  </si>
  <si>
    <t>DENVER</t>
  </si>
  <si>
    <t>WASH</t>
  </si>
  <si>
    <t>x</t>
  </si>
  <si>
    <t>J/W</t>
  </si>
  <si>
    <t>J/S</t>
  </si>
  <si>
    <t>P/W</t>
  </si>
  <si>
    <t>P/S</t>
  </si>
  <si>
    <t>If WASH</t>
  </si>
  <si>
    <t>If ST.L</t>
  </si>
  <si>
    <t>CINCIN</t>
  </si>
  <si>
    <t>N/G</t>
  </si>
  <si>
    <t>N/C</t>
  </si>
  <si>
    <t>A/G</t>
  </si>
  <si>
    <t>A/C</t>
  </si>
  <si>
    <t>If GB</t>
  </si>
  <si>
    <t>If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</si>
</sst>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0"/>
      <color indexed="11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45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1">
      <alignment horizontal="center"/>
    </xf>
  </cellStyleXfs>
  <cellXfs count="116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quotePrefix="1" applyFont="1" applyFill="1"/>
    <xf numFmtId="0" fontId="0" fillId="0" borderId="0" xfId="0" applyFill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167" fontId="1" fillId="0" borderId="3" xfId="1" applyNumberFormat="1" applyBorder="1"/>
    <xf numFmtId="0" fontId="0" fillId="0" borderId="3" xfId="0" applyFill="1" applyBorder="1"/>
    <xf numFmtId="0" fontId="2" fillId="0" borderId="3" xfId="0" applyFont="1" applyFill="1" applyBorder="1"/>
    <xf numFmtId="0" fontId="0" fillId="3" borderId="3" xfId="0" applyFill="1" applyBorder="1"/>
    <xf numFmtId="0" fontId="2" fillId="4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1" fontId="2" fillId="0" borderId="3" xfId="0" applyNumberFormat="1" applyFont="1" applyFill="1" applyBorder="1"/>
    <xf numFmtId="0" fontId="0" fillId="5" borderId="3" xfId="0" applyFill="1" applyBorder="1"/>
    <xf numFmtId="167" fontId="2" fillId="0" borderId="3" xfId="1" applyNumberFormat="1" applyFont="1" applyBorder="1"/>
    <xf numFmtId="0" fontId="2" fillId="5" borderId="3" xfId="0" applyFont="1" applyFill="1" applyBorder="1"/>
    <xf numFmtId="0" fontId="2" fillId="4" borderId="4" xfId="0" applyFont="1" applyFill="1" applyBorder="1"/>
    <xf numFmtId="0" fontId="2" fillId="3" borderId="3" xfId="0" applyFont="1" applyFill="1" applyBorder="1"/>
    <xf numFmtId="0" fontId="2" fillId="5" borderId="4" xfId="0" applyFont="1" applyFill="1" applyBorder="1"/>
    <xf numFmtId="0" fontId="2" fillId="6" borderId="3" xfId="0" applyFont="1" applyFill="1" applyBorder="1"/>
    <xf numFmtId="0" fontId="3" fillId="0" borderId="0" xfId="0" applyFont="1" applyFill="1" applyBorder="1" applyAlignment="1">
      <alignment horizontal="right"/>
    </xf>
    <xf numFmtId="0" fontId="0" fillId="4" borderId="3" xfId="0" applyFill="1" applyBorder="1"/>
    <xf numFmtId="0" fontId="0" fillId="6" borderId="3" xfId="0" applyFill="1" applyBorder="1"/>
    <xf numFmtId="0" fontId="2" fillId="3" borderId="4" xfId="0" applyFont="1" applyFill="1" applyBorder="1"/>
    <xf numFmtId="0" fontId="2" fillId="6" borderId="4" xfId="0" applyFont="1" applyFill="1" applyBorder="1"/>
    <xf numFmtId="0" fontId="0" fillId="0" borderId="0" xfId="0" applyAlignment="1">
      <alignment horizontal="center"/>
    </xf>
    <xf numFmtId="167" fontId="1" fillId="0" borderId="6" xfId="1" applyNumberFormat="1" applyBorder="1"/>
    <xf numFmtId="0" fontId="0" fillId="0" borderId="0" xfId="0" applyFill="1"/>
    <xf numFmtId="43" fontId="1" fillId="0" borderId="0" xfId="1" applyFill="1"/>
    <xf numFmtId="0" fontId="3" fillId="0" borderId="0" xfId="0" applyFont="1" applyFill="1"/>
    <xf numFmtId="43" fontId="1" fillId="0" borderId="0" xfId="1"/>
    <xf numFmtId="43" fontId="1" fillId="0" borderId="0" xfId="1" applyFill="1" applyAlignment="1">
      <alignment textRotation="255"/>
    </xf>
    <xf numFmtId="43" fontId="1" fillId="0" borderId="7" xfId="1" applyBorder="1"/>
    <xf numFmtId="0" fontId="4" fillId="0" borderId="0" xfId="0" applyFont="1" applyFill="1" applyAlignment="1">
      <alignment horizontal="center"/>
    </xf>
    <xf numFmtId="0" fontId="4" fillId="1" borderId="0" xfId="0" applyFont="1" applyFill="1" applyAlignment="1">
      <alignment horizontal="center"/>
    </xf>
    <xf numFmtId="0" fontId="4" fillId="0" borderId="0" xfId="0" quotePrefix="1" applyFont="1" applyFill="1" applyAlignment="1">
      <alignment horizontal="center"/>
    </xf>
    <xf numFmtId="0" fontId="5" fillId="1" borderId="0" xfId="0" applyFont="1" applyFill="1" applyAlignment="1">
      <alignment textRotation="90"/>
    </xf>
    <xf numFmtId="0" fontId="5" fillId="2" borderId="0" xfId="0" applyFont="1" applyFill="1" applyAlignment="1">
      <alignment textRotation="90"/>
    </xf>
    <xf numFmtId="0" fontId="5" fillId="0" borderId="0" xfId="0" applyFont="1" applyFill="1" applyAlignment="1">
      <alignment textRotation="90"/>
    </xf>
    <xf numFmtId="0" fontId="5" fillId="0" borderId="0" xfId="0" applyFont="1" applyFill="1" applyAlignment="1">
      <alignment textRotation="90" wrapText="1"/>
    </xf>
    <xf numFmtId="0" fontId="5" fillId="1" borderId="0" xfId="0" applyFont="1" applyFill="1" applyBorder="1" applyAlignment="1">
      <alignment textRotation="90"/>
    </xf>
    <xf numFmtId="0" fontId="2" fillId="0" borderId="0" xfId="0" applyFont="1" applyFill="1" applyAlignment="1">
      <alignment textRotation="90"/>
    </xf>
    <xf numFmtId="0" fontId="0" fillId="1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1" borderId="0" xfId="0" applyFont="1" applyFill="1" applyBorder="1" applyAlignment="1">
      <alignment horizontal="center"/>
    </xf>
    <xf numFmtId="1" fontId="2" fillId="1" borderId="0" xfId="0" applyNumberFormat="1" applyFon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1" fontId="2" fillId="8" borderId="0" xfId="0" applyNumberFormat="1" applyFont="1" applyFill="1" applyBorder="1" applyAlignment="1">
      <alignment horizontal="center"/>
    </xf>
    <xf numFmtId="1" fontId="2" fillId="8" borderId="0" xfId="0" applyNumberFormat="1" applyFont="1" applyFill="1" applyBorder="1"/>
    <xf numFmtId="0" fontId="2" fillId="2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" fillId="1" borderId="0" xfId="0" applyNumberFormat="1" applyFont="1" applyFill="1" applyBorder="1"/>
    <xf numFmtId="0" fontId="2" fillId="0" borderId="0" xfId="0" applyFont="1"/>
    <xf numFmtId="0" fontId="0" fillId="2" borderId="0" xfId="0" applyFill="1" applyAlignment="1">
      <alignment horizontal="center"/>
    </xf>
    <xf numFmtId="0" fontId="0" fillId="1" borderId="0" xfId="0" applyFill="1" applyAlignment="1">
      <alignment horizontal="center"/>
    </xf>
    <xf numFmtId="0" fontId="0" fillId="1" borderId="0" xfId="0" applyFill="1"/>
    <xf numFmtId="0" fontId="6" fillId="3" borderId="8" xfId="0" applyFont="1" applyFill="1" applyBorder="1"/>
    <xf numFmtId="0" fontId="6" fillId="0" borderId="0" xfId="0" applyFont="1" applyFill="1" applyBorder="1"/>
    <xf numFmtId="0" fontId="3" fillId="0" borderId="0" xfId="0" quotePrefix="1" applyFont="1" applyFill="1" applyBorder="1" applyAlignment="1">
      <alignment horizontal="center"/>
    </xf>
    <xf numFmtId="0" fontId="2" fillId="5" borderId="8" xfId="0" applyFont="1" applyFill="1" applyBorder="1"/>
    <xf numFmtId="0" fontId="2" fillId="4" borderId="8" xfId="0" applyFont="1" applyFill="1" applyBorder="1"/>
    <xf numFmtId="0" fontId="0" fillId="0" borderId="0" xfId="0" applyFill="1" applyBorder="1"/>
    <xf numFmtId="0" fontId="0" fillId="6" borderId="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textRotation="255"/>
    </xf>
    <xf numFmtId="0" fontId="3" fillId="0" borderId="2" xfId="0" applyFont="1" applyFill="1" applyBorder="1" applyAlignment="1">
      <alignment horizontal="center" wrapText="1"/>
    </xf>
    <xf numFmtId="0" fontId="0" fillId="0" borderId="9" xfId="0" applyBorder="1" applyAlignment="1">
      <alignment textRotation="255"/>
    </xf>
    <xf numFmtId="0" fontId="0" fillId="0" borderId="10" xfId="0" applyFill="1" applyBorder="1" applyAlignment="1">
      <alignment textRotation="255"/>
    </xf>
    <xf numFmtId="0" fontId="0" fillId="0" borderId="9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3" fillId="0" borderId="0" xfId="0" applyFont="1" applyFill="1" applyBorder="1" applyAlignment="1">
      <alignment textRotation="255"/>
    </xf>
    <xf numFmtId="0" fontId="4" fillId="0" borderId="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  <xf numFmtId="0" fontId="0" fillId="0" borderId="12" xfId="0" applyFill="1" applyBorder="1"/>
    <xf numFmtId="0" fontId="3" fillId="0" borderId="12" xfId="0" applyFont="1" applyFill="1" applyBorder="1"/>
    <xf numFmtId="167" fontId="3" fillId="0" borderId="0" xfId="1" applyNumberFormat="1" applyFont="1" applyFill="1" applyBorder="1"/>
    <xf numFmtId="0" fontId="3" fillId="0" borderId="11" xfId="0" applyFont="1" applyFill="1" applyBorder="1"/>
    <xf numFmtId="166" fontId="3" fillId="0" borderId="0" xfId="1" applyNumberFormat="1" applyFont="1" applyFill="1" applyBorder="1"/>
    <xf numFmtId="166" fontId="3" fillId="0" borderId="13" xfId="1" applyNumberFormat="1" applyFont="1" applyFill="1" applyBorder="1"/>
    <xf numFmtId="166" fontId="3" fillId="0" borderId="14" xfId="1" applyNumberFormat="1" applyFont="1" applyFill="1" applyBorder="1"/>
    <xf numFmtId="0" fontId="0" fillId="0" borderId="0" xfId="0" applyBorder="1"/>
    <xf numFmtId="166" fontId="3" fillId="0" borderId="15" xfId="1" applyNumberFormat="1" applyFont="1" applyFill="1" applyBorder="1"/>
    <xf numFmtId="0" fontId="0" fillId="0" borderId="16" xfId="0" applyFill="1" applyBorder="1" applyAlignment="1">
      <alignment textRotation="255"/>
    </xf>
    <xf numFmtId="0" fontId="2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5" fillId="1" borderId="0" xfId="0" applyFont="1" applyFill="1" applyAlignment="1">
      <alignment textRotation="90" wrapText="1"/>
    </xf>
    <xf numFmtId="0" fontId="4" fillId="3" borderId="3" xfId="0" applyFont="1" applyFill="1" applyBorder="1"/>
    <xf numFmtId="0" fontId="4" fillId="5" borderId="3" xfId="0" applyFont="1" applyFill="1" applyBorder="1"/>
    <xf numFmtId="0" fontId="4" fillId="6" borderId="3" xfId="0" applyFont="1" applyFill="1" applyBorder="1"/>
    <xf numFmtId="0" fontId="4" fillId="4" borderId="3" xfId="0" applyFont="1" applyFill="1" applyBorder="1"/>
    <xf numFmtId="0" fontId="2" fillId="9" borderId="3" xfId="0" applyFont="1" applyFill="1" applyBorder="1"/>
    <xf numFmtId="44" fontId="1" fillId="0" borderId="0" xfId="2" applyNumberFormat="1" applyBorder="1"/>
    <xf numFmtId="43" fontId="1" fillId="0" borderId="7" xfId="1" applyFill="1" applyBorder="1"/>
    <xf numFmtId="0" fontId="3" fillId="0" borderId="0" xfId="0" applyFont="1" applyFill="1" applyBorder="1" applyAlignment="1">
      <alignment horizontal="center" wrapText="1"/>
    </xf>
    <xf numFmtId="0" fontId="4" fillId="3" borderId="0" xfId="0" applyFont="1" applyFill="1" applyBorder="1"/>
    <xf numFmtId="0" fontId="4" fillId="5" borderId="0" xfId="0" applyFont="1" applyFill="1" applyBorder="1"/>
    <xf numFmtId="0" fontId="4" fillId="4" borderId="0" xfId="0" applyFont="1" applyFill="1" applyBorder="1"/>
    <xf numFmtId="0" fontId="4" fillId="6" borderId="0" xfId="0" applyFont="1" applyFill="1" applyBorder="1"/>
    <xf numFmtId="167" fontId="0" fillId="0" borderId="0" xfId="0" applyNumberFormat="1"/>
    <xf numFmtId="43" fontId="1" fillId="0" borderId="0" xfId="1" applyBorder="1"/>
    <xf numFmtId="43" fontId="1" fillId="0" borderId="0" xfId="1" applyFill="1" applyBorder="1"/>
    <xf numFmtId="44" fontId="0" fillId="0" borderId="7" xfId="0" applyNumberFormat="1" applyFill="1" applyBorder="1"/>
    <xf numFmtId="0" fontId="4" fillId="0" borderId="0" xfId="0" applyFont="1" applyFill="1"/>
    <xf numFmtId="43" fontId="4" fillId="0" borderId="0" xfId="1" applyFont="1" applyFill="1" applyAlignment="1">
      <alignment horizontal="center"/>
    </xf>
    <xf numFmtId="43" fontId="4" fillId="0" borderId="0" xfId="1" applyFont="1" applyFill="1" applyBorder="1" applyAlignment="1">
      <alignment horizontal="center"/>
    </xf>
    <xf numFmtId="43" fontId="4" fillId="0" borderId="0" xfId="1" applyFont="1" applyFill="1"/>
    <xf numFmtId="44" fontId="1" fillId="0" borderId="7" xfId="2" applyNumberFormat="1" applyBorder="1"/>
    <xf numFmtId="0" fontId="5" fillId="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3"/>
  <sheetViews>
    <sheetView zoomScale="80" workbookViewId="0">
      <selection activeCell="L29" sqref="L29"/>
    </sheetView>
  </sheetViews>
  <sheetFormatPr defaultRowHeight="12.75" x14ac:dyDescent="0.2"/>
  <cols>
    <col min="1" max="1" width="6.7109375" style="1" customWidth="1"/>
    <col min="2" max="2" width="13.28515625" style="1" bestFit="1" customWidth="1"/>
    <col min="3" max="4" width="5.42578125" style="2" customWidth="1"/>
    <col min="5" max="5" width="9.42578125" style="1" customWidth="1"/>
    <col min="6" max="8" width="7.42578125" style="1" bestFit="1" customWidth="1"/>
    <col min="9" max="9" width="7.42578125" style="1" customWidth="1"/>
    <col min="10" max="18" width="7.42578125" style="1" bestFit="1" customWidth="1"/>
    <col min="19" max="22" width="6.42578125" style="1" customWidth="1"/>
    <col min="23" max="16384" width="9.140625" style="1"/>
  </cols>
  <sheetData>
    <row r="1" spans="1:61" x14ac:dyDescent="0.2">
      <c r="A1" s="1" t="s">
        <v>0</v>
      </c>
    </row>
    <row r="2" spans="1:61" x14ac:dyDescent="0.2">
      <c r="G2" s="3"/>
      <c r="J2" s="3"/>
      <c r="M2" s="3"/>
    </row>
    <row r="3" spans="1:61" ht="25.5" x14ac:dyDescent="0.2">
      <c r="C3" s="4" t="s">
        <v>1</v>
      </c>
      <c r="D3" s="4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6" t="s">
        <v>9</v>
      </c>
      <c r="L3" s="6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</row>
    <row r="4" spans="1:61" x14ac:dyDescent="0.2">
      <c r="A4" s="7"/>
      <c r="B4" s="8" t="s">
        <v>21</v>
      </c>
      <c r="C4" s="8">
        <v>1</v>
      </c>
      <c r="D4" s="8">
        <v>1</v>
      </c>
      <c r="E4" s="9">
        <f t="shared" ref="E4:E28" si="0">SUM(F4:V4)</f>
        <v>1118</v>
      </c>
      <c r="F4" s="10">
        <v>103</v>
      </c>
      <c r="G4" s="11">
        <v>86</v>
      </c>
      <c r="H4" s="12">
        <v>103</v>
      </c>
      <c r="I4" s="13">
        <v>91</v>
      </c>
      <c r="J4" s="11">
        <v>68</v>
      </c>
      <c r="K4" s="14">
        <v>78</v>
      </c>
      <c r="L4" s="15">
        <v>109</v>
      </c>
      <c r="M4" s="23">
        <v>83</v>
      </c>
      <c r="N4" s="23">
        <v>97</v>
      </c>
      <c r="O4" s="11">
        <v>62</v>
      </c>
      <c r="P4" s="11">
        <v>69</v>
      </c>
      <c r="Q4" s="11">
        <v>80</v>
      </c>
      <c r="R4" s="11">
        <v>89</v>
      </c>
      <c r="S4" s="16"/>
      <c r="T4" s="16"/>
      <c r="U4" s="16"/>
      <c r="V4" s="16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7"/>
      <c r="B5" s="8" t="s">
        <v>22</v>
      </c>
      <c r="C5" s="8">
        <v>2</v>
      </c>
      <c r="D5" s="8">
        <v>2</v>
      </c>
      <c r="E5" s="9">
        <f t="shared" si="0"/>
        <v>1105</v>
      </c>
      <c r="F5" s="10">
        <v>102</v>
      </c>
      <c r="G5" s="10">
        <v>82</v>
      </c>
      <c r="H5" s="17">
        <v>92</v>
      </c>
      <c r="I5" s="11">
        <v>83</v>
      </c>
      <c r="J5" s="11">
        <v>77</v>
      </c>
      <c r="K5" s="14">
        <v>77</v>
      </c>
      <c r="L5" s="11">
        <v>106</v>
      </c>
      <c r="M5" s="11">
        <v>80</v>
      </c>
      <c r="N5" s="13">
        <v>98</v>
      </c>
      <c r="O5" s="11">
        <v>69</v>
      </c>
      <c r="P5" s="11">
        <v>78</v>
      </c>
      <c r="Q5" s="11">
        <v>78</v>
      </c>
      <c r="R5" s="11">
        <v>83</v>
      </c>
      <c r="S5" s="16"/>
      <c r="T5" s="16"/>
      <c r="U5" s="16"/>
      <c r="V5" s="16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7"/>
      <c r="B6" s="8" t="s">
        <v>23</v>
      </c>
      <c r="C6" s="8">
        <v>3</v>
      </c>
      <c r="D6" s="8">
        <v>3</v>
      </c>
      <c r="E6" s="18">
        <f t="shared" si="0"/>
        <v>1098</v>
      </c>
      <c r="F6" s="12">
        <v>107</v>
      </c>
      <c r="G6" s="10">
        <v>89</v>
      </c>
      <c r="H6" s="10">
        <v>82</v>
      </c>
      <c r="I6" s="19">
        <v>94</v>
      </c>
      <c r="J6" s="11">
        <v>70</v>
      </c>
      <c r="K6" s="14">
        <v>77</v>
      </c>
      <c r="L6" s="11">
        <v>102</v>
      </c>
      <c r="M6" s="11">
        <v>69</v>
      </c>
      <c r="N6" s="11">
        <v>77</v>
      </c>
      <c r="O6" s="11">
        <v>71</v>
      </c>
      <c r="P6" s="19">
        <v>100</v>
      </c>
      <c r="Q6" s="11">
        <v>69</v>
      </c>
      <c r="R6" s="13">
        <v>91</v>
      </c>
      <c r="S6" s="16"/>
      <c r="T6" s="16"/>
      <c r="U6" s="16"/>
      <c r="V6" s="1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7"/>
      <c r="B7" s="8" t="s">
        <v>34</v>
      </c>
      <c r="C7" s="8">
        <v>5</v>
      </c>
      <c r="D7" s="8">
        <v>4</v>
      </c>
      <c r="E7" s="9">
        <f t="shared" si="0"/>
        <v>1092</v>
      </c>
      <c r="F7" s="13">
        <v>105</v>
      </c>
      <c r="G7" s="10">
        <v>73</v>
      </c>
      <c r="H7" s="10">
        <v>72</v>
      </c>
      <c r="I7" s="11">
        <v>70</v>
      </c>
      <c r="J7" s="11">
        <v>78</v>
      </c>
      <c r="K7" s="14">
        <v>72</v>
      </c>
      <c r="L7" s="11">
        <v>109</v>
      </c>
      <c r="M7" s="11">
        <v>81</v>
      </c>
      <c r="N7" s="11">
        <v>82</v>
      </c>
      <c r="O7" s="19">
        <v>84</v>
      </c>
      <c r="P7" s="13">
        <v>90</v>
      </c>
      <c r="Q7" s="11">
        <v>78</v>
      </c>
      <c r="R7" s="21">
        <v>98</v>
      </c>
      <c r="S7" s="16"/>
      <c r="T7" s="16"/>
      <c r="U7" s="16"/>
      <c r="V7" s="16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7"/>
      <c r="B8" s="8" t="s">
        <v>24</v>
      </c>
      <c r="C8" s="8">
        <v>4</v>
      </c>
      <c r="D8" s="8">
        <v>5</v>
      </c>
      <c r="E8" s="9">
        <f t="shared" si="0"/>
        <v>1084</v>
      </c>
      <c r="F8" s="17">
        <v>106</v>
      </c>
      <c r="G8" s="10">
        <v>89</v>
      </c>
      <c r="H8" s="11">
        <v>74</v>
      </c>
      <c r="I8" s="11">
        <v>69</v>
      </c>
      <c r="J8" s="11">
        <v>76</v>
      </c>
      <c r="K8" s="14">
        <v>73</v>
      </c>
      <c r="L8" s="11">
        <v>103</v>
      </c>
      <c r="M8" s="19">
        <v>92</v>
      </c>
      <c r="N8" s="11">
        <v>89</v>
      </c>
      <c r="O8" s="11">
        <v>67</v>
      </c>
      <c r="P8" s="11">
        <v>75</v>
      </c>
      <c r="Q8" s="11">
        <v>84</v>
      </c>
      <c r="R8" s="11">
        <v>87</v>
      </c>
      <c r="S8" s="16"/>
      <c r="T8" s="16"/>
      <c r="U8" s="16"/>
      <c r="V8" s="16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7"/>
      <c r="B9" s="8" t="s">
        <v>35</v>
      </c>
      <c r="C9" s="8">
        <v>9</v>
      </c>
      <c r="D9" s="8">
        <v>6</v>
      </c>
      <c r="E9" s="9">
        <f t="shared" si="0"/>
        <v>1075</v>
      </c>
      <c r="F9" s="11">
        <v>98</v>
      </c>
      <c r="G9" s="10">
        <v>75</v>
      </c>
      <c r="H9" s="10">
        <v>70</v>
      </c>
      <c r="I9" s="11">
        <v>86</v>
      </c>
      <c r="J9" s="11">
        <v>55</v>
      </c>
      <c r="K9" s="27">
        <v>84</v>
      </c>
      <c r="L9" s="13">
        <v>111</v>
      </c>
      <c r="M9" s="11">
        <v>79</v>
      </c>
      <c r="N9" s="11">
        <v>90</v>
      </c>
      <c r="O9" s="11">
        <v>72</v>
      </c>
      <c r="P9" s="11">
        <v>82</v>
      </c>
      <c r="Q9" s="11">
        <v>83</v>
      </c>
      <c r="R9" s="23">
        <v>90</v>
      </c>
      <c r="S9" s="16"/>
      <c r="T9" s="16"/>
      <c r="U9" s="16"/>
      <c r="V9" s="16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7"/>
      <c r="B10" s="8" t="s">
        <v>31</v>
      </c>
      <c r="C10" s="8">
        <v>7</v>
      </c>
      <c r="D10" s="8">
        <v>7</v>
      </c>
      <c r="E10" s="9">
        <f t="shared" si="0"/>
        <v>1074</v>
      </c>
      <c r="F10" s="11">
        <v>104</v>
      </c>
      <c r="G10" s="10">
        <v>80</v>
      </c>
      <c r="H10" s="10">
        <v>63</v>
      </c>
      <c r="I10" s="11">
        <v>84</v>
      </c>
      <c r="J10" s="11">
        <v>69</v>
      </c>
      <c r="K10" s="14">
        <v>71</v>
      </c>
      <c r="L10" s="11">
        <v>108</v>
      </c>
      <c r="M10" s="13">
        <v>84</v>
      </c>
      <c r="N10" s="98">
        <v>101</v>
      </c>
      <c r="O10" s="11">
        <v>67</v>
      </c>
      <c r="P10" s="11">
        <v>77</v>
      </c>
      <c r="Q10" s="11">
        <v>79</v>
      </c>
      <c r="R10" s="11">
        <v>87</v>
      </c>
      <c r="S10" s="16"/>
      <c r="T10" s="16"/>
      <c r="U10" s="16"/>
      <c r="V10" s="16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7"/>
      <c r="B11" s="8" t="s">
        <v>36</v>
      </c>
      <c r="C11" s="8">
        <v>6</v>
      </c>
      <c r="D11" s="8">
        <v>8</v>
      </c>
      <c r="E11" s="9">
        <f t="shared" si="0"/>
        <v>1071</v>
      </c>
      <c r="F11" s="25">
        <v>105</v>
      </c>
      <c r="G11" s="10">
        <v>79</v>
      </c>
      <c r="H11" s="10">
        <v>68</v>
      </c>
      <c r="I11" s="11">
        <v>76</v>
      </c>
      <c r="J11" s="11">
        <v>74</v>
      </c>
      <c r="K11" s="14">
        <v>65</v>
      </c>
      <c r="L11" s="11">
        <v>109</v>
      </c>
      <c r="M11" s="11">
        <v>81</v>
      </c>
      <c r="N11" s="11">
        <v>91</v>
      </c>
      <c r="O11" s="11">
        <v>70</v>
      </c>
      <c r="P11" s="11">
        <v>87</v>
      </c>
      <c r="Q11" s="11">
        <v>84</v>
      </c>
      <c r="R11" s="11">
        <v>82</v>
      </c>
      <c r="S11" s="16"/>
      <c r="T11" s="16"/>
      <c r="U11" s="16"/>
      <c r="V11" s="16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7"/>
      <c r="B12" s="8" t="s">
        <v>37</v>
      </c>
      <c r="C12" s="8">
        <v>13</v>
      </c>
      <c r="D12" s="8">
        <v>9</v>
      </c>
      <c r="E12" s="9">
        <f t="shared" si="0"/>
        <v>1069</v>
      </c>
      <c r="F12" s="10">
        <v>94</v>
      </c>
      <c r="G12" s="17">
        <v>93</v>
      </c>
      <c r="H12" s="10">
        <v>64</v>
      </c>
      <c r="I12" s="11">
        <v>72</v>
      </c>
      <c r="J12" s="11">
        <v>65</v>
      </c>
      <c r="K12" s="14">
        <v>69</v>
      </c>
      <c r="L12" s="11">
        <v>105</v>
      </c>
      <c r="M12" s="21">
        <v>94</v>
      </c>
      <c r="N12" s="11">
        <v>92</v>
      </c>
      <c r="O12" s="11">
        <v>58</v>
      </c>
      <c r="P12" s="11">
        <v>82</v>
      </c>
      <c r="Q12" s="23">
        <v>85</v>
      </c>
      <c r="R12" s="19">
        <v>96</v>
      </c>
      <c r="S12" s="16"/>
      <c r="T12" s="16"/>
      <c r="U12" s="16"/>
      <c r="V12" s="16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7"/>
      <c r="B13" s="8" t="s">
        <v>27</v>
      </c>
      <c r="C13" s="8">
        <v>7</v>
      </c>
      <c r="D13" s="8">
        <v>10</v>
      </c>
      <c r="E13" s="9">
        <f t="shared" si="0"/>
        <v>1068</v>
      </c>
      <c r="F13" s="10">
        <v>100</v>
      </c>
      <c r="G13" s="17">
        <v>93</v>
      </c>
      <c r="H13" s="11">
        <v>72</v>
      </c>
      <c r="I13" s="13">
        <v>91</v>
      </c>
      <c r="J13" s="23">
        <v>79</v>
      </c>
      <c r="K13" s="14">
        <v>69</v>
      </c>
      <c r="L13" s="11">
        <v>103</v>
      </c>
      <c r="M13" s="11">
        <v>65</v>
      </c>
      <c r="N13" s="11">
        <v>83</v>
      </c>
      <c r="O13" s="23">
        <v>76</v>
      </c>
      <c r="P13" s="11">
        <v>72</v>
      </c>
      <c r="Q13" s="11">
        <v>84</v>
      </c>
      <c r="R13" s="11">
        <v>81</v>
      </c>
      <c r="S13" s="16"/>
      <c r="T13" s="16"/>
      <c r="U13" s="16"/>
      <c r="V13" s="16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7"/>
      <c r="B14" s="8" t="s">
        <v>39</v>
      </c>
      <c r="C14" s="8">
        <v>9</v>
      </c>
      <c r="D14" s="8">
        <v>10</v>
      </c>
      <c r="E14" s="9">
        <f t="shared" si="0"/>
        <v>1068</v>
      </c>
      <c r="F14" s="13">
        <v>105</v>
      </c>
      <c r="G14" s="10">
        <v>61</v>
      </c>
      <c r="H14" s="10">
        <v>75</v>
      </c>
      <c r="I14" s="11">
        <v>80</v>
      </c>
      <c r="J14" s="11">
        <v>74</v>
      </c>
      <c r="K14" s="14">
        <v>69</v>
      </c>
      <c r="L14" s="11">
        <v>108</v>
      </c>
      <c r="M14" s="11">
        <v>79</v>
      </c>
      <c r="N14" s="21">
        <v>102</v>
      </c>
      <c r="O14" s="11">
        <v>74</v>
      </c>
      <c r="P14" s="11">
        <v>82</v>
      </c>
      <c r="Q14" s="11">
        <v>76</v>
      </c>
      <c r="R14" s="11">
        <v>83</v>
      </c>
      <c r="S14" s="16"/>
      <c r="T14" s="16"/>
      <c r="U14" s="16"/>
      <c r="V14" s="16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7"/>
      <c r="B15" s="8" t="s">
        <v>28</v>
      </c>
      <c r="C15" s="24">
        <v>11</v>
      </c>
      <c r="D15" s="24">
        <v>12</v>
      </c>
      <c r="E15" s="9">
        <f t="shared" si="0"/>
        <v>1063</v>
      </c>
      <c r="F15" s="10">
        <v>104</v>
      </c>
      <c r="G15" s="10">
        <v>79</v>
      </c>
      <c r="H15" s="10">
        <v>82</v>
      </c>
      <c r="I15" s="11">
        <v>72</v>
      </c>
      <c r="J15" s="11">
        <v>64</v>
      </c>
      <c r="K15" s="14">
        <v>73</v>
      </c>
      <c r="L15" s="21">
        <v>114</v>
      </c>
      <c r="M15" s="11">
        <v>80</v>
      </c>
      <c r="N15" s="11">
        <v>81</v>
      </c>
      <c r="O15" s="11">
        <v>66</v>
      </c>
      <c r="P15" s="11">
        <v>80</v>
      </c>
      <c r="Q15" s="11">
        <v>82</v>
      </c>
      <c r="R15" s="11">
        <v>86</v>
      </c>
      <c r="S15" s="16"/>
      <c r="T15" s="16"/>
      <c r="U15" s="16"/>
      <c r="V15" s="16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7"/>
      <c r="B16" s="8" t="s">
        <v>29</v>
      </c>
      <c r="C16" s="8">
        <v>14</v>
      </c>
      <c r="D16" s="8">
        <v>13</v>
      </c>
      <c r="E16" s="9">
        <f t="shared" si="0"/>
        <v>1059</v>
      </c>
      <c r="F16" s="10">
        <v>96</v>
      </c>
      <c r="G16" s="10">
        <v>83</v>
      </c>
      <c r="H16" s="10">
        <v>76</v>
      </c>
      <c r="I16" s="11">
        <v>81</v>
      </c>
      <c r="J16" s="11">
        <v>71</v>
      </c>
      <c r="K16" s="14">
        <v>71</v>
      </c>
      <c r="L16" s="13">
        <v>111</v>
      </c>
      <c r="M16" s="11">
        <v>79</v>
      </c>
      <c r="N16" s="11">
        <v>93</v>
      </c>
      <c r="O16" s="11">
        <v>70</v>
      </c>
      <c r="P16" s="11">
        <v>67</v>
      </c>
      <c r="Q16" s="11">
        <v>74</v>
      </c>
      <c r="R16" s="11">
        <v>87</v>
      </c>
      <c r="S16" s="16"/>
      <c r="T16" s="16"/>
      <c r="U16" s="16"/>
      <c r="V16" s="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7"/>
      <c r="B17" s="8" t="s">
        <v>32</v>
      </c>
      <c r="C17" s="8">
        <v>12</v>
      </c>
      <c r="D17" s="8">
        <v>13</v>
      </c>
      <c r="E17" s="9">
        <f t="shared" si="0"/>
        <v>1059</v>
      </c>
      <c r="F17" s="10">
        <v>101</v>
      </c>
      <c r="G17" s="26">
        <v>91</v>
      </c>
      <c r="H17" s="10">
        <v>71</v>
      </c>
      <c r="I17" s="11">
        <v>78</v>
      </c>
      <c r="J17" s="11">
        <v>77</v>
      </c>
      <c r="K17" s="14">
        <v>77</v>
      </c>
      <c r="L17" s="11">
        <v>97</v>
      </c>
      <c r="M17" s="11">
        <v>71</v>
      </c>
      <c r="N17" s="11">
        <v>92</v>
      </c>
      <c r="O17" s="11">
        <v>66</v>
      </c>
      <c r="P17" s="11">
        <v>76</v>
      </c>
      <c r="Q17" s="11">
        <v>78</v>
      </c>
      <c r="R17" s="11">
        <v>84</v>
      </c>
      <c r="S17" s="16"/>
      <c r="T17" s="16"/>
      <c r="U17" s="16"/>
      <c r="V17" s="16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7"/>
      <c r="B18" s="8" t="s">
        <v>26</v>
      </c>
      <c r="C18" s="8">
        <v>16</v>
      </c>
      <c r="D18" s="8">
        <v>15</v>
      </c>
      <c r="E18" s="9">
        <f t="shared" si="0"/>
        <v>1056</v>
      </c>
      <c r="F18" s="10">
        <v>92</v>
      </c>
      <c r="G18" s="10">
        <v>77</v>
      </c>
      <c r="H18" s="10">
        <v>79</v>
      </c>
      <c r="I18" s="21">
        <v>102</v>
      </c>
      <c r="J18" s="11">
        <v>72</v>
      </c>
      <c r="K18" s="22">
        <v>83</v>
      </c>
      <c r="L18" s="11">
        <v>93</v>
      </c>
      <c r="M18" s="11">
        <v>77</v>
      </c>
      <c r="N18" s="11">
        <v>93</v>
      </c>
      <c r="O18" s="11">
        <v>61</v>
      </c>
      <c r="P18" s="11">
        <v>68</v>
      </c>
      <c r="Q18" s="11">
        <v>72</v>
      </c>
      <c r="R18" s="11">
        <v>87</v>
      </c>
      <c r="S18" s="16"/>
      <c r="T18" s="16"/>
      <c r="U18" s="16"/>
      <c r="V18" s="16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7"/>
      <c r="B19" s="8" t="s">
        <v>25</v>
      </c>
      <c r="C19" s="8">
        <v>15</v>
      </c>
      <c r="D19" s="8">
        <v>16</v>
      </c>
      <c r="E19" s="9">
        <f t="shared" si="0"/>
        <v>1043</v>
      </c>
      <c r="F19" s="10">
        <v>97</v>
      </c>
      <c r="G19" s="10">
        <v>83</v>
      </c>
      <c r="H19" s="10">
        <v>82</v>
      </c>
      <c r="I19" s="11">
        <v>83</v>
      </c>
      <c r="J19" s="11">
        <v>72</v>
      </c>
      <c r="K19" s="20">
        <v>82</v>
      </c>
      <c r="L19" s="11">
        <v>102</v>
      </c>
      <c r="M19" s="11">
        <v>77</v>
      </c>
      <c r="N19" s="11">
        <v>76</v>
      </c>
      <c r="O19" s="11">
        <v>64</v>
      </c>
      <c r="P19" s="11">
        <v>65</v>
      </c>
      <c r="Q19" s="19">
        <v>87</v>
      </c>
      <c r="R19" s="11">
        <v>73</v>
      </c>
      <c r="S19" s="16"/>
      <c r="T19" s="16"/>
      <c r="U19" s="16"/>
      <c r="V19" s="16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7"/>
      <c r="B20" s="8" t="s">
        <v>38</v>
      </c>
      <c r="C20" s="8">
        <v>17</v>
      </c>
      <c r="D20" s="8">
        <v>17</v>
      </c>
      <c r="E20" s="9">
        <f t="shared" si="0"/>
        <v>1040</v>
      </c>
      <c r="F20" s="10">
        <v>103</v>
      </c>
      <c r="G20" s="10">
        <v>84</v>
      </c>
      <c r="H20" s="10">
        <v>71</v>
      </c>
      <c r="I20" s="11">
        <v>78</v>
      </c>
      <c r="J20" s="11">
        <v>72</v>
      </c>
      <c r="K20" s="14">
        <v>62</v>
      </c>
      <c r="L20" s="11">
        <v>106</v>
      </c>
      <c r="M20" s="11">
        <v>76</v>
      </c>
      <c r="N20" s="11">
        <v>89</v>
      </c>
      <c r="O20" s="11">
        <v>66</v>
      </c>
      <c r="P20" s="11">
        <v>78</v>
      </c>
      <c r="Q20" s="11">
        <v>78</v>
      </c>
      <c r="R20" s="11">
        <v>77</v>
      </c>
      <c r="S20" s="16"/>
      <c r="T20" s="16"/>
      <c r="U20" s="16"/>
      <c r="V20" s="16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7"/>
      <c r="B21" s="8" t="s">
        <v>33</v>
      </c>
      <c r="C21" s="24">
        <v>18</v>
      </c>
      <c r="D21" s="24">
        <v>18</v>
      </c>
      <c r="E21" s="9">
        <f t="shared" si="0"/>
        <v>1036</v>
      </c>
      <c r="F21" s="11">
        <v>85</v>
      </c>
      <c r="G21" s="10">
        <v>75</v>
      </c>
      <c r="H21" s="26">
        <v>86</v>
      </c>
      <c r="I21" s="11">
        <v>79</v>
      </c>
      <c r="J21" s="21">
        <v>91</v>
      </c>
      <c r="K21" s="14">
        <v>55</v>
      </c>
      <c r="L21" s="19">
        <v>113</v>
      </c>
      <c r="M21" s="11">
        <v>77</v>
      </c>
      <c r="N21" s="11">
        <v>63</v>
      </c>
      <c r="O21" s="11">
        <v>62</v>
      </c>
      <c r="P21" s="11">
        <v>87</v>
      </c>
      <c r="Q21" s="11">
        <v>80</v>
      </c>
      <c r="R21" s="11">
        <v>83</v>
      </c>
      <c r="S21" s="16"/>
      <c r="T21" s="16"/>
      <c r="U21" s="16"/>
      <c r="V21" s="16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7"/>
      <c r="B22" s="8" t="s">
        <v>42</v>
      </c>
      <c r="C22" s="8">
        <v>18</v>
      </c>
      <c r="D22" s="8">
        <v>19</v>
      </c>
      <c r="E22" s="9">
        <f t="shared" si="0"/>
        <v>1031</v>
      </c>
      <c r="F22" s="10">
        <v>88</v>
      </c>
      <c r="G22" s="10">
        <v>85</v>
      </c>
      <c r="H22" s="10">
        <v>72</v>
      </c>
      <c r="I22" s="11">
        <v>64</v>
      </c>
      <c r="J22" s="11">
        <v>74</v>
      </c>
      <c r="K22" s="14">
        <v>76</v>
      </c>
      <c r="L22" s="11">
        <v>99</v>
      </c>
      <c r="M22" s="11">
        <v>75</v>
      </c>
      <c r="N22" s="11">
        <v>78</v>
      </c>
      <c r="O22" s="13">
        <v>81</v>
      </c>
      <c r="P22" s="11">
        <v>67</v>
      </c>
      <c r="Q22" s="21">
        <v>94</v>
      </c>
      <c r="R22" s="11">
        <v>78</v>
      </c>
      <c r="S22" s="16"/>
      <c r="T22" s="16"/>
      <c r="U22" s="16"/>
      <c r="V22" s="16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7"/>
      <c r="B23" s="8" t="s">
        <v>30</v>
      </c>
      <c r="C23" s="8">
        <v>21</v>
      </c>
      <c r="D23" s="8">
        <v>20</v>
      </c>
      <c r="E23" s="9">
        <f t="shared" si="0"/>
        <v>1021</v>
      </c>
      <c r="F23" s="10">
        <v>84</v>
      </c>
      <c r="G23" s="11">
        <v>80</v>
      </c>
      <c r="H23" s="25">
        <v>90</v>
      </c>
      <c r="I23" s="11">
        <v>79</v>
      </c>
      <c r="J23" s="11">
        <v>73</v>
      </c>
      <c r="K23" s="14">
        <v>79</v>
      </c>
      <c r="L23" s="11">
        <v>101</v>
      </c>
      <c r="M23" s="11">
        <v>78</v>
      </c>
      <c r="N23" s="11">
        <v>71</v>
      </c>
      <c r="O23" s="11">
        <v>59</v>
      </c>
      <c r="P23" s="11">
        <v>70</v>
      </c>
      <c r="Q23" s="11">
        <v>79</v>
      </c>
      <c r="R23" s="11">
        <v>78</v>
      </c>
      <c r="S23" s="16"/>
      <c r="T23" s="16"/>
      <c r="U23" s="16"/>
      <c r="V23" s="16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7"/>
      <c r="B24" s="8" t="s">
        <v>41</v>
      </c>
      <c r="C24" s="8">
        <v>20</v>
      </c>
      <c r="D24" s="8">
        <v>21</v>
      </c>
      <c r="E24" s="9">
        <f t="shared" si="0"/>
        <v>1019</v>
      </c>
      <c r="F24" s="10">
        <v>92</v>
      </c>
      <c r="G24" s="12">
        <v>95</v>
      </c>
      <c r="H24" s="10">
        <v>67</v>
      </c>
      <c r="I24" s="11">
        <v>63</v>
      </c>
      <c r="J24" s="19">
        <v>84</v>
      </c>
      <c r="K24" s="14">
        <v>58</v>
      </c>
      <c r="L24" s="11">
        <v>107</v>
      </c>
      <c r="M24" s="11">
        <v>79</v>
      </c>
      <c r="N24" s="11">
        <v>80</v>
      </c>
      <c r="O24" s="21">
        <v>87</v>
      </c>
      <c r="P24" s="11">
        <v>62</v>
      </c>
      <c r="Q24" s="11">
        <v>73</v>
      </c>
      <c r="R24" s="11">
        <v>72</v>
      </c>
      <c r="S24" s="16"/>
      <c r="T24" s="16"/>
      <c r="U24" s="16"/>
      <c r="V24" s="16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7"/>
      <c r="B25" s="8" t="s">
        <v>43</v>
      </c>
      <c r="C25" s="8">
        <v>22</v>
      </c>
      <c r="D25" s="8">
        <v>21</v>
      </c>
      <c r="E25" s="9">
        <f t="shared" si="0"/>
        <v>1019</v>
      </c>
      <c r="F25" s="11">
        <v>76</v>
      </c>
      <c r="G25" s="10">
        <v>68</v>
      </c>
      <c r="H25" s="10">
        <v>75</v>
      </c>
      <c r="I25" s="11">
        <v>85</v>
      </c>
      <c r="J25" s="11">
        <v>53</v>
      </c>
      <c r="K25" s="14">
        <v>69</v>
      </c>
      <c r="L25" s="11">
        <v>107</v>
      </c>
      <c r="M25" s="11">
        <v>80</v>
      </c>
      <c r="N25" s="11">
        <v>68</v>
      </c>
      <c r="O25" s="11">
        <v>56</v>
      </c>
      <c r="P25" s="21">
        <v>107</v>
      </c>
      <c r="Q25" s="13">
        <v>86</v>
      </c>
      <c r="R25" s="11">
        <v>89</v>
      </c>
      <c r="S25" s="16"/>
      <c r="T25" s="16"/>
      <c r="U25" s="16"/>
      <c r="V25" s="16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B26" s="8" t="s">
        <v>40</v>
      </c>
      <c r="C26" s="8">
        <v>22</v>
      </c>
      <c r="D26" s="8">
        <v>23</v>
      </c>
      <c r="E26" s="9">
        <f t="shared" si="0"/>
        <v>1008</v>
      </c>
      <c r="F26" s="10">
        <v>95</v>
      </c>
      <c r="G26" s="10">
        <v>81</v>
      </c>
      <c r="H26" s="10">
        <v>73</v>
      </c>
      <c r="I26" s="11">
        <v>78</v>
      </c>
      <c r="J26" s="13">
        <v>80</v>
      </c>
      <c r="K26" s="28">
        <v>81</v>
      </c>
      <c r="L26" s="11">
        <v>86</v>
      </c>
      <c r="M26" s="11">
        <v>71</v>
      </c>
      <c r="N26" s="11">
        <v>86</v>
      </c>
      <c r="O26" s="11">
        <v>56</v>
      </c>
      <c r="P26" s="11">
        <v>70</v>
      </c>
      <c r="Q26" s="11">
        <v>73</v>
      </c>
      <c r="R26" s="11">
        <v>78</v>
      </c>
      <c r="S26" s="16"/>
      <c r="T26" s="16"/>
      <c r="U26" s="16"/>
      <c r="V26" s="1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B27" s="8" t="s">
        <v>44</v>
      </c>
      <c r="C27" s="8">
        <v>24</v>
      </c>
      <c r="D27" s="8">
        <v>24</v>
      </c>
      <c r="E27" s="9">
        <f t="shared" si="0"/>
        <v>989</v>
      </c>
      <c r="F27" s="10">
        <v>79</v>
      </c>
      <c r="G27" s="10">
        <v>79</v>
      </c>
      <c r="H27" s="10">
        <v>66</v>
      </c>
      <c r="I27" s="11">
        <v>72</v>
      </c>
      <c r="J27" s="11">
        <v>73</v>
      </c>
      <c r="K27" s="14">
        <v>61</v>
      </c>
      <c r="L27" s="11">
        <v>92</v>
      </c>
      <c r="M27" s="11">
        <v>75</v>
      </c>
      <c r="N27" s="11">
        <v>86</v>
      </c>
      <c r="O27" s="11">
        <v>65</v>
      </c>
      <c r="P27" s="11">
        <v>77</v>
      </c>
      <c r="Q27" s="11">
        <v>75</v>
      </c>
      <c r="R27" s="11">
        <v>89</v>
      </c>
      <c r="S27" s="16"/>
      <c r="T27" s="16"/>
      <c r="U27" s="16"/>
      <c r="V27" s="16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B28" s="8" t="s">
        <v>45</v>
      </c>
      <c r="C28" s="8">
        <v>25</v>
      </c>
      <c r="D28" s="8">
        <v>25</v>
      </c>
      <c r="E28" s="9">
        <f t="shared" si="0"/>
        <v>979</v>
      </c>
      <c r="F28" s="11">
        <v>88</v>
      </c>
      <c r="G28" s="10">
        <v>62</v>
      </c>
      <c r="H28" s="10">
        <v>44</v>
      </c>
      <c r="I28" s="11">
        <v>76</v>
      </c>
      <c r="J28" s="11">
        <v>67</v>
      </c>
      <c r="K28" s="14">
        <v>69</v>
      </c>
      <c r="L28" s="11">
        <v>106</v>
      </c>
      <c r="M28" s="11">
        <v>71</v>
      </c>
      <c r="N28" s="11">
        <v>78</v>
      </c>
      <c r="O28" s="11">
        <v>64</v>
      </c>
      <c r="P28" s="23">
        <v>89</v>
      </c>
      <c r="Q28" s="11">
        <v>84</v>
      </c>
      <c r="R28" s="11">
        <v>81</v>
      </c>
      <c r="S28" s="16"/>
      <c r="T28" s="16"/>
      <c r="U28" s="16"/>
      <c r="V28" s="16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B29"/>
      <c r="C29" s="29"/>
      <c r="D29" s="29"/>
      <c r="E29" s="30">
        <f t="shared" ref="E29:V29" si="1">SUM(E4:E28)</f>
        <v>26344</v>
      </c>
      <c r="F29" s="30">
        <f t="shared" si="1"/>
        <v>2409</v>
      </c>
      <c r="G29" s="30">
        <f t="shared" si="1"/>
        <v>2022</v>
      </c>
      <c r="H29" s="30">
        <f t="shared" si="1"/>
        <v>1869</v>
      </c>
      <c r="I29" s="30">
        <f t="shared" si="1"/>
        <v>1986</v>
      </c>
      <c r="J29" s="30">
        <f t="shared" si="1"/>
        <v>1808</v>
      </c>
      <c r="K29" s="30">
        <f t="shared" si="1"/>
        <v>1800</v>
      </c>
      <c r="L29" s="30">
        <f t="shared" si="1"/>
        <v>2607</v>
      </c>
      <c r="M29" s="30">
        <f t="shared" si="1"/>
        <v>1953</v>
      </c>
      <c r="N29" s="30">
        <f t="shared" si="1"/>
        <v>2136</v>
      </c>
      <c r="O29" s="30">
        <f t="shared" si="1"/>
        <v>1693</v>
      </c>
      <c r="P29" s="30">
        <f t="shared" si="1"/>
        <v>1957</v>
      </c>
      <c r="Q29" s="30">
        <f t="shared" si="1"/>
        <v>1995</v>
      </c>
      <c r="R29" s="30">
        <f t="shared" si="1"/>
        <v>2109</v>
      </c>
      <c r="S29" s="30">
        <f t="shared" si="1"/>
        <v>0</v>
      </c>
      <c r="T29" s="30">
        <f t="shared" si="1"/>
        <v>0</v>
      </c>
      <c r="U29" s="30">
        <f t="shared" si="1"/>
        <v>0</v>
      </c>
      <c r="V29" s="30">
        <f t="shared" si="1"/>
        <v>0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B30"/>
      <c r="C30" s="29"/>
      <c r="D30" s="29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B31"/>
      <c r="C31" s="29"/>
      <c r="D31" s="29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">
      <c r="B32"/>
      <c r="C32" s="29"/>
      <c r="D32" s="29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61" x14ac:dyDescent="0.2">
      <c r="B33"/>
      <c r="C33" s="29"/>
      <c r="D33" s="29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61" x14ac:dyDescent="0.2">
      <c r="B34"/>
      <c r="C34" s="29"/>
      <c r="D34" s="29"/>
      <c r="E34" s="106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2:61" x14ac:dyDescent="0.2">
      <c r="B35"/>
      <c r="C35" s="29"/>
      <c r="D35" s="29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2:61" x14ac:dyDescent="0.2">
      <c r="B36"/>
      <c r="C36" s="29"/>
      <c r="D36" s="29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2:61" x14ac:dyDescent="0.2">
      <c r="B37"/>
      <c r="C37" s="29"/>
      <c r="D37" s="29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2:61" x14ac:dyDescent="0.2">
      <c r="B38"/>
      <c r="C38" s="29"/>
      <c r="D38" s="29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2:61" x14ac:dyDescent="0.2">
      <c r="B39"/>
      <c r="C39" s="29"/>
      <c r="D39" s="2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2:61" x14ac:dyDescent="0.2">
      <c r="B40"/>
      <c r="C40" s="29"/>
      <c r="D40" s="29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2:61" x14ac:dyDescent="0.2">
      <c r="B41"/>
      <c r="C41" s="29"/>
      <c r="D41" s="29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2:61" x14ac:dyDescent="0.2">
      <c r="B42"/>
      <c r="C42" s="29"/>
      <c r="D42" s="29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2:61" x14ac:dyDescent="0.2">
      <c r="B43"/>
      <c r="C43" s="29"/>
      <c r="D43" s="29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</sheetData>
  <phoneticPr fontId="0" type="noConversion"/>
  <pageMargins left="0.48" right="0.12" top="1" bottom="1" header="0.5" footer="0.5"/>
  <pageSetup scale="85" orientation="landscape" horizontalDpi="300" verticalDpi="30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1"/>
  <sheetViews>
    <sheetView topLeftCell="B1" zoomScale="75" workbookViewId="0">
      <pane xSplit="1" topLeftCell="C1" activePane="topRight" state="frozen"/>
      <selection activeCell="L29" sqref="L29"/>
      <selection pane="topRight" activeCell="L29" sqref="L29"/>
    </sheetView>
  </sheetViews>
  <sheetFormatPr defaultRowHeight="12.75" x14ac:dyDescent="0.2"/>
  <cols>
    <col min="1" max="1" width="9.140625" style="31"/>
    <col min="2" max="2" width="26" style="31" bestFit="1" customWidth="1"/>
    <col min="3" max="3" width="11.140625" style="31" bestFit="1" customWidth="1"/>
    <col min="4" max="15" width="9.5703125" style="32" bestFit="1" customWidth="1"/>
    <col min="16" max="16" width="8.85546875" style="32" bestFit="1" customWidth="1"/>
    <col min="17" max="19" width="6.5703125" style="32" bestFit="1" customWidth="1"/>
    <col min="20" max="20" width="6.42578125" style="32" customWidth="1"/>
    <col min="21" max="21" width="8.5703125" style="32" bestFit="1" customWidth="1"/>
    <col min="22" max="22" width="7" style="32" bestFit="1" customWidth="1"/>
    <col min="23" max="45" width="9.140625" style="32"/>
    <col min="46" max="16384" width="9.140625" style="31"/>
  </cols>
  <sheetData>
    <row r="1" spans="1:45" s="110" customFormat="1" x14ac:dyDescent="0.2">
      <c r="C1" s="69" t="s">
        <v>3</v>
      </c>
      <c r="D1" s="111" t="s">
        <v>4</v>
      </c>
      <c r="E1" s="111" t="s">
        <v>5</v>
      </c>
      <c r="F1" s="111" t="s">
        <v>6</v>
      </c>
      <c r="G1" s="111" t="s">
        <v>7</v>
      </c>
      <c r="H1" s="111" t="s">
        <v>8</v>
      </c>
      <c r="I1" s="111" t="s">
        <v>9</v>
      </c>
      <c r="J1" s="111" t="s">
        <v>10</v>
      </c>
      <c r="K1" s="111" t="s">
        <v>11</v>
      </c>
      <c r="L1" s="111" t="s">
        <v>12</v>
      </c>
      <c r="M1" s="111" t="s">
        <v>13</v>
      </c>
      <c r="N1" s="111" t="s">
        <v>14</v>
      </c>
      <c r="O1" s="111" t="s">
        <v>15</v>
      </c>
      <c r="P1" s="111" t="s">
        <v>16</v>
      </c>
      <c r="Q1" s="111" t="s">
        <v>17</v>
      </c>
      <c r="R1" s="112" t="s">
        <v>18</v>
      </c>
      <c r="S1" s="112" t="s">
        <v>19</v>
      </c>
      <c r="T1" s="112" t="s">
        <v>20</v>
      </c>
      <c r="U1" s="112" t="s">
        <v>47</v>
      </c>
      <c r="V1" s="112" t="s">
        <v>48</v>
      </c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</row>
    <row r="2" spans="1:45" s="65" customFormat="1" x14ac:dyDescent="0.2">
      <c r="B2" s="33" t="s">
        <v>23</v>
      </c>
      <c r="C2" s="99">
        <f t="shared" ref="C2:C28" si="0">SUM(D2:V2)</f>
        <v>200</v>
      </c>
      <c r="D2" s="34">
        <v>65</v>
      </c>
      <c r="E2" s="34"/>
      <c r="F2" s="34"/>
      <c r="G2" s="34">
        <v>50</v>
      </c>
      <c r="H2" s="34"/>
      <c r="I2" s="34"/>
      <c r="J2" s="34"/>
      <c r="K2" s="34"/>
      <c r="L2" s="34"/>
      <c r="M2" s="34"/>
      <c r="N2" s="34">
        <v>50</v>
      </c>
      <c r="O2" s="34"/>
      <c r="P2" s="34">
        <v>35</v>
      </c>
      <c r="Q2" s="34"/>
      <c r="R2" s="34"/>
      <c r="S2" s="34"/>
      <c r="T2" s="34"/>
      <c r="U2" s="34"/>
      <c r="V2" s="34"/>
      <c r="W2" s="34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108"/>
      <c r="AK2" s="108"/>
      <c r="AL2" s="108"/>
      <c r="AM2" s="108"/>
      <c r="AN2" s="108"/>
      <c r="AO2" s="108"/>
      <c r="AP2" s="108"/>
      <c r="AQ2" s="108"/>
      <c r="AR2" s="108"/>
      <c r="AS2" s="108"/>
    </row>
    <row r="3" spans="1:45" x14ac:dyDescent="0.2">
      <c r="A3" s="33">
        <v>1</v>
      </c>
      <c r="B3" s="8" t="s">
        <v>41</v>
      </c>
      <c r="C3" s="99">
        <f t="shared" si="0"/>
        <v>180</v>
      </c>
      <c r="D3" s="107"/>
      <c r="E3" s="107">
        <v>65</v>
      </c>
      <c r="F3" s="107"/>
      <c r="G3" s="107"/>
      <c r="H3" s="107">
        <v>50</v>
      </c>
      <c r="I3" s="107"/>
      <c r="J3" s="107"/>
      <c r="K3" s="107"/>
      <c r="L3" s="107"/>
      <c r="M3" s="107">
        <v>65</v>
      </c>
      <c r="N3" s="107"/>
      <c r="O3" s="107"/>
      <c r="P3" s="107"/>
      <c r="Q3" s="107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</row>
    <row r="4" spans="1:45" x14ac:dyDescent="0.2">
      <c r="A4" s="33">
        <v>11</v>
      </c>
      <c r="B4" s="33" t="s">
        <v>37</v>
      </c>
      <c r="C4" s="99">
        <f t="shared" si="0"/>
        <v>177.5</v>
      </c>
      <c r="D4" s="34"/>
      <c r="E4" s="34">
        <v>42.5</v>
      </c>
      <c r="F4" s="34"/>
      <c r="G4" s="34"/>
      <c r="H4" s="34"/>
      <c r="I4" s="34"/>
      <c r="J4" s="34"/>
      <c r="K4" s="34">
        <v>65</v>
      </c>
      <c r="L4" s="34"/>
      <c r="M4" s="34"/>
      <c r="N4" s="34"/>
      <c r="O4" s="34">
        <v>20</v>
      </c>
      <c r="P4" s="34">
        <v>50</v>
      </c>
      <c r="Q4" s="34"/>
      <c r="R4" s="34"/>
      <c r="S4" s="34"/>
      <c r="T4" s="34"/>
      <c r="U4" s="34"/>
      <c r="V4" s="34"/>
      <c r="W4" s="34"/>
    </row>
    <row r="5" spans="1:45" x14ac:dyDescent="0.2">
      <c r="A5" s="8">
        <v>16</v>
      </c>
      <c r="B5" s="8" t="s">
        <v>34</v>
      </c>
      <c r="C5" s="99">
        <f t="shared" si="0"/>
        <v>168.32999999999998</v>
      </c>
      <c r="D5" s="34">
        <v>18.329999999999998</v>
      </c>
      <c r="E5" s="34"/>
      <c r="F5" s="34"/>
      <c r="G5" s="34"/>
      <c r="H5" s="34"/>
      <c r="I5" s="34"/>
      <c r="J5" s="34"/>
      <c r="K5" s="34"/>
      <c r="L5" s="34"/>
      <c r="M5" s="34">
        <v>50</v>
      </c>
      <c r="N5" s="34">
        <v>35</v>
      </c>
      <c r="O5" s="34"/>
      <c r="P5" s="34">
        <v>65</v>
      </c>
      <c r="Q5" s="34"/>
      <c r="R5" s="34"/>
      <c r="S5" s="34"/>
      <c r="T5" s="34"/>
      <c r="U5" s="34"/>
      <c r="V5" s="34"/>
      <c r="W5" s="34"/>
    </row>
    <row r="6" spans="1:45" x14ac:dyDescent="0.2">
      <c r="A6" s="8">
        <v>2</v>
      </c>
      <c r="B6" s="33" t="s">
        <v>33</v>
      </c>
      <c r="C6" s="99">
        <f t="shared" si="0"/>
        <v>135</v>
      </c>
      <c r="D6" s="34"/>
      <c r="E6" s="34"/>
      <c r="F6" s="34">
        <v>20</v>
      </c>
      <c r="G6" s="34"/>
      <c r="H6" s="34">
        <v>65</v>
      </c>
      <c r="I6" s="34"/>
      <c r="J6" s="34">
        <v>50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1:45" x14ac:dyDescent="0.2">
      <c r="A7" s="8">
        <v>-12</v>
      </c>
      <c r="B7" s="33" t="s">
        <v>21</v>
      </c>
      <c r="C7" s="99">
        <f t="shared" si="0"/>
        <v>132.5</v>
      </c>
      <c r="D7" s="34"/>
      <c r="E7" s="34"/>
      <c r="F7" s="34">
        <v>65</v>
      </c>
      <c r="G7" s="34">
        <f>ROUND(55/2,2)</f>
        <v>27.5</v>
      </c>
      <c r="H7" s="34"/>
      <c r="I7" s="34"/>
      <c r="J7" s="34"/>
      <c r="K7" s="34">
        <v>20</v>
      </c>
      <c r="L7" s="34">
        <v>20</v>
      </c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8" spans="1:45" x14ac:dyDescent="0.2">
      <c r="A8" s="8">
        <v>-26</v>
      </c>
      <c r="B8" s="33" t="s">
        <v>26</v>
      </c>
      <c r="C8" s="99">
        <f t="shared" si="0"/>
        <v>115</v>
      </c>
      <c r="D8" s="34"/>
      <c r="E8" s="34"/>
      <c r="F8" s="34"/>
      <c r="G8" s="34">
        <v>65</v>
      </c>
      <c r="H8" s="34"/>
      <c r="I8" s="34">
        <v>50</v>
      </c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AD8" s="35"/>
      <c r="AE8" s="35"/>
      <c r="AF8" s="35"/>
      <c r="AG8" s="35"/>
    </row>
    <row r="9" spans="1:45" x14ac:dyDescent="0.2">
      <c r="A9" s="8">
        <v>-40</v>
      </c>
      <c r="B9" s="33" t="s">
        <v>35</v>
      </c>
      <c r="C9" s="99">
        <f t="shared" si="0"/>
        <v>112.5</v>
      </c>
      <c r="D9" s="34"/>
      <c r="E9" s="34"/>
      <c r="F9" s="34"/>
      <c r="G9" s="34"/>
      <c r="H9" s="34"/>
      <c r="I9" s="34">
        <v>65</v>
      </c>
      <c r="J9" s="34">
        <f>ROUND((35+20)/2,2)</f>
        <v>27.5</v>
      </c>
      <c r="K9" s="34"/>
      <c r="L9" s="34"/>
      <c r="M9" s="34"/>
      <c r="N9" s="34"/>
      <c r="O9" s="34"/>
      <c r="P9" s="34">
        <v>20</v>
      </c>
      <c r="Q9" s="34"/>
      <c r="R9" s="34"/>
      <c r="S9" s="34"/>
      <c r="T9" s="34"/>
      <c r="U9" s="34"/>
      <c r="V9" s="34"/>
      <c r="W9" s="34"/>
    </row>
    <row r="10" spans="1:45" x14ac:dyDescent="0.2">
      <c r="A10" s="8">
        <v>-54</v>
      </c>
      <c r="B10" s="33" t="s">
        <v>27</v>
      </c>
      <c r="C10" s="99">
        <f t="shared" si="0"/>
        <v>110</v>
      </c>
      <c r="D10" s="34"/>
      <c r="E10" s="34">
        <v>42.5</v>
      </c>
      <c r="F10" s="34"/>
      <c r="G10" s="34">
        <f>ROUND(55/2,2)</f>
        <v>27.5</v>
      </c>
      <c r="H10" s="34">
        <v>20</v>
      </c>
      <c r="I10" s="34"/>
      <c r="J10" s="34"/>
      <c r="K10" s="34"/>
      <c r="L10" s="34"/>
      <c r="M10" s="34">
        <v>20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spans="1:45" x14ac:dyDescent="0.2">
      <c r="A11" s="8">
        <v>-68</v>
      </c>
      <c r="B11" s="33" t="s">
        <v>24</v>
      </c>
      <c r="C11" s="99">
        <f t="shared" si="0"/>
        <v>100</v>
      </c>
      <c r="D11" s="34">
        <v>50</v>
      </c>
      <c r="E11" s="34"/>
      <c r="F11" s="34"/>
      <c r="G11" s="34"/>
      <c r="H11" s="34"/>
      <c r="I11" s="34"/>
      <c r="J11" s="34"/>
      <c r="K11" s="34">
        <v>50</v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45" x14ac:dyDescent="0.2">
      <c r="A12" s="8">
        <v>-82</v>
      </c>
      <c r="B12" s="33" t="s">
        <v>43</v>
      </c>
      <c r="C12" s="99">
        <f t="shared" si="0"/>
        <v>100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>
        <v>65</v>
      </c>
      <c r="O12" s="34">
        <v>35</v>
      </c>
      <c r="P12" s="34"/>
      <c r="Q12" s="34"/>
      <c r="R12" s="34"/>
      <c r="S12" s="34"/>
      <c r="T12" s="34"/>
      <c r="U12" s="34"/>
      <c r="V12" s="34"/>
      <c r="W12" s="34"/>
      <c r="X12" s="35"/>
      <c r="Z12" s="35"/>
    </row>
    <row r="13" spans="1:45" x14ac:dyDescent="0.2">
      <c r="A13" s="8">
        <v>-96</v>
      </c>
      <c r="B13" s="33" t="s">
        <v>42</v>
      </c>
      <c r="C13" s="99">
        <f t="shared" si="0"/>
        <v>100</v>
      </c>
      <c r="D13" s="34"/>
      <c r="E13" s="34"/>
      <c r="F13" s="34"/>
      <c r="G13" s="34"/>
      <c r="H13" s="34"/>
      <c r="I13" s="34"/>
      <c r="J13" s="34"/>
      <c r="K13" s="34"/>
      <c r="L13" s="34"/>
      <c r="M13" s="34">
        <v>35</v>
      </c>
      <c r="N13" s="34"/>
      <c r="O13" s="34">
        <v>65</v>
      </c>
      <c r="P13" s="34"/>
      <c r="Q13" s="34"/>
      <c r="R13" s="34"/>
      <c r="S13" s="34"/>
      <c r="T13" s="34"/>
      <c r="U13" s="34"/>
      <c r="V13" s="34"/>
      <c r="W13" s="34"/>
    </row>
    <row r="14" spans="1:45" x14ac:dyDescent="0.2">
      <c r="A14" s="8">
        <v>-110</v>
      </c>
      <c r="B14" s="33" t="s">
        <v>22</v>
      </c>
      <c r="C14" s="99">
        <f t="shared" si="0"/>
        <v>85</v>
      </c>
      <c r="D14" s="34"/>
      <c r="E14" s="34"/>
      <c r="F14" s="34">
        <v>50</v>
      </c>
      <c r="G14" s="34"/>
      <c r="H14" s="34"/>
      <c r="I14" s="34"/>
      <c r="J14" s="34"/>
      <c r="K14" s="34"/>
      <c r="L14" s="34">
        <v>35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AB14" s="35"/>
      <c r="AC14" s="35"/>
    </row>
    <row r="15" spans="1:45" x14ac:dyDescent="0.2">
      <c r="A15" s="8">
        <v>-124</v>
      </c>
      <c r="B15" s="33" t="s">
        <v>31</v>
      </c>
      <c r="C15" s="99">
        <f t="shared" si="0"/>
        <v>85</v>
      </c>
      <c r="D15" s="34"/>
      <c r="E15" s="34"/>
      <c r="F15" s="34"/>
      <c r="G15" s="34"/>
      <c r="H15" s="34"/>
      <c r="I15" s="34"/>
      <c r="J15" s="34"/>
      <c r="K15" s="34">
        <v>35</v>
      </c>
      <c r="L15" s="34">
        <v>50</v>
      </c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</row>
    <row r="16" spans="1:45" x14ac:dyDescent="0.2">
      <c r="A16" s="8">
        <v>-138</v>
      </c>
      <c r="B16" s="33" t="s">
        <v>25</v>
      </c>
      <c r="C16" s="99">
        <f t="shared" si="0"/>
        <v>85</v>
      </c>
      <c r="D16" s="34"/>
      <c r="E16" s="34"/>
      <c r="F16" s="34"/>
      <c r="G16" s="34"/>
      <c r="H16" s="34"/>
      <c r="I16" s="34">
        <v>35</v>
      </c>
      <c r="J16" s="34"/>
      <c r="K16" s="34"/>
      <c r="L16" s="34"/>
      <c r="M16" s="34"/>
      <c r="N16" s="34"/>
      <c r="O16" s="34">
        <v>50</v>
      </c>
      <c r="P16" s="34"/>
      <c r="Q16" s="34"/>
      <c r="R16" s="34"/>
      <c r="S16" s="34"/>
      <c r="T16" s="34"/>
      <c r="U16" s="34"/>
      <c r="V16" s="34"/>
      <c r="W16" s="34"/>
      <c r="Y16" s="35"/>
    </row>
    <row r="17" spans="1:27" x14ac:dyDescent="0.2">
      <c r="A17" s="8">
        <v>-152</v>
      </c>
      <c r="B17" s="33" t="s">
        <v>39</v>
      </c>
      <c r="C17" s="99">
        <f t="shared" si="0"/>
        <v>83.33</v>
      </c>
      <c r="D17" s="34">
        <v>18.329999999999998</v>
      </c>
      <c r="E17" s="34"/>
      <c r="F17" s="34"/>
      <c r="G17" s="34"/>
      <c r="H17" s="34"/>
      <c r="I17" s="34"/>
      <c r="J17" s="34"/>
      <c r="K17" s="34"/>
      <c r="L17" s="34">
        <v>65</v>
      </c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AA17" s="35"/>
    </row>
    <row r="18" spans="1:27" x14ac:dyDescent="0.2">
      <c r="A18" s="8">
        <v>-166</v>
      </c>
      <c r="B18" s="33" t="s">
        <v>28</v>
      </c>
      <c r="C18" s="99">
        <f t="shared" si="0"/>
        <v>65</v>
      </c>
      <c r="D18" s="34"/>
      <c r="E18" s="34"/>
      <c r="F18" s="34"/>
      <c r="G18" s="34"/>
      <c r="H18" s="34"/>
      <c r="I18" s="34"/>
      <c r="J18" s="34">
        <v>65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spans="1:27" x14ac:dyDescent="0.2">
      <c r="A19" s="8">
        <v>-180</v>
      </c>
      <c r="B19" s="33" t="s">
        <v>40</v>
      </c>
      <c r="C19" s="99">
        <f t="shared" si="0"/>
        <v>55</v>
      </c>
      <c r="D19" s="34"/>
      <c r="E19" s="34"/>
      <c r="F19" s="34"/>
      <c r="G19" s="34"/>
      <c r="H19" s="34">
        <v>35</v>
      </c>
      <c r="I19" s="34">
        <v>20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0" spans="1:27" x14ac:dyDescent="0.2">
      <c r="A20" s="8"/>
      <c r="B20" s="33" t="s">
        <v>30</v>
      </c>
      <c r="C20" s="99">
        <f t="shared" si="0"/>
        <v>35</v>
      </c>
      <c r="D20" s="34"/>
      <c r="E20" s="34"/>
      <c r="F20" s="34">
        <v>35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7" x14ac:dyDescent="0.2">
      <c r="A21" s="8"/>
      <c r="B21" s="33" t="s">
        <v>29</v>
      </c>
      <c r="C21" s="99">
        <f t="shared" si="0"/>
        <v>27.5</v>
      </c>
      <c r="D21" s="34"/>
      <c r="E21" s="34"/>
      <c r="F21" s="34"/>
      <c r="G21" s="34"/>
      <c r="H21" s="34"/>
      <c r="I21" s="34"/>
      <c r="J21" s="34">
        <f>ROUND((35+20)/2,2)</f>
        <v>27.5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</row>
    <row r="22" spans="1:27" x14ac:dyDescent="0.2">
      <c r="A22" s="8"/>
      <c r="B22" s="33" t="s">
        <v>32</v>
      </c>
      <c r="C22" s="99">
        <f t="shared" si="0"/>
        <v>20</v>
      </c>
      <c r="D22" s="34"/>
      <c r="E22" s="34">
        <v>20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spans="1:27" x14ac:dyDescent="0.2">
      <c r="A23" s="8"/>
      <c r="B23" s="33" t="s">
        <v>45</v>
      </c>
      <c r="C23" s="99">
        <f t="shared" si="0"/>
        <v>20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>
        <v>20</v>
      </c>
      <c r="O23" s="34"/>
      <c r="P23" s="34"/>
      <c r="Q23" s="34"/>
      <c r="R23" s="34"/>
      <c r="S23" s="34"/>
      <c r="T23" s="34"/>
      <c r="U23" s="34"/>
      <c r="V23" s="34"/>
      <c r="W23" s="34"/>
    </row>
    <row r="24" spans="1:27" x14ac:dyDescent="0.2">
      <c r="A24" s="8"/>
      <c r="B24" s="33" t="s">
        <v>36</v>
      </c>
      <c r="C24" s="99">
        <f t="shared" si="0"/>
        <v>18.34</v>
      </c>
      <c r="D24" s="34">
        <v>18.34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7" x14ac:dyDescent="0.2">
      <c r="A25" s="8">
        <v>-194</v>
      </c>
      <c r="B25" s="33" t="s">
        <v>38</v>
      </c>
      <c r="C25" s="99">
        <f t="shared" si="0"/>
        <v>0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 spans="1:27" x14ac:dyDescent="0.2">
      <c r="A26" s="8">
        <v>-208</v>
      </c>
      <c r="B26" s="33" t="s">
        <v>44</v>
      </c>
      <c r="C26" s="99">
        <f t="shared" si="0"/>
        <v>0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spans="1:27" x14ac:dyDescent="0.2">
      <c r="A27" s="8">
        <v>-222</v>
      </c>
      <c r="R27" s="34"/>
      <c r="S27" s="34"/>
      <c r="T27" s="34"/>
      <c r="U27" s="34"/>
      <c r="V27" s="34"/>
      <c r="W27" s="34"/>
    </row>
    <row r="28" spans="1:27" ht="13.5" thickBot="1" x14ac:dyDescent="0.25">
      <c r="A28" s="8">
        <v>-236</v>
      </c>
      <c r="B28" s="31" t="s">
        <v>46</v>
      </c>
      <c r="C28" s="114">
        <f t="shared" si="0"/>
        <v>2210</v>
      </c>
      <c r="D28" s="109">
        <f t="shared" ref="D28:P28" si="1">SUM(D2:D27)</f>
        <v>169.99999999999997</v>
      </c>
      <c r="E28" s="109">
        <f t="shared" si="1"/>
        <v>170</v>
      </c>
      <c r="F28" s="109">
        <f t="shared" si="1"/>
        <v>170</v>
      </c>
      <c r="G28" s="109">
        <f t="shared" si="1"/>
        <v>170</v>
      </c>
      <c r="H28" s="109">
        <f t="shared" si="1"/>
        <v>170</v>
      </c>
      <c r="I28" s="109">
        <f t="shared" si="1"/>
        <v>170</v>
      </c>
      <c r="J28" s="109">
        <f t="shared" si="1"/>
        <v>170</v>
      </c>
      <c r="K28" s="109">
        <f t="shared" si="1"/>
        <v>170</v>
      </c>
      <c r="L28" s="109">
        <f t="shared" si="1"/>
        <v>170</v>
      </c>
      <c r="M28" s="109">
        <f t="shared" si="1"/>
        <v>170</v>
      </c>
      <c r="N28" s="109">
        <f t="shared" si="1"/>
        <v>170</v>
      </c>
      <c r="O28" s="109">
        <f t="shared" si="1"/>
        <v>170</v>
      </c>
      <c r="P28" s="109">
        <f t="shared" si="1"/>
        <v>170</v>
      </c>
      <c r="Q28" s="100"/>
      <c r="R28" s="36">
        <f>SUM(R3:R27)</f>
        <v>0</v>
      </c>
      <c r="S28" s="36">
        <f>SUM(S3:S27)</f>
        <v>0</v>
      </c>
      <c r="T28" s="36">
        <f>SUM(T3:T27)</f>
        <v>0</v>
      </c>
      <c r="U28" s="36">
        <f>SUM(U3:U27)</f>
        <v>0</v>
      </c>
      <c r="V28" s="36">
        <f>SUM(V3:V27)</f>
        <v>0</v>
      </c>
      <c r="W28" s="34"/>
    </row>
    <row r="29" spans="1:27" ht="13.5" thickTop="1" x14ac:dyDescent="0.2">
      <c r="A29" s="8">
        <v>-250</v>
      </c>
      <c r="C29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 spans="1:27" x14ac:dyDescent="0.2">
      <c r="C30" s="34">
        <f>SUM(C2:C27)-C28</f>
        <v>0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:27" x14ac:dyDescent="0.2">
      <c r="C31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</row>
  </sheetData>
  <phoneticPr fontId="0" type="noConversion"/>
  <pageMargins left="0.48" right="0.12" top="1" bottom="1" header="0.5" footer="0.5"/>
  <pageSetup scale="73" orientation="landscape" horizontalDpi="360" verticalDpi="360" r:id="rId1"/>
  <headerFooter alignWithMargins="0">
    <oddFooter>&amp;C&amp;F 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9"/>
  <sheetViews>
    <sheetView zoomScale="75" workbookViewId="0"/>
  </sheetViews>
  <sheetFormatPr defaultRowHeight="12.75" x14ac:dyDescent="0.2"/>
  <cols>
    <col min="1" max="1" width="6.7109375" style="91" customWidth="1"/>
    <col min="2" max="2" width="22.28515625" style="1" bestFit="1" customWidth="1"/>
    <col min="3" max="7" width="4.140625" style="1" hidden="1" customWidth="1"/>
    <col min="8" max="8" width="4.85546875" style="1" hidden="1" customWidth="1"/>
    <col min="9" max="9" width="3.7109375" style="1" hidden="1" customWidth="1"/>
    <col min="10" max="10" width="4.140625" style="1" bestFit="1" customWidth="1"/>
    <col min="11" max="11" width="5.42578125" style="1" hidden="1" customWidth="1"/>
    <col min="12" max="19" width="4.140625" style="1" hidden="1" customWidth="1"/>
    <col min="20" max="20" width="5.42578125" style="1" bestFit="1" customWidth="1"/>
    <col min="21" max="25" width="4.140625" style="1" hidden="1" customWidth="1"/>
    <col min="26" max="26" width="3.7109375" style="1" hidden="1" customWidth="1"/>
    <col min="27" max="27" width="4.140625" style="1" hidden="1" customWidth="1"/>
    <col min="28" max="16384" width="9.140625" style="1"/>
  </cols>
  <sheetData>
    <row r="1" spans="1:61" x14ac:dyDescent="0.2">
      <c r="A1" s="91" t="s">
        <v>49</v>
      </c>
    </row>
    <row r="2" spans="1:61" x14ac:dyDescent="0.2">
      <c r="H2" s="37" t="s">
        <v>50</v>
      </c>
      <c r="I2" s="3" t="s">
        <v>51</v>
      </c>
    </row>
    <row r="3" spans="1:61" x14ac:dyDescent="0.2">
      <c r="A3" s="91" t="s">
        <v>52</v>
      </c>
    </row>
    <row r="4" spans="1:61" s="37" customFormat="1" x14ac:dyDescent="0.2">
      <c r="A4" s="92"/>
      <c r="C4" s="38" t="s">
        <v>53</v>
      </c>
      <c r="D4" s="39"/>
      <c r="E4" s="38" t="s">
        <v>54</v>
      </c>
      <c r="G4" s="38" t="s">
        <v>55</v>
      </c>
      <c r="H4" s="38" t="s">
        <v>56</v>
      </c>
      <c r="I4" s="38" t="s">
        <v>57</v>
      </c>
      <c r="J4" s="39"/>
      <c r="L4" s="38" t="s">
        <v>53</v>
      </c>
      <c r="M4" s="38" t="s">
        <v>58</v>
      </c>
      <c r="N4" s="38" t="s">
        <v>54</v>
      </c>
      <c r="P4" s="38" t="s">
        <v>57</v>
      </c>
      <c r="Q4" s="38" t="s">
        <v>57</v>
      </c>
      <c r="R4" s="38" t="s">
        <v>54</v>
      </c>
      <c r="S4" s="38" t="s">
        <v>54</v>
      </c>
      <c r="U4" s="38" t="s">
        <v>57</v>
      </c>
      <c r="V4" s="38" t="s">
        <v>55</v>
      </c>
      <c r="W4" s="38" t="s">
        <v>55</v>
      </c>
      <c r="Y4" s="37" t="s">
        <v>151</v>
      </c>
      <c r="Z4" s="38" t="s">
        <v>56</v>
      </c>
      <c r="AA4" s="38" t="s">
        <v>54</v>
      </c>
    </row>
    <row r="5" spans="1:61" ht="43.5" x14ac:dyDescent="0.2">
      <c r="A5" s="2"/>
      <c r="C5" s="40" t="s">
        <v>33</v>
      </c>
      <c r="D5" s="41" t="s">
        <v>22</v>
      </c>
      <c r="E5" s="41" t="s">
        <v>21</v>
      </c>
      <c r="F5" s="41" t="s">
        <v>32</v>
      </c>
      <c r="G5" s="40" t="s">
        <v>38</v>
      </c>
      <c r="H5" s="40" t="s">
        <v>36</v>
      </c>
      <c r="I5" s="40" t="s">
        <v>45</v>
      </c>
      <c r="J5" s="42" t="s">
        <v>42</v>
      </c>
      <c r="K5" s="93" t="s">
        <v>59</v>
      </c>
      <c r="L5" s="40" t="s">
        <v>28</v>
      </c>
      <c r="M5" s="44" t="s">
        <v>34</v>
      </c>
      <c r="N5" s="40" t="s">
        <v>39</v>
      </c>
      <c r="O5" s="40" t="s">
        <v>31</v>
      </c>
      <c r="P5" s="40" t="s">
        <v>27</v>
      </c>
      <c r="Q5" s="40" t="s">
        <v>24</v>
      </c>
      <c r="R5" s="40" t="s">
        <v>30</v>
      </c>
      <c r="S5" s="40" t="s">
        <v>25</v>
      </c>
      <c r="T5" s="43" t="s">
        <v>60</v>
      </c>
      <c r="U5" s="40" t="s">
        <v>26</v>
      </c>
      <c r="V5" s="40" t="s">
        <v>23</v>
      </c>
      <c r="W5" s="40" t="s">
        <v>37</v>
      </c>
      <c r="X5" s="40" t="s">
        <v>44</v>
      </c>
      <c r="Y5" s="42" t="s">
        <v>35</v>
      </c>
      <c r="Z5" s="40" t="s">
        <v>41</v>
      </c>
      <c r="AA5" s="40" t="s">
        <v>40</v>
      </c>
      <c r="AB5" s="45"/>
    </row>
    <row r="6" spans="1:61" x14ac:dyDescent="0.2">
      <c r="A6" s="5"/>
      <c r="B6" t="s">
        <v>61</v>
      </c>
      <c r="C6" s="46"/>
      <c r="D6" s="47"/>
      <c r="E6" s="47"/>
      <c r="F6" s="47"/>
      <c r="G6" s="48"/>
      <c r="H6" s="48"/>
      <c r="I6" s="48"/>
      <c r="J6" s="5"/>
      <c r="K6" s="48"/>
      <c r="L6" s="48"/>
      <c r="M6" s="49"/>
      <c r="N6" s="49"/>
      <c r="O6" s="49"/>
      <c r="P6" s="49"/>
      <c r="Q6" s="49"/>
      <c r="R6" s="49"/>
      <c r="S6" s="49"/>
      <c r="T6" s="50"/>
      <c r="U6" s="51"/>
      <c r="V6" s="51"/>
      <c r="W6" s="51"/>
      <c r="X6" s="51"/>
      <c r="Y6" s="50"/>
      <c r="Z6" s="51"/>
      <c r="AA6" s="52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5"/>
      <c r="B7" t="s">
        <v>62</v>
      </c>
      <c r="C7" s="46"/>
      <c r="D7" s="47"/>
      <c r="E7" s="53">
        <v>1</v>
      </c>
      <c r="F7" s="47"/>
      <c r="G7" s="48"/>
      <c r="H7" s="48"/>
      <c r="I7" s="49">
        <v>1</v>
      </c>
      <c r="J7" s="5"/>
      <c r="K7" s="48"/>
      <c r="L7" s="48"/>
      <c r="M7" s="49"/>
      <c r="N7" s="49"/>
      <c r="O7" s="49"/>
      <c r="P7" s="49"/>
      <c r="Q7" s="49"/>
      <c r="R7" s="49"/>
      <c r="S7" s="49"/>
      <c r="T7" s="54"/>
      <c r="U7" s="49"/>
      <c r="V7" s="49"/>
      <c r="W7" s="49"/>
      <c r="X7" s="49"/>
      <c r="Y7" s="54"/>
      <c r="Z7" s="49"/>
      <c r="AA7" s="55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5" t="s">
        <v>136</v>
      </c>
      <c r="B8" s="56" t="s">
        <v>63</v>
      </c>
      <c r="C8" s="46"/>
      <c r="D8" s="47"/>
      <c r="E8" s="47"/>
      <c r="F8" s="47">
        <v>4</v>
      </c>
      <c r="G8" s="48">
        <v>4</v>
      </c>
      <c r="H8" s="48"/>
      <c r="I8" s="48"/>
      <c r="J8" s="5">
        <v>5</v>
      </c>
      <c r="K8" s="48">
        <v>4</v>
      </c>
      <c r="L8" s="48"/>
      <c r="M8" s="49"/>
      <c r="N8" s="49"/>
      <c r="O8" s="49">
        <v>4</v>
      </c>
      <c r="P8" s="49"/>
      <c r="Q8" s="49"/>
      <c r="R8" s="49">
        <v>4</v>
      </c>
      <c r="S8" s="49">
        <v>4</v>
      </c>
      <c r="T8" s="54">
        <v>4</v>
      </c>
      <c r="U8" s="49"/>
      <c r="V8" s="49"/>
      <c r="W8" s="49">
        <v>4</v>
      </c>
      <c r="X8" s="49">
        <v>4</v>
      </c>
      <c r="Y8" s="54">
        <v>4</v>
      </c>
      <c r="Z8" s="49"/>
      <c r="AA8" s="55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5"/>
      <c r="B9" t="s">
        <v>64</v>
      </c>
      <c r="C9" s="46"/>
      <c r="D9" s="47"/>
      <c r="E9" s="47"/>
      <c r="F9" s="47"/>
      <c r="G9" s="48"/>
      <c r="H9" s="48"/>
      <c r="I9" s="48"/>
      <c r="J9" s="5"/>
      <c r="K9" s="48">
        <v>7</v>
      </c>
      <c r="L9" s="48"/>
      <c r="M9" s="49"/>
      <c r="N9" s="49"/>
      <c r="O9" s="49">
        <v>7</v>
      </c>
      <c r="P9" s="49"/>
      <c r="Q9" s="49"/>
      <c r="R9" s="49"/>
      <c r="S9" s="49"/>
      <c r="T9" s="54">
        <v>7</v>
      </c>
      <c r="U9" s="49"/>
      <c r="V9" s="49"/>
      <c r="W9" s="49"/>
      <c r="X9" s="49">
        <v>7</v>
      </c>
      <c r="Y9" s="54"/>
      <c r="Z9" s="49"/>
      <c r="AA9" s="55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5"/>
      <c r="B10" s="56" t="s">
        <v>65</v>
      </c>
      <c r="C10" s="46"/>
      <c r="D10" s="47"/>
      <c r="E10" s="47"/>
      <c r="F10" s="47"/>
      <c r="G10" s="48"/>
      <c r="H10" s="48"/>
      <c r="I10" s="48"/>
      <c r="J10" s="5"/>
      <c r="K10" s="48"/>
      <c r="L10" s="48"/>
      <c r="M10" s="49">
        <v>3</v>
      </c>
      <c r="N10" s="49"/>
      <c r="O10" s="49"/>
      <c r="P10" s="49"/>
      <c r="Q10" s="49"/>
      <c r="R10" s="49"/>
      <c r="S10" s="49"/>
      <c r="T10" s="54"/>
      <c r="U10" s="49"/>
      <c r="V10" s="49"/>
      <c r="W10" s="49"/>
      <c r="X10" s="49"/>
      <c r="Y10" s="54"/>
      <c r="Z10" s="49"/>
      <c r="AA10" s="55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5"/>
      <c r="B11" t="s">
        <v>66</v>
      </c>
      <c r="C11" s="46"/>
      <c r="D11" s="47"/>
      <c r="E11" s="53"/>
      <c r="F11" s="47"/>
      <c r="G11" s="48"/>
      <c r="H11" s="48"/>
      <c r="I11" s="48"/>
      <c r="J11" s="5"/>
      <c r="K11" s="48"/>
      <c r="L11" s="48"/>
      <c r="M11" s="49"/>
      <c r="N11" s="49"/>
      <c r="O11" s="49"/>
      <c r="P11" s="49"/>
      <c r="Q11" s="49"/>
      <c r="R11" s="49"/>
      <c r="S11" s="49"/>
      <c r="T11" s="54"/>
      <c r="U11" s="49"/>
      <c r="V11" s="49"/>
      <c r="W11" s="49"/>
      <c r="X11" s="49"/>
      <c r="Y11" s="54"/>
      <c r="Z11" s="49"/>
      <c r="AA11" s="55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5"/>
      <c r="B12" t="s">
        <v>67</v>
      </c>
      <c r="C12" s="46"/>
      <c r="D12" s="53" t="s">
        <v>68</v>
      </c>
      <c r="E12" s="47"/>
      <c r="F12" s="47"/>
      <c r="G12" s="48"/>
      <c r="H12" s="48"/>
      <c r="I12" s="48"/>
      <c r="J12" s="5"/>
      <c r="K12" s="48"/>
      <c r="L12" s="48"/>
      <c r="M12" s="49"/>
      <c r="N12" s="49"/>
      <c r="O12" s="49"/>
      <c r="P12" s="49"/>
      <c r="Q12" s="49">
        <v>2</v>
      </c>
      <c r="R12" s="49"/>
      <c r="S12" s="49"/>
      <c r="T12" s="54"/>
      <c r="U12" s="49"/>
      <c r="V12" s="49"/>
      <c r="W12" s="49"/>
      <c r="X12" s="49"/>
      <c r="Y12" s="54"/>
      <c r="Z12" s="49"/>
      <c r="AA12" s="55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5"/>
      <c r="B13" t="s">
        <v>69</v>
      </c>
      <c r="C13" s="46"/>
      <c r="D13" s="47"/>
      <c r="E13" s="47"/>
      <c r="F13" s="47"/>
      <c r="G13" s="48"/>
      <c r="H13" s="48"/>
      <c r="I13" s="48"/>
      <c r="J13" s="5"/>
      <c r="K13" s="48"/>
      <c r="L13" s="48"/>
      <c r="M13" s="49"/>
      <c r="N13" s="49"/>
      <c r="O13" s="49"/>
      <c r="P13" s="49"/>
      <c r="Q13" s="49"/>
      <c r="R13" s="49"/>
      <c r="S13" s="49">
        <v>2</v>
      </c>
      <c r="T13" s="54"/>
      <c r="U13" s="49"/>
      <c r="V13" s="49"/>
      <c r="W13" s="49"/>
      <c r="X13" s="49"/>
      <c r="Y13" s="54"/>
      <c r="Z13" s="49"/>
      <c r="AA13" s="55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5"/>
      <c r="B14" t="s">
        <v>70</v>
      </c>
      <c r="C14" s="46"/>
      <c r="D14" s="47"/>
      <c r="E14" s="47"/>
      <c r="F14" s="47"/>
      <c r="G14" s="48"/>
      <c r="H14" s="48"/>
      <c r="I14" s="48"/>
      <c r="J14" s="5"/>
      <c r="K14" s="48">
        <v>9</v>
      </c>
      <c r="L14" s="48">
        <v>1</v>
      </c>
      <c r="M14" s="49"/>
      <c r="N14" s="49"/>
      <c r="O14" s="49"/>
      <c r="P14" s="49"/>
      <c r="Q14" s="49"/>
      <c r="R14" s="49"/>
      <c r="S14" s="49"/>
      <c r="T14" s="54"/>
      <c r="U14" s="49"/>
      <c r="V14" s="49"/>
      <c r="W14" s="49"/>
      <c r="X14" s="49"/>
      <c r="Y14" s="54"/>
      <c r="Z14" s="49"/>
      <c r="AA14" s="55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5" t="s">
        <v>136</v>
      </c>
      <c r="B15" t="s">
        <v>71</v>
      </c>
      <c r="C15" s="46"/>
      <c r="D15" s="47">
        <v>6</v>
      </c>
      <c r="E15" s="47"/>
      <c r="F15" s="47">
        <v>2</v>
      </c>
      <c r="G15" s="48">
        <v>5</v>
      </c>
      <c r="H15" s="48"/>
      <c r="I15" s="48"/>
      <c r="J15" s="5">
        <v>6</v>
      </c>
      <c r="K15" s="48">
        <v>6</v>
      </c>
      <c r="L15" s="48"/>
      <c r="M15" s="49"/>
      <c r="N15" s="49"/>
      <c r="O15" s="49">
        <v>8</v>
      </c>
      <c r="P15" s="49"/>
      <c r="Q15" s="49"/>
      <c r="R15" s="49"/>
      <c r="S15" s="49"/>
      <c r="T15" s="54">
        <v>6</v>
      </c>
      <c r="U15" s="49"/>
      <c r="V15" s="49"/>
      <c r="W15" s="49"/>
      <c r="X15" s="49">
        <v>8</v>
      </c>
      <c r="Y15" s="54">
        <v>7</v>
      </c>
      <c r="Z15" s="49"/>
      <c r="AA15" s="5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5"/>
      <c r="B16" t="s">
        <v>72</v>
      </c>
      <c r="C16" s="46"/>
      <c r="D16" s="47"/>
      <c r="E16" s="47"/>
      <c r="F16" s="47"/>
      <c r="G16" s="48"/>
      <c r="H16" s="48"/>
      <c r="I16" s="48"/>
      <c r="J16" s="5"/>
      <c r="K16" s="48"/>
      <c r="L16" s="48"/>
      <c r="M16" s="49"/>
      <c r="N16" s="49"/>
      <c r="O16" s="49"/>
      <c r="P16" s="49"/>
      <c r="Q16" s="49"/>
      <c r="R16" s="49"/>
      <c r="S16" s="49"/>
      <c r="T16" s="54">
        <v>11</v>
      </c>
      <c r="U16" s="49"/>
      <c r="V16" s="49"/>
      <c r="W16" s="49"/>
      <c r="X16" s="49"/>
      <c r="Y16" s="54"/>
      <c r="Z16" s="49"/>
      <c r="AA16" s="55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5"/>
      <c r="B17" t="s">
        <v>73</v>
      </c>
      <c r="C17" s="46"/>
      <c r="D17" s="47"/>
      <c r="E17" s="47"/>
      <c r="F17" s="47"/>
      <c r="G17" s="48"/>
      <c r="H17" s="48"/>
      <c r="I17" s="48"/>
      <c r="J17" s="5"/>
      <c r="K17" s="48"/>
      <c r="L17" s="48"/>
      <c r="M17" s="49"/>
      <c r="N17" s="49"/>
      <c r="O17" s="49"/>
      <c r="P17" s="49"/>
      <c r="Q17" s="49"/>
      <c r="R17" s="49"/>
      <c r="S17" s="49"/>
      <c r="T17" s="54"/>
      <c r="U17" s="49"/>
      <c r="V17" s="49">
        <v>5</v>
      </c>
      <c r="W17" s="49">
        <v>5</v>
      </c>
      <c r="X17" s="49"/>
      <c r="Y17" s="54"/>
      <c r="Z17" s="49"/>
      <c r="AA17" s="55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5"/>
      <c r="B18" t="s">
        <v>74</v>
      </c>
      <c r="C18" s="46"/>
      <c r="D18" s="47"/>
      <c r="E18" s="47"/>
      <c r="F18" s="47"/>
      <c r="G18" s="48"/>
      <c r="H18" s="48"/>
      <c r="I18" s="48"/>
      <c r="J18" s="5"/>
      <c r="K18" s="48"/>
      <c r="L18" s="48"/>
      <c r="M18" s="49"/>
      <c r="N18" s="49"/>
      <c r="O18" s="49"/>
      <c r="P18" s="49"/>
      <c r="Q18" s="49"/>
      <c r="R18" s="49"/>
      <c r="S18" s="49"/>
      <c r="T18" s="54"/>
      <c r="U18" s="49"/>
      <c r="V18" s="49"/>
      <c r="W18" s="49"/>
      <c r="X18" s="49"/>
      <c r="Y18" s="54">
        <v>1</v>
      </c>
      <c r="Z18" s="49"/>
      <c r="AA18" s="55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5" t="s">
        <v>136</v>
      </c>
      <c r="B19" t="s">
        <v>75</v>
      </c>
      <c r="C19" s="46"/>
      <c r="D19" s="47">
        <v>3</v>
      </c>
      <c r="E19" s="47">
        <v>3</v>
      </c>
      <c r="F19" s="47">
        <v>1</v>
      </c>
      <c r="G19" s="48">
        <v>3</v>
      </c>
      <c r="H19" s="48">
        <v>1</v>
      </c>
      <c r="I19" s="48"/>
      <c r="J19" s="5">
        <v>1</v>
      </c>
      <c r="K19" s="48">
        <v>1</v>
      </c>
      <c r="L19" s="48"/>
      <c r="M19" s="49">
        <v>1</v>
      </c>
      <c r="N19" s="49">
        <v>1</v>
      </c>
      <c r="O19" s="49">
        <v>1</v>
      </c>
      <c r="P19" s="49">
        <v>1</v>
      </c>
      <c r="Q19" s="49">
        <v>1</v>
      </c>
      <c r="R19" s="49">
        <v>1</v>
      </c>
      <c r="S19" s="49">
        <v>3</v>
      </c>
      <c r="T19" s="54">
        <v>1</v>
      </c>
      <c r="U19" s="49">
        <v>1</v>
      </c>
      <c r="V19" s="49"/>
      <c r="W19" s="49">
        <v>1</v>
      </c>
      <c r="X19" s="49">
        <v>1</v>
      </c>
      <c r="Y19" s="54">
        <v>3</v>
      </c>
      <c r="Z19" s="49">
        <v>1</v>
      </c>
      <c r="AA19" s="55">
        <v>1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5"/>
      <c r="B20" t="s">
        <v>76</v>
      </c>
      <c r="C20" s="46"/>
      <c r="D20" s="47"/>
      <c r="E20" s="47"/>
      <c r="F20" s="47">
        <v>3</v>
      </c>
      <c r="G20" s="48"/>
      <c r="H20" s="48"/>
      <c r="I20" s="48"/>
      <c r="J20" s="5" t="s">
        <v>68</v>
      </c>
      <c r="K20" s="48"/>
      <c r="L20" s="48"/>
      <c r="M20" s="49"/>
      <c r="N20" s="49"/>
      <c r="O20" s="49"/>
      <c r="P20" s="49"/>
      <c r="Q20" s="49"/>
      <c r="R20" s="49"/>
      <c r="S20" s="49"/>
      <c r="T20" s="54">
        <v>9</v>
      </c>
      <c r="U20" s="49"/>
      <c r="V20" s="49"/>
      <c r="W20" s="49"/>
      <c r="X20" s="49"/>
      <c r="Y20" s="54">
        <v>9</v>
      </c>
      <c r="Z20" s="49"/>
      <c r="AA20" s="55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5" t="s">
        <v>136</v>
      </c>
      <c r="B21" t="s">
        <v>77</v>
      </c>
      <c r="C21" s="46"/>
      <c r="D21" s="47">
        <v>5</v>
      </c>
      <c r="E21" s="47"/>
      <c r="F21" s="47">
        <v>5</v>
      </c>
      <c r="G21" s="48"/>
      <c r="H21" s="48"/>
      <c r="I21" s="48"/>
      <c r="J21" s="5">
        <v>11</v>
      </c>
      <c r="K21" s="48">
        <v>5</v>
      </c>
      <c r="L21" s="48"/>
      <c r="M21" s="49"/>
      <c r="N21" s="49">
        <v>5</v>
      </c>
      <c r="O21" s="49">
        <v>5</v>
      </c>
      <c r="P21" s="49"/>
      <c r="Q21" s="49"/>
      <c r="R21" s="49">
        <v>5</v>
      </c>
      <c r="S21" s="49"/>
      <c r="T21" s="54">
        <v>5</v>
      </c>
      <c r="U21" s="49"/>
      <c r="V21" s="49"/>
      <c r="W21" s="49">
        <v>5</v>
      </c>
      <c r="X21" s="49">
        <v>5</v>
      </c>
      <c r="Y21" s="54">
        <v>5</v>
      </c>
      <c r="Z21" s="49"/>
      <c r="AA21" s="55">
        <v>5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5" t="s">
        <v>136</v>
      </c>
      <c r="B22" t="s">
        <v>78</v>
      </c>
      <c r="C22" s="46"/>
      <c r="D22" s="47"/>
      <c r="E22" s="47"/>
      <c r="F22" s="47">
        <v>7</v>
      </c>
      <c r="G22" s="48"/>
      <c r="H22" s="48"/>
      <c r="I22" s="48"/>
      <c r="J22" s="54">
        <v>8</v>
      </c>
      <c r="K22" s="48"/>
      <c r="L22" s="48"/>
      <c r="M22" s="49"/>
      <c r="N22" s="49"/>
      <c r="O22" s="49"/>
      <c r="P22" s="49"/>
      <c r="Q22" s="49"/>
      <c r="R22" s="49"/>
      <c r="S22" s="49"/>
      <c r="T22" s="54">
        <v>12</v>
      </c>
      <c r="U22" s="49"/>
      <c r="V22" s="49"/>
      <c r="W22" s="49"/>
      <c r="X22" s="49"/>
      <c r="Y22" s="54">
        <v>11</v>
      </c>
      <c r="Z22" s="49"/>
      <c r="AA22" s="55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5"/>
      <c r="B23" t="s">
        <v>79</v>
      </c>
      <c r="C23" s="48"/>
      <c r="D23" s="47"/>
      <c r="E23" s="47"/>
      <c r="F23" s="47"/>
      <c r="G23" s="48"/>
      <c r="H23" s="48"/>
      <c r="I23" s="48"/>
      <c r="J23" s="5"/>
      <c r="K23" s="48"/>
      <c r="L23" s="48"/>
      <c r="M23" s="49"/>
      <c r="N23" s="49"/>
      <c r="O23" s="49"/>
      <c r="P23" s="49"/>
      <c r="Q23" s="49"/>
      <c r="R23" s="49"/>
      <c r="S23" s="49"/>
      <c r="T23" s="54"/>
      <c r="U23" s="49"/>
      <c r="V23" s="49"/>
      <c r="W23" s="49"/>
      <c r="X23" s="49"/>
      <c r="Y23" s="54"/>
      <c r="Z23" s="49"/>
      <c r="AA23" s="55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5"/>
      <c r="B24" t="s">
        <v>80</v>
      </c>
      <c r="C24" s="46">
        <v>1</v>
      </c>
      <c r="D24" s="53"/>
      <c r="E24" s="47"/>
      <c r="F24" s="47"/>
      <c r="G24" s="48"/>
      <c r="H24" s="48"/>
      <c r="I24" s="48"/>
      <c r="J24" s="5">
        <v>9</v>
      </c>
      <c r="K24" s="48"/>
      <c r="L24" s="48"/>
      <c r="M24" s="49"/>
      <c r="N24" s="49"/>
      <c r="O24" s="49"/>
      <c r="P24" s="49"/>
      <c r="Q24" s="49"/>
      <c r="R24" s="49"/>
      <c r="S24" s="49"/>
      <c r="T24" s="54"/>
      <c r="U24" s="49"/>
      <c r="V24" s="49"/>
      <c r="W24" s="49"/>
      <c r="X24" s="49"/>
      <c r="Y24" s="54"/>
      <c r="Z24" s="49"/>
      <c r="AA24" s="55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5" t="s">
        <v>136</v>
      </c>
      <c r="B25" t="s">
        <v>81</v>
      </c>
      <c r="C25" s="46"/>
      <c r="D25" s="47"/>
      <c r="E25" s="47"/>
      <c r="F25" s="47"/>
      <c r="G25" s="48"/>
      <c r="H25" s="48"/>
      <c r="I25" s="48"/>
      <c r="J25" s="5">
        <v>7</v>
      </c>
      <c r="K25" s="48"/>
      <c r="L25" s="48"/>
      <c r="M25" s="49"/>
      <c r="N25" s="49"/>
      <c r="O25" s="49"/>
      <c r="P25" s="49"/>
      <c r="Q25" s="49"/>
      <c r="R25" s="49"/>
      <c r="S25" s="49">
        <v>1</v>
      </c>
      <c r="T25" s="54">
        <v>10</v>
      </c>
      <c r="U25" s="49"/>
      <c r="V25" s="49"/>
      <c r="W25" s="49"/>
      <c r="X25" s="49"/>
      <c r="Y25" s="54">
        <v>10</v>
      </c>
      <c r="Z25" s="49"/>
      <c r="AA25" s="5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5" t="s">
        <v>136</v>
      </c>
      <c r="B26" t="s">
        <v>82</v>
      </c>
      <c r="C26" s="46"/>
      <c r="D26" s="47"/>
      <c r="E26" s="47">
        <v>6</v>
      </c>
      <c r="F26" s="47"/>
      <c r="G26" s="48"/>
      <c r="H26" s="48"/>
      <c r="I26" s="48"/>
      <c r="J26" s="5">
        <v>13</v>
      </c>
      <c r="K26" s="48"/>
      <c r="L26" s="49"/>
      <c r="M26" s="49"/>
      <c r="N26" s="49">
        <v>6</v>
      </c>
      <c r="O26" s="49"/>
      <c r="P26" s="49"/>
      <c r="Q26" s="49"/>
      <c r="R26" s="49">
        <v>6</v>
      </c>
      <c r="S26" s="49">
        <v>6</v>
      </c>
      <c r="T26" s="54">
        <v>13</v>
      </c>
      <c r="U26" s="49"/>
      <c r="V26" s="49"/>
      <c r="W26" s="49"/>
      <c r="X26" s="49"/>
      <c r="Y26" s="54"/>
      <c r="Z26" s="49"/>
      <c r="AA26" s="55">
        <v>6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5"/>
      <c r="B27" t="s">
        <v>83</v>
      </c>
      <c r="C27" s="46"/>
      <c r="D27" s="47">
        <v>4</v>
      </c>
      <c r="E27" s="47">
        <v>4</v>
      </c>
      <c r="F27" s="47"/>
      <c r="G27" s="48">
        <v>1</v>
      </c>
      <c r="H27" s="48"/>
      <c r="I27" s="48"/>
      <c r="J27" s="5">
        <v>4</v>
      </c>
      <c r="K27" s="48">
        <v>8</v>
      </c>
      <c r="L27" s="48"/>
      <c r="M27" s="49"/>
      <c r="N27" s="49">
        <v>4</v>
      </c>
      <c r="O27" s="49"/>
      <c r="P27" s="49"/>
      <c r="Q27" s="49"/>
      <c r="R27" s="49"/>
      <c r="S27" s="49"/>
      <c r="T27" s="54">
        <v>8</v>
      </c>
      <c r="U27" s="49"/>
      <c r="V27" s="49">
        <v>4</v>
      </c>
      <c r="W27" s="49"/>
      <c r="X27" s="49"/>
      <c r="Y27" s="54"/>
      <c r="Z27" s="49"/>
      <c r="AA27" s="55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5"/>
      <c r="B28" t="s">
        <v>84</v>
      </c>
      <c r="C28" s="46"/>
      <c r="D28" s="47"/>
      <c r="E28" s="47"/>
      <c r="F28" s="47"/>
      <c r="G28" s="48"/>
      <c r="H28" s="48"/>
      <c r="I28" s="48"/>
      <c r="J28" s="5">
        <v>12</v>
      </c>
      <c r="K28" s="48"/>
      <c r="L28" s="48"/>
      <c r="M28" s="49"/>
      <c r="N28" s="49"/>
      <c r="O28" s="49"/>
      <c r="P28" s="49"/>
      <c r="Q28" s="49"/>
      <c r="R28" s="49"/>
      <c r="S28" s="49"/>
      <c r="T28" s="54"/>
      <c r="U28" s="49"/>
      <c r="V28" s="49"/>
      <c r="W28" s="49"/>
      <c r="X28" s="49"/>
      <c r="Y28" s="54"/>
      <c r="Z28" s="49"/>
      <c r="AA28" s="55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5"/>
      <c r="B29" t="s">
        <v>85</v>
      </c>
      <c r="C29" s="48"/>
      <c r="D29" s="47">
        <v>7</v>
      </c>
      <c r="E29" s="47"/>
      <c r="F29" s="47"/>
      <c r="G29" s="48"/>
      <c r="H29" s="48"/>
      <c r="I29" s="48"/>
      <c r="J29" s="5"/>
      <c r="K29" s="48"/>
      <c r="L29" s="48"/>
      <c r="M29" s="49"/>
      <c r="N29" s="49"/>
      <c r="O29" s="49"/>
      <c r="P29" s="49"/>
      <c r="Q29" s="49"/>
      <c r="R29" s="49"/>
      <c r="S29" s="49"/>
      <c r="T29" s="54"/>
      <c r="U29" s="49"/>
      <c r="V29" s="49"/>
      <c r="W29" s="49"/>
      <c r="X29" s="49"/>
      <c r="Y29" s="54">
        <v>8</v>
      </c>
      <c r="Z29" s="49"/>
      <c r="AA29" s="55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5"/>
      <c r="B30" t="s">
        <v>86</v>
      </c>
      <c r="C30" s="46"/>
      <c r="D30" s="47"/>
      <c r="E30" s="57"/>
      <c r="F30" s="57"/>
      <c r="G30" s="58"/>
      <c r="H30" s="58"/>
      <c r="I30" s="58">
        <v>2</v>
      </c>
      <c r="J30" s="29"/>
      <c r="K30" s="58"/>
      <c r="L30" s="58"/>
      <c r="M30" s="58"/>
      <c r="N30" s="58"/>
      <c r="O30" s="58"/>
      <c r="P30" s="58"/>
      <c r="Q30" s="58"/>
      <c r="R30" s="58"/>
      <c r="S30" s="58"/>
      <c r="T30" s="29"/>
      <c r="U30" s="58"/>
      <c r="V30" s="58"/>
      <c r="W30" s="58"/>
      <c r="X30" s="58"/>
      <c r="Y30" s="29"/>
      <c r="Z30" s="58"/>
      <c r="AA30" s="59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5"/>
      <c r="B31" t="s">
        <v>87</v>
      </c>
      <c r="C31" s="58"/>
      <c r="D31" s="57"/>
      <c r="E31" s="57"/>
      <c r="F31" s="57"/>
      <c r="G31" s="58"/>
      <c r="H31" s="58"/>
      <c r="I31" s="58"/>
      <c r="J31" s="29"/>
      <c r="K31" s="58"/>
      <c r="L31" s="58"/>
      <c r="M31" s="58"/>
      <c r="N31" s="58"/>
      <c r="O31" s="58"/>
      <c r="P31" s="58"/>
      <c r="Q31" s="58"/>
      <c r="R31" s="58"/>
      <c r="S31" s="58"/>
      <c r="T31" s="29"/>
      <c r="U31" s="58"/>
      <c r="V31" s="58"/>
      <c r="W31" s="58"/>
      <c r="X31" s="58"/>
      <c r="Y31" s="29"/>
      <c r="Z31" s="58"/>
      <c r="AA31" s="59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">
      <c r="A32" s="2"/>
      <c r="B32" t="s">
        <v>88</v>
      </c>
      <c r="C32" s="58"/>
      <c r="D32" s="57"/>
      <c r="E32" s="57"/>
      <c r="F32" s="57"/>
      <c r="G32" s="58"/>
      <c r="H32" s="58"/>
      <c r="I32" s="58"/>
      <c r="J32" s="29"/>
      <c r="K32" s="58"/>
      <c r="L32" s="58"/>
      <c r="M32" s="58"/>
      <c r="N32" s="58"/>
      <c r="O32" s="58"/>
      <c r="P32" s="58"/>
      <c r="Q32" s="58"/>
      <c r="R32" s="58"/>
      <c r="S32" s="58"/>
      <c r="T32" s="29"/>
      <c r="U32" s="58"/>
      <c r="V32" s="58">
        <v>3</v>
      </c>
      <c r="W32" s="58"/>
      <c r="X32" s="58"/>
      <c r="Y32" s="29"/>
      <c r="Z32" s="58"/>
      <c r="AA32" s="59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1:61" x14ac:dyDescent="0.2">
      <c r="A33" s="2" t="s">
        <v>136</v>
      </c>
      <c r="B33" t="s">
        <v>89</v>
      </c>
      <c r="C33" s="58"/>
      <c r="D33" s="57">
        <v>1</v>
      </c>
      <c r="E33" s="57">
        <v>5</v>
      </c>
      <c r="F33" s="57"/>
      <c r="G33" s="58"/>
      <c r="H33" s="58"/>
      <c r="I33" s="58"/>
      <c r="J33" s="29">
        <v>3</v>
      </c>
      <c r="K33" s="58">
        <v>3</v>
      </c>
      <c r="L33" s="58"/>
      <c r="M33" s="58">
        <v>2</v>
      </c>
      <c r="N33" s="58">
        <v>3</v>
      </c>
      <c r="O33" s="58">
        <v>3</v>
      </c>
      <c r="P33" s="58"/>
      <c r="Q33" s="58"/>
      <c r="R33" s="58">
        <v>3</v>
      </c>
      <c r="S33" s="58">
        <v>5</v>
      </c>
      <c r="T33" s="29">
        <v>3</v>
      </c>
      <c r="U33" s="58"/>
      <c r="V33" s="58"/>
      <c r="W33" s="58">
        <v>3</v>
      </c>
      <c r="X33" s="58">
        <v>3</v>
      </c>
      <c r="Y33" s="29">
        <v>2</v>
      </c>
      <c r="Z33" s="58">
        <v>2</v>
      </c>
      <c r="AA33" s="59">
        <v>3</v>
      </c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1:61" x14ac:dyDescent="0.2">
      <c r="A34" s="2"/>
      <c r="B34" t="s">
        <v>90</v>
      </c>
      <c r="C34" s="58"/>
      <c r="D34" s="57">
        <v>8</v>
      </c>
      <c r="E34" s="57">
        <v>2</v>
      </c>
      <c r="F34" s="57">
        <v>8</v>
      </c>
      <c r="G34" s="58"/>
      <c r="H34" s="58"/>
      <c r="I34" s="58"/>
      <c r="J34" s="29">
        <v>10</v>
      </c>
      <c r="K34" s="58"/>
      <c r="L34" s="58"/>
      <c r="M34" s="58"/>
      <c r="N34" s="58"/>
      <c r="O34" s="58">
        <v>2</v>
      </c>
      <c r="P34" s="58"/>
      <c r="Q34" s="58"/>
      <c r="R34" s="58"/>
      <c r="S34" s="58"/>
      <c r="T34" s="29"/>
      <c r="U34" s="58"/>
      <c r="V34" s="58"/>
      <c r="W34" s="58"/>
      <c r="X34" s="58">
        <v>2</v>
      </c>
      <c r="Y34" s="29">
        <v>12</v>
      </c>
      <c r="Z34" s="58"/>
      <c r="AA34" s="59">
        <v>2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1:61" x14ac:dyDescent="0.2">
      <c r="A35" s="2" t="s">
        <v>136</v>
      </c>
      <c r="B35" t="s">
        <v>91</v>
      </c>
      <c r="C35" s="58"/>
      <c r="D35" s="57">
        <v>2</v>
      </c>
      <c r="E35" s="57"/>
      <c r="F35" s="57">
        <v>6</v>
      </c>
      <c r="G35" s="58">
        <v>2</v>
      </c>
      <c r="H35" s="58">
        <v>2</v>
      </c>
      <c r="I35" s="58"/>
      <c r="J35" s="29">
        <v>2</v>
      </c>
      <c r="K35" s="58">
        <v>2</v>
      </c>
      <c r="L35" s="58"/>
      <c r="M35" s="58"/>
      <c r="N35" s="58">
        <v>2</v>
      </c>
      <c r="O35" s="58">
        <v>6</v>
      </c>
      <c r="P35" s="58"/>
      <c r="Q35" s="58"/>
      <c r="R35" s="58">
        <v>2</v>
      </c>
      <c r="S35" s="58"/>
      <c r="T35" s="29">
        <v>2</v>
      </c>
      <c r="U35" s="58"/>
      <c r="V35" s="58">
        <v>2</v>
      </c>
      <c r="W35" s="58">
        <v>2</v>
      </c>
      <c r="X35" s="58">
        <v>6</v>
      </c>
      <c r="Y35" s="29">
        <v>6</v>
      </c>
      <c r="Z35" s="58"/>
      <c r="AA35" s="59">
        <v>4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1:61" x14ac:dyDescent="0.2">
      <c r="A36" s="2"/>
      <c r="B36" t="s">
        <v>92</v>
      </c>
      <c r="C36" s="58"/>
      <c r="D36" s="29"/>
      <c r="E36" s="58"/>
      <c r="F36" s="29"/>
      <c r="G36" s="58"/>
      <c r="H36" s="58">
        <v>3</v>
      </c>
      <c r="I36" s="58"/>
      <c r="J36" s="29"/>
      <c r="K36" s="58"/>
      <c r="L36" s="58"/>
      <c r="M36" s="58"/>
      <c r="N36" s="58"/>
      <c r="O36" s="29"/>
      <c r="P36" s="58">
        <v>2</v>
      </c>
      <c r="Q36" s="58"/>
      <c r="R36" s="58"/>
      <c r="S36" s="58"/>
      <c r="T36" s="29"/>
      <c r="U36" s="58">
        <v>2</v>
      </c>
      <c r="V36" s="58">
        <v>1</v>
      </c>
      <c r="W36" s="58" t="s">
        <v>68</v>
      </c>
      <c r="X36" s="29"/>
      <c r="Y36" s="29"/>
      <c r="Z36" s="58">
        <v>3</v>
      </c>
      <c r="AA36" s="59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1:61" x14ac:dyDescent="0.2">
      <c r="A37" s="2"/>
      <c r="B37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1:61" x14ac:dyDescent="0.2">
      <c r="B38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1:61" x14ac:dyDescent="0.2">
      <c r="B3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1:61" x14ac:dyDescent="0.2">
      <c r="B40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1:61" x14ac:dyDescent="0.2">
      <c r="B41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1:61" x14ac:dyDescent="0.2">
      <c r="B42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1:61" x14ac:dyDescent="0.2">
      <c r="B43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  <row r="44" spans="1:61" x14ac:dyDescent="0.2">
      <c r="B44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</row>
    <row r="45" spans="1:61" x14ac:dyDescent="0.2">
      <c r="B45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</row>
    <row r="46" spans="1:61" x14ac:dyDescent="0.2">
      <c r="B46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</row>
    <row r="47" spans="1:61" x14ac:dyDescent="0.2">
      <c r="B47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</row>
    <row r="48" spans="1:61" x14ac:dyDescent="0.2">
      <c r="B48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</row>
    <row r="49" spans="2:61" x14ac:dyDescent="0.2">
      <c r="B4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</row>
  </sheetData>
  <phoneticPr fontId="0" type="noConversion"/>
  <pageMargins left="0.48" right="0.12" top="1" bottom="1" header="0.5" footer="0.5"/>
  <pageSetup scale="97" orientation="landscape" horizontalDpi="300" verticalDpi="300" r:id="rId1"/>
  <headerFooter alignWithMargins="0">
    <oddFooter>&amp;C&amp;F &amp;A&amp;R&amp;D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abSelected="1" topLeftCell="B1" zoomScale="75" workbookViewId="0">
      <selection activeCell="B1" sqref="B1"/>
    </sheetView>
  </sheetViews>
  <sheetFormatPr defaultRowHeight="12.75" outlineLevelRow="1" outlineLevelCol="2" x14ac:dyDescent="0.2"/>
  <cols>
    <col min="1" max="1" width="3.85546875" style="33" hidden="1" customWidth="1" outlineLevel="1"/>
    <col min="2" max="2" width="9.5703125" style="33" customWidth="1" collapsed="1"/>
    <col min="3" max="3" width="2.85546875" style="33" customWidth="1"/>
    <col min="4" max="4" width="2.85546875" style="33" customWidth="1" outlineLevel="2"/>
    <col min="5" max="5" width="7.85546875" style="33" customWidth="1" outlineLevel="2"/>
    <col min="6" max="6" width="8.28515625" style="33" bestFit="1" customWidth="1"/>
    <col min="7" max="7" width="6.5703125" style="33" customWidth="1"/>
    <col min="8" max="8" width="6.5703125" style="33" hidden="1" customWidth="1" outlineLevel="1"/>
    <col min="9" max="9" width="5.85546875" style="33" customWidth="1" collapsed="1"/>
    <col min="10" max="10" width="5.7109375" style="33" customWidth="1"/>
    <col min="11" max="11" width="5.85546875" style="33" customWidth="1"/>
    <col min="12" max="12" width="5.140625" style="33" customWidth="1"/>
    <col min="13" max="15" width="5.85546875" style="33" customWidth="1"/>
    <col min="16" max="16" width="5.42578125" style="33" customWidth="1"/>
    <col min="17" max="18" width="5.85546875" style="33" customWidth="1"/>
    <col min="19" max="19" width="7.140625" style="33" customWidth="1"/>
    <col min="20" max="20" width="5.85546875" style="33" customWidth="1"/>
    <col min="21" max="21" width="4.85546875" style="33" customWidth="1"/>
    <col min="22" max="22" width="5.42578125" style="33" customWidth="1"/>
    <col min="23" max="24" width="5.85546875" style="33" customWidth="1"/>
    <col min="25" max="25" width="5.7109375" style="33" customWidth="1"/>
    <col min="26" max="26" width="6.28515625" style="33" customWidth="1"/>
    <col min="27" max="27" width="5.85546875" style="33" customWidth="1"/>
    <col min="28" max="28" width="5.42578125" style="33" customWidth="1"/>
    <col min="29" max="30" width="4.85546875" style="33" customWidth="1"/>
    <col min="31" max="33" width="5.85546875" style="33" customWidth="1"/>
    <col min="34" max="34" width="5.28515625" style="33" customWidth="1"/>
    <col min="35" max="35" width="4.7109375" style="33" customWidth="1"/>
    <col min="36" max="36" width="5.28515625" style="33" customWidth="1"/>
    <col min="37" max="37" width="4.7109375" style="33" customWidth="1"/>
    <col min="38" max="38" width="5.7109375" style="33" customWidth="1"/>
    <col min="39" max="39" width="3.7109375" style="33" hidden="1" customWidth="1" outlineLevel="2"/>
    <col min="40" max="40" width="5" hidden="1" customWidth="1" outlineLevel="2" collapsed="1"/>
    <col min="41" max="41" width="4.140625" hidden="1" customWidth="1" outlineLevel="2"/>
    <col min="42" max="42" width="4.5703125" style="33" hidden="1" customWidth="1" outlineLevel="2"/>
    <col min="43" max="43" width="4.42578125" style="33" hidden="1" customWidth="1" outlineLevel="2"/>
    <col min="44" max="44" width="0" style="33" hidden="1" customWidth="1" outlineLevel="1" collapsed="1"/>
    <col min="45" max="45" width="3.7109375" style="33" hidden="1" customWidth="1" outlineLevel="1" collapsed="1"/>
    <col min="46" max="46" width="4.140625" style="33" hidden="1" customWidth="1" outlineLevel="1"/>
    <col min="47" max="47" width="9.140625" style="33" collapsed="1"/>
    <col min="48" max="16384" width="9.140625" style="33"/>
  </cols>
  <sheetData>
    <row r="1" spans="1:58" ht="13.5" thickBot="1" x14ac:dyDescent="0.25">
      <c r="B1" s="33" t="s">
        <v>68</v>
      </c>
      <c r="G1" s="60"/>
      <c r="H1" s="61"/>
      <c r="I1" s="62" t="s">
        <v>93</v>
      </c>
      <c r="J1" s="8" t="s">
        <v>94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5" thickBot="1" x14ac:dyDescent="0.25">
      <c r="G2" s="63"/>
      <c r="H2" s="7"/>
      <c r="I2" s="62" t="s">
        <v>93</v>
      </c>
      <c r="J2" s="8" t="s">
        <v>95</v>
      </c>
      <c r="K2" s="8"/>
      <c r="L2" s="8"/>
      <c r="M2" s="8"/>
      <c r="N2" s="6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5" thickBot="1" x14ac:dyDescent="0.25">
      <c r="G3" s="64"/>
      <c r="H3" s="7"/>
      <c r="I3" s="62" t="s">
        <v>93</v>
      </c>
      <c r="J3" s="8" t="s">
        <v>96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 t="s">
        <v>68</v>
      </c>
      <c r="AL3" s="65"/>
    </row>
    <row r="4" spans="1:58" ht="13.5" thickBot="1" x14ac:dyDescent="0.25">
      <c r="D4" s="33" t="s">
        <v>68</v>
      </c>
      <c r="G4" s="66"/>
      <c r="H4" s="67"/>
      <c r="I4" s="62" t="s">
        <v>93</v>
      </c>
      <c r="J4" s="8" t="s">
        <v>97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</row>
    <row r="5" spans="1:58" ht="13.5" thickBot="1" x14ac:dyDescent="0.25">
      <c r="B5" s="115" t="s">
        <v>98</v>
      </c>
      <c r="C5" s="115"/>
      <c r="D5" s="115"/>
      <c r="E5" s="115"/>
      <c r="I5" s="68"/>
      <c r="J5" s="68" t="s">
        <v>139</v>
      </c>
      <c r="K5" s="68" t="s">
        <v>139</v>
      </c>
      <c r="L5" s="69"/>
      <c r="M5" s="69" t="s">
        <v>139</v>
      </c>
      <c r="N5" s="69"/>
      <c r="O5" s="69" t="s">
        <v>139</v>
      </c>
      <c r="P5" s="69"/>
      <c r="Q5" s="69" t="s">
        <v>139</v>
      </c>
      <c r="R5" s="69"/>
      <c r="S5" s="69"/>
      <c r="T5" s="69" t="s">
        <v>139</v>
      </c>
      <c r="U5" s="69"/>
      <c r="V5" s="69" t="s">
        <v>139</v>
      </c>
      <c r="W5" s="69" t="s">
        <v>139</v>
      </c>
      <c r="X5" s="69"/>
      <c r="Y5" s="69"/>
      <c r="Z5" s="69" t="s">
        <v>139</v>
      </c>
      <c r="AA5" s="69"/>
      <c r="AB5" s="69" t="s">
        <v>139</v>
      </c>
      <c r="AC5" s="69"/>
      <c r="AD5" s="69" t="s">
        <v>139</v>
      </c>
      <c r="AE5" s="69" t="s">
        <v>139</v>
      </c>
      <c r="AF5" s="69"/>
      <c r="AG5" s="69"/>
      <c r="AH5" s="69" t="s">
        <v>139</v>
      </c>
      <c r="AI5" s="69" t="s">
        <v>139</v>
      </c>
      <c r="AJ5" s="69"/>
      <c r="AK5" s="69"/>
      <c r="AL5" s="69" t="s">
        <v>139</v>
      </c>
    </row>
    <row r="6" spans="1:58" s="8" customFormat="1" ht="91.5" x14ac:dyDescent="0.2">
      <c r="C6" s="70" t="s">
        <v>99</v>
      </c>
      <c r="D6" s="70" t="s">
        <v>100</v>
      </c>
      <c r="E6" s="71" t="s">
        <v>101</v>
      </c>
      <c r="F6" s="71" t="s">
        <v>102</v>
      </c>
      <c r="G6" s="101" t="s">
        <v>103</v>
      </c>
      <c r="H6" s="71" t="s">
        <v>104</v>
      </c>
      <c r="I6" s="72" t="s">
        <v>111</v>
      </c>
      <c r="J6" s="73" t="s">
        <v>105</v>
      </c>
      <c r="K6" s="90" t="s">
        <v>115</v>
      </c>
      <c r="L6" s="73" t="s">
        <v>110</v>
      </c>
      <c r="M6" s="74" t="s">
        <v>119</v>
      </c>
      <c r="N6" s="73" t="s">
        <v>158</v>
      </c>
      <c r="O6" s="74" t="s">
        <v>127</v>
      </c>
      <c r="P6" s="90" t="s">
        <v>112</v>
      </c>
      <c r="Q6" s="74" t="s">
        <v>107</v>
      </c>
      <c r="R6" s="73" t="s">
        <v>134</v>
      </c>
      <c r="S6" s="74" t="s">
        <v>116</v>
      </c>
      <c r="T6" s="73" t="s">
        <v>128</v>
      </c>
      <c r="U6" s="74" t="s">
        <v>114</v>
      </c>
      <c r="V6" s="73" t="s">
        <v>106</v>
      </c>
      <c r="W6" s="74" t="s">
        <v>117</v>
      </c>
      <c r="X6" s="73" t="s">
        <v>150</v>
      </c>
      <c r="Y6" s="74" t="s">
        <v>118</v>
      </c>
      <c r="Z6" s="73" t="s">
        <v>123</v>
      </c>
      <c r="AA6" s="74" t="s">
        <v>108</v>
      </c>
      <c r="AB6" s="73" t="s">
        <v>125</v>
      </c>
      <c r="AC6" s="74" t="s">
        <v>113</v>
      </c>
      <c r="AD6" s="73" t="s">
        <v>135</v>
      </c>
      <c r="AE6" s="74" t="s">
        <v>138</v>
      </c>
      <c r="AF6" s="73" t="s">
        <v>124</v>
      </c>
      <c r="AG6" s="74" t="s">
        <v>122</v>
      </c>
      <c r="AH6" s="73" t="s">
        <v>126</v>
      </c>
      <c r="AI6" s="74" t="s">
        <v>133</v>
      </c>
      <c r="AJ6" s="73" t="s">
        <v>109</v>
      </c>
      <c r="AK6" s="74" t="s">
        <v>132</v>
      </c>
      <c r="AL6" s="73" t="s">
        <v>121</v>
      </c>
      <c r="AN6" s="75" t="s">
        <v>159</v>
      </c>
      <c r="AO6" s="75" t="s">
        <v>160</v>
      </c>
      <c r="AP6" s="75" t="s">
        <v>161</v>
      </c>
      <c r="AQ6" s="75" t="s">
        <v>162</v>
      </c>
      <c r="AS6" s="76" t="s">
        <v>163</v>
      </c>
      <c r="AT6" s="76" t="s">
        <v>164</v>
      </c>
      <c r="AU6" s="8" t="s">
        <v>68</v>
      </c>
    </row>
    <row r="7" spans="1:58" ht="12.75" customHeight="1" x14ac:dyDescent="0.2">
      <c r="A7" s="33">
        <v>1</v>
      </c>
      <c r="B7" s="8" t="s">
        <v>34</v>
      </c>
      <c r="C7" s="8">
        <v>5</v>
      </c>
      <c r="D7" s="8">
        <v>4</v>
      </c>
      <c r="E7" s="8">
        <v>994</v>
      </c>
      <c r="F7" s="8">
        <f t="shared" ref="F7:F31" si="0">E7+G7</f>
        <v>1092</v>
      </c>
      <c r="G7" s="102">
        <f t="shared" ref="G7:G31" si="1">SUMIF(wins,"w",I7:AL7)</f>
        <v>98</v>
      </c>
      <c r="H7" s="77">
        <f t="shared" ref="H7:H31" si="2">SUMIF(wins,"l",I7:AL7)</f>
        <v>0</v>
      </c>
      <c r="I7" s="78"/>
      <c r="J7" s="79">
        <v>6</v>
      </c>
      <c r="K7" s="65">
        <v>7</v>
      </c>
      <c r="L7" s="79"/>
      <c r="M7" s="80">
        <v>11</v>
      </c>
      <c r="N7" s="81"/>
      <c r="O7" s="80"/>
      <c r="P7" s="65">
        <v>10</v>
      </c>
      <c r="Q7" s="80"/>
      <c r="R7" s="81">
        <v>5</v>
      </c>
      <c r="S7" s="80"/>
      <c r="T7" s="81">
        <v>13</v>
      </c>
      <c r="U7" s="80"/>
      <c r="V7" s="81">
        <v>9</v>
      </c>
      <c r="W7" s="80"/>
      <c r="X7" s="81">
        <v>3</v>
      </c>
      <c r="Y7" s="80"/>
      <c r="Z7" s="81">
        <v>15</v>
      </c>
      <c r="AA7" s="80"/>
      <c r="AB7" s="81">
        <v>14</v>
      </c>
      <c r="AC7" s="80">
        <v>4</v>
      </c>
      <c r="AD7" s="81"/>
      <c r="AE7" s="80">
        <v>8</v>
      </c>
      <c r="AF7" s="81"/>
      <c r="AG7" s="80"/>
      <c r="AH7" s="81">
        <v>1</v>
      </c>
      <c r="AI7" s="80">
        <v>12</v>
      </c>
      <c r="AJ7" s="81"/>
      <c r="AK7" s="80"/>
      <c r="AL7" s="81">
        <v>2</v>
      </c>
      <c r="AM7" s="8">
        <f t="shared" ref="AM7:AM31" si="3">SUM(I7:AL7)</f>
        <v>120</v>
      </c>
      <c r="AN7">
        <f>$G7+$AI7+AK7</f>
        <v>110</v>
      </c>
      <c r="AO7">
        <f>$G7+$AI7+AL7</f>
        <v>112</v>
      </c>
      <c r="AP7">
        <f>$G7+$AJ7+AK7</f>
        <v>98</v>
      </c>
      <c r="AQ7">
        <f>$G7+$AJ7+AL7</f>
        <v>100</v>
      </c>
      <c r="AR7" s="8" t="s">
        <v>34</v>
      </c>
      <c r="AS7" s="33">
        <f t="shared" ref="AS7:AS31" si="4">G7+AK7</f>
        <v>98</v>
      </c>
      <c r="AT7" s="33">
        <f t="shared" ref="AT7:AT31" si="5">G7+AL7</f>
        <v>100</v>
      </c>
    </row>
    <row r="8" spans="1:58" s="8" customFormat="1" ht="12.75" customHeight="1" x14ac:dyDescent="0.2">
      <c r="A8" s="33"/>
      <c r="B8" s="8" t="s">
        <v>37</v>
      </c>
      <c r="C8" s="8">
        <v>13</v>
      </c>
      <c r="D8" s="8">
        <v>9</v>
      </c>
      <c r="E8" s="8">
        <v>973</v>
      </c>
      <c r="F8" s="8">
        <f t="shared" si="0"/>
        <v>1069</v>
      </c>
      <c r="G8" s="103">
        <f t="shared" si="1"/>
        <v>96</v>
      </c>
      <c r="H8" s="77">
        <f t="shared" si="2"/>
        <v>0</v>
      </c>
      <c r="I8" s="78"/>
      <c r="J8" s="79">
        <v>11</v>
      </c>
      <c r="K8" s="88">
        <v>10</v>
      </c>
      <c r="L8" s="79"/>
      <c r="M8" s="80">
        <v>6</v>
      </c>
      <c r="N8" s="81"/>
      <c r="O8" s="80"/>
      <c r="P8" s="65">
        <v>2</v>
      </c>
      <c r="Q8" s="80"/>
      <c r="R8" s="81">
        <v>8</v>
      </c>
      <c r="S8" s="80"/>
      <c r="T8" s="81">
        <v>13</v>
      </c>
      <c r="U8" s="80"/>
      <c r="V8" s="81">
        <v>1</v>
      </c>
      <c r="W8" s="80"/>
      <c r="X8" s="81">
        <v>7</v>
      </c>
      <c r="Y8" s="80"/>
      <c r="Z8" s="81">
        <v>14</v>
      </c>
      <c r="AA8" s="80"/>
      <c r="AB8" s="81">
        <v>15</v>
      </c>
      <c r="AC8" s="80"/>
      <c r="AD8" s="81">
        <v>9</v>
      </c>
      <c r="AE8" s="80">
        <v>5</v>
      </c>
      <c r="AF8" s="81"/>
      <c r="AG8" s="80">
        <v>4</v>
      </c>
      <c r="AH8" s="81"/>
      <c r="AI8" s="80">
        <v>12</v>
      </c>
      <c r="AJ8" s="81"/>
      <c r="AK8" s="80">
        <v>3</v>
      </c>
      <c r="AL8" s="81"/>
      <c r="AM8" s="8">
        <f t="shared" si="3"/>
        <v>120</v>
      </c>
      <c r="AN8">
        <f t="shared" ref="AN8:AN31" si="6">$G8+$AI8+AK8</f>
        <v>111</v>
      </c>
      <c r="AO8">
        <f t="shared" ref="AO8:AO31" si="7">$G8+$AI8+AL8</f>
        <v>108</v>
      </c>
      <c r="AP8">
        <f t="shared" ref="AP8:AP31" si="8">$G8+$AJ8+AK8</f>
        <v>99</v>
      </c>
      <c r="AQ8">
        <f t="shared" ref="AQ8:AQ31" si="9">$G8+$AJ8+AL8</f>
        <v>96</v>
      </c>
      <c r="AR8" s="8" t="s">
        <v>37</v>
      </c>
      <c r="AS8" s="33">
        <f t="shared" si="4"/>
        <v>99</v>
      </c>
      <c r="AT8" s="33">
        <f t="shared" si="5"/>
        <v>96</v>
      </c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</row>
    <row r="9" spans="1:58" ht="12.75" customHeight="1" x14ac:dyDescent="0.2">
      <c r="B9" s="8" t="s">
        <v>23</v>
      </c>
      <c r="C9" s="8">
        <v>3</v>
      </c>
      <c r="D9" s="8">
        <v>3</v>
      </c>
      <c r="E9" s="8">
        <v>1007</v>
      </c>
      <c r="F9" s="8">
        <f t="shared" si="0"/>
        <v>1098</v>
      </c>
      <c r="G9" s="104">
        <f t="shared" si="1"/>
        <v>91</v>
      </c>
      <c r="H9" s="77">
        <f t="shared" si="2"/>
        <v>0</v>
      </c>
      <c r="I9" s="78"/>
      <c r="J9" s="79">
        <v>15</v>
      </c>
      <c r="K9" s="65">
        <v>11</v>
      </c>
      <c r="L9" s="79"/>
      <c r="M9" s="80">
        <v>7</v>
      </c>
      <c r="N9" s="81"/>
      <c r="O9" s="80"/>
      <c r="P9" s="65">
        <v>6</v>
      </c>
      <c r="Q9" s="80"/>
      <c r="R9" s="81">
        <v>10</v>
      </c>
      <c r="S9" s="80"/>
      <c r="T9" s="81">
        <v>14</v>
      </c>
      <c r="U9" s="80"/>
      <c r="V9" s="81">
        <v>9</v>
      </c>
      <c r="W9" s="80">
        <v>2</v>
      </c>
      <c r="X9" s="81"/>
      <c r="Y9" s="80"/>
      <c r="Z9" s="81">
        <v>13</v>
      </c>
      <c r="AA9" s="80"/>
      <c r="AB9" s="81">
        <v>12</v>
      </c>
      <c r="AC9" s="80">
        <v>4</v>
      </c>
      <c r="AD9" s="81"/>
      <c r="AE9" s="80">
        <v>3</v>
      </c>
      <c r="AF9" s="81"/>
      <c r="AG9" s="80">
        <v>8</v>
      </c>
      <c r="AH9" s="81"/>
      <c r="AI9" s="80">
        <v>5</v>
      </c>
      <c r="AJ9" s="81"/>
      <c r="AK9" s="80">
        <v>1</v>
      </c>
      <c r="AL9" s="81"/>
      <c r="AM9" s="8">
        <f t="shared" si="3"/>
        <v>120</v>
      </c>
      <c r="AN9">
        <f t="shared" si="6"/>
        <v>97</v>
      </c>
      <c r="AO9">
        <f t="shared" si="7"/>
        <v>96</v>
      </c>
      <c r="AP9">
        <f t="shared" si="8"/>
        <v>92</v>
      </c>
      <c r="AQ9">
        <f t="shared" si="9"/>
        <v>91</v>
      </c>
      <c r="AR9" s="8" t="s">
        <v>23</v>
      </c>
      <c r="AS9" s="33">
        <f t="shared" si="4"/>
        <v>92</v>
      </c>
      <c r="AT9" s="33">
        <f t="shared" si="5"/>
        <v>91</v>
      </c>
    </row>
    <row r="10" spans="1:58" ht="12.75" customHeight="1" x14ac:dyDescent="0.2">
      <c r="B10" s="8" t="s">
        <v>35</v>
      </c>
      <c r="C10" s="8">
        <v>9</v>
      </c>
      <c r="D10" s="8">
        <v>6</v>
      </c>
      <c r="E10" s="8">
        <v>985</v>
      </c>
      <c r="F10" s="8">
        <f t="shared" si="0"/>
        <v>1075</v>
      </c>
      <c r="G10" s="105">
        <f t="shared" si="1"/>
        <v>90</v>
      </c>
      <c r="H10" s="77">
        <f t="shared" si="2"/>
        <v>0</v>
      </c>
      <c r="I10" s="78"/>
      <c r="J10" s="79">
        <v>9</v>
      </c>
      <c r="K10" s="65">
        <v>10</v>
      </c>
      <c r="L10" s="79"/>
      <c r="M10" s="80">
        <v>11</v>
      </c>
      <c r="N10" s="81"/>
      <c r="O10" s="80"/>
      <c r="P10" s="65">
        <v>1</v>
      </c>
      <c r="Q10" s="80"/>
      <c r="R10" s="81">
        <v>14</v>
      </c>
      <c r="S10" s="80"/>
      <c r="T10" s="81">
        <v>12</v>
      </c>
      <c r="U10" s="80"/>
      <c r="V10" s="81">
        <v>3</v>
      </c>
      <c r="W10" s="80"/>
      <c r="X10" s="81">
        <v>5</v>
      </c>
      <c r="Y10" s="80"/>
      <c r="Z10" s="81">
        <v>15</v>
      </c>
      <c r="AA10" s="80"/>
      <c r="AB10" s="81">
        <v>13</v>
      </c>
      <c r="AC10" s="80">
        <v>6</v>
      </c>
      <c r="AD10" s="81"/>
      <c r="AE10" s="80">
        <v>7</v>
      </c>
      <c r="AF10" s="81"/>
      <c r="AG10" s="80">
        <v>4</v>
      </c>
      <c r="AH10" s="81"/>
      <c r="AI10" s="80">
        <v>8</v>
      </c>
      <c r="AJ10" s="81"/>
      <c r="AK10" s="80"/>
      <c r="AL10" s="81">
        <v>2</v>
      </c>
      <c r="AM10" s="8">
        <f t="shared" si="3"/>
        <v>120</v>
      </c>
      <c r="AN10">
        <f t="shared" si="6"/>
        <v>98</v>
      </c>
      <c r="AO10">
        <f t="shared" si="7"/>
        <v>100</v>
      </c>
      <c r="AP10">
        <f t="shared" si="8"/>
        <v>90</v>
      </c>
      <c r="AQ10">
        <f t="shared" si="9"/>
        <v>92</v>
      </c>
      <c r="AR10" s="8" t="s">
        <v>35</v>
      </c>
      <c r="AS10" s="33">
        <f t="shared" si="4"/>
        <v>90</v>
      </c>
      <c r="AT10" s="33">
        <f t="shared" si="5"/>
        <v>92</v>
      </c>
    </row>
    <row r="11" spans="1:58" ht="12.75" customHeight="1" x14ac:dyDescent="0.2">
      <c r="A11" s="33">
        <v>3</v>
      </c>
      <c r="B11" s="8" t="s">
        <v>21</v>
      </c>
      <c r="C11" s="8">
        <v>1</v>
      </c>
      <c r="D11" s="8">
        <v>1</v>
      </c>
      <c r="E11" s="8">
        <v>1029</v>
      </c>
      <c r="F11" s="8">
        <f t="shared" si="0"/>
        <v>1118</v>
      </c>
      <c r="G11" s="77">
        <f t="shared" si="1"/>
        <v>89</v>
      </c>
      <c r="H11" s="77">
        <f t="shared" si="2"/>
        <v>0</v>
      </c>
      <c r="I11" s="78"/>
      <c r="J11" s="79">
        <v>8</v>
      </c>
      <c r="K11" s="65">
        <v>15</v>
      </c>
      <c r="L11" s="79"/>
      <c r="M11" s="80">
        <v>9</v>
      </c>
      <c r="N11" s="81"/>
      <c r="O11" s="80"/>
      <c r="P11" s="65">
        <v>6</v>
      </c>
      <c r="Q11" s="80"/>
      <c r="R11" s="81">
        <v>10</v>
      </c>
      <c r="S11" s="80"/>
      <c r="T11" s="81">
        <v>11</v>
      </c>
      <c r="U11" s="80">
        <v>1</v>
      </c>
      <c r="V11" s="81"/>
      <c r="W11" s="80"/>
      <c r="X11" s="81">
        <v>7</v>
      </c>
      <c r="Y11" s="80"/>
      <c r="Z11" s="81">
        <v>13</v>
      </c>
      <c r="AA11" s="80"/>
      <c r="AB11" s="81">
        <v>14</v>
      </c>
      <c r="AC11" s="80">
        <v>3</v>
      </c>
      <c r="AD11" s="81"/>
      <c r="AE11" s="80">
        <v>5</v>
      </c>
      <c r="AF11" s="81"/>
      <c r="AG11" s="80">
        <v>4</v>
      </c>
      <c r="AH11" s="81"/>
      <c r="AI11" s="80">
        <v>12</v>
      </c>
      <c r="AJ11" s="81"/>
      <c r="AK11" s="80"/>
      <c r="AL11" s="81">
        <v>2</v>
      </c>
      <c r="AM11" s="8">
        <f t="shared" si="3"/>
        <v>120</v>
      </c>
      <c r="AN11">
        <f t="shared" si="6"/>
        <v>101</v>
      </c>
      <c r="AO11">
        <f t="shared" si="7"/>
        <v>103</v>
      </c>
      <c r="AP11">
        <f t="shared" si="8"/>
        <v>89</v>
      </c>
      <c r="AQ11">
        <f t="shared" si="9"/>
        <v>91</v>
      </c>
      <c r="AR11" s="8" t="s">
        <v>21</v>
      </c>
      <c r="AS11" s="33">
        <f t="shared" si="4"/>
        <v>89</v>
      </c>
      <c r="AT11" s="33">
        <f t="shared" si="5"/>
        <v>91</v>
      </c>
      <c r="BC11" s="8"/>
      <c r="BD11" s="8"/>
      <c r="BE11" s="8"/>
    </row>
    <row r="12" spans="1:58" ht="12.75" customHeight="1" x14ac:dyDescent="0.2">
      <c r="B12" s="8" t="s">
        <v>43</v>
      </c>
      <c r="C12" s="8">
        <v>22</v>
      </c>
      <c r="D12" s="8">
        <v>21</v>
      </c>
      <c r="E12" s="8">
        <v>930</v>
      </c>
      <c r="F12" s="8">
        <f t="shared" si="0"/>
        <v>1019</v>
      </c>
      <c r="G12" s="77">
        <f t="shared" si="1"/>
        <v>89</v>
      </c>
      <c r="H12" s="77">
        <f t="shared" si="2"/>
        <v>0</v>
      </c>
      <c r="I12" s="78"/>
      <c r="J12" s="79">
        <v>15</v>
      </c>
      <c r="K12" s="65">
        <v>10</v>
      </c>
      <c r="L12" s="79"/>
      <c r="M12" s="80">
        <v>6</v>
      </c>
      <c r="N12" s="81"/>
      <c r="O12" s="80"/>
      <c r="P12" s="65">
        <v>2</v>
      </c>
      <c r="Q12" s="80"/>
      <c r="R12" s="81">
        <v>11</v>
      </c>
      <c r="S12" s="80"/>
      <c r="T12" s="81">
        <v>13</v>
      </c>
      <c r="U12" s="80"/>
      <c r="V12" s="81">
        <v>7</v>
      </c>
      <c r="W12" s="80"/>
      <c r="X12" s="81">
        <v>9</v>
      </c>
      <c r="Y12" s="80"/>
      <c r="Z12" s="81">
        <v>3</v>
      </c>
      <c r="AA12" s="80"/>
      <c r="AB12" s="81">
        <v>12</v>
      </c>
      <c r="AC12" s="80"/>
      <c r="AD12" s="81">
        <v>5</v>
      </c>
      <c r="AE12" s="80">
        <v>4</v>
      </c>
      <c r="AF12" s="81"/>
      <c r="AG12" s="80">
        <v>8</v>
      </c>
      <c r="AH12" s="81"/>
      <c r="AI12" s="80">
        <v>14</v>
      </c>
      <c r="AJ12" s="81"/>
      <c r="AK12" s="80">
        <v>1</v>
      </c>
      <c r="AL12" s="81"/>
      <c r="AM12" s="8">
        <f t="shared" si="3"/>
        <v>120</v>
      </c>
      <c r="AN12">
        <f t="shared" si="6"/>
        <v>104</v>
      </c>
      <c r="AO12">
        <f t="shared" si="7"/>
        <v>103</v>
      </c>
      <c r="AP12">
        <f t="shared" si="8"/>
        <v>90</v>
      </c>
      <c r="AQ12">
        <f t="shared" si="9"/>
        <v>89</v>
      </c>
      <c r="AR12" s="8" t="s">
        <v>43</v>
      </c>
      <c r="AS12" s="33">
        <f t="shared" si="4"/>
        <v>90</v>
      </c>
      <c r="AT12" s="33">
        <f t="shared" si="5"/>
        <v>89</v>
      </c>
    </row>
    <row r="13" spans="1:58" ht="12.75" customHeight="1" x14ac:dyDescent="0.2">
      <c r="A13" s="33">
        <v>2</v>
      </c>
      <c r="B13" s="8" t="s">
        <v>44</v>
      </c>
      <c r="C13" s="8">
        <v>24</v>
      </c>
      <c r="D13" s="8">
        <v>24</v>
      </c>
      <c r="E13" s="8">
        <v>900</v>
      </c>
      <c r="F13" s="8">
        <f t="shared" si="0"/>
        <v>989</v>
      </c>
      <c r="G13" s="77">
        <f t="shared" si="1"/>
        <v>89</v>
      </c>
      <c r="H13" s="77">
        <f t="shared" si="2"/>
        <v>0</v>
      </c>
      <c r="I13" s="78"/>
      <c r="J13" s="79">
        <v>9</v>
      </c>
      <c r="K13" s="65">
        <v>15</v>
      </c>
      <c r="L13" s="79"/>
      <c r="M13" s="80">
        <v>8</v>
      </c>
      <c r="N13" s="81"/>
      <c r="O13" s="80"/>
      <c r="P13" s="65">
        <v>6</v>
      </c>
      <c r="Q13" s="80"/>
      <c r="R13" s="82">
        <v>10</v>
      </c>
      <c r="S13" s="80"/>
      <c r="T13" s="81">
        <v>4</v>
      </c>
      <c r="U13" s="80"/>
      <c r="V13" s="81">
        <v>1</v>
      </c>
      <c r="W13" s="80"/>
      <c r="X13" s="81">
        <v>3</v>
      </c>
      <c r="Y13" s="80"/>
      <c r="Z13" s="81">
        <v>14</v>
      </c>
      <c r="AA13" s="80"/>
      <c r="AB13" s="81">
        <v>13</v>
      </c>
      <c r="AC13" s="80">
        <v>12</v>
      </c>
      <c r="AD13" s="81"/>
      <c r="AE13" s="80">
        <v>11</v>
      </c>
      <c r="AF13" s="81"/>
      <c r="AG13" s="80"/>
      <c r="AH13" s="81">
        <v>7</v>
      </c>
      <c r="AI13" s="80">
        <v>5</v>
      </c>
      <c r="AJ13" s="81"/>
      <c r="AK13" s="80"/>
      <c r="AL13" s="81">
        <v>2</v>
      </c>
      <c r="AM13" s="8">
        <f t="shared" si="3"/>
        <v>120</v>
      </c>
      <c r="AN13">
        <f t="shared" si="6"/>
        <v>94</v>
      </c>
      <c r="AO13">
        <f t="shared" si="7"/>
        <v>96</v>
      </c>
      <c r="AP13">
        <f t="shared" si="8"/>
        <v>89</v>
      </c>
      <c r="AQ13">
        <f t="shared" si="9"/>
        <v>91</v>
      </c>
      <c r="AR13" s="8" t="s">
        <v>44</v>
      </c>
      <c r="AS13" s="33">
        <f t="shared" si="4"/>
        <v>89</v>
      </c>
      <c r="AT13" s="33">
        <f t="shared" si="5"/>
        <v>91</v>
      </c>
    </row>
    <row r="14" spans="1:58" ht="12.75" customHeight="1" x14ac:dyDescent="0.2">
      <c r="B14" s="8" t="s">
        <v>24</v>
      </c>
      <c r="C14" s="8">
        <v>4</v>
      </c>
      <c r="D14" s="8">
        <v>5</v>
      </c>
      <c r="E14" s="8">
        <v>997</v>
      </c>
      <c r="F14" s="8">
        <f t="shared" si="0"/>
        <v>1084</v>
      </c>
      <c r="G14" s="77">
        <f t="shared" si="1"/>
        <v>87</v>
      </c>
      <c r="H14" s="77">
        <f t="shared" si="2"/>
        <v>0</v>
      </c>
      <c r="I14" s="78"/>
      <c r="J14" s="79">
        <v>8</v>
      </c>
      <c r="K14" s="88">
        <v>11</v>
      </c>
      <c r="L14" s="79"/>
      <c r="M14" s="80">
        <v>12</v>
      </c>
      <c r="N14" s="81"/>
      <c r="O14" s="80"/>
      <c r="P14" s="65">
        <v>10</v>
      </c>
      <c r="Q14" s="80"/>
      <c r="R14" s="81">
        <v>9</v>
      </c>
      <c r="S14" s="80"/>
      <c r="T14" s="81">
        <v>6</v>
      </c>
      <c r="U14" s="80">
        <v>2</v>
      </c>
      <c r="V14" s="81"/>
      <c r="W14" s="80">
        <v>1</v>
      </c>
      <c r="X14" s="81"/>
      <c r="Y14" s="80"/>
      <c r="Z14" s="81">
        <v>15</v>
      </c>
      <c r="AA14" s="80"/>
      <c r="AB14" s="81">
        <v>14</v>
      </c>
      <c r="AC14" s="80">
        <v>5</v>
      </c>
      <c r="AD14" s="81"/>
      <c r="AE14" s="80">
        <v>7</v>
      </c>
      <c r="AF14" s="81"/>
      <c r="AG14" s="80">
        <v>3</v>
      </c>
      <c r="AH14" s="81"/>
      <c r="AI14" s="80">
        <v>13</v>
      </c>
      <c r="AJ14" s="81"/>
      <c r="AK14" s="80">
        <v>4</v>
      </c>
      <c r="AL14" s="81"/>
      <c r="AM14" s="8">
        <f t="shared" si="3"/>
        <v>120</v>
      </c>
      <c r="AN14">
        <f t="shared" si="6"/>
        <v>104</v>
      </c>
      <c r="AO14">
        <f t="shared" si="7"/>
        <v>100</v>
      </c>
      <c r="AP14">
        <f t="shared" si="8"/>
        <v>91</v>
      </c>
      <c r="AQ14">
        <f t="shared" si="9"/>
        <v>87</v>
      </c>
      <c r="AR14" s="8" t="s">
        <v>24</v>
      </c>
      <c r="AS14" s="33">
        <f t="shared" si="4"/>
        <v>91</v>
      </c>
      <c r="AT14" s="33">
        <f t="shared" si="5"/>
        <v>87</v>
      </c>
    </row>
    <row r="15" spans="1:58" ht="12.75" customHeight="1" x14ac:dyDescent="0.2">
      <c r="B15" s="8" t="s">
        <v>31</v>
      </c>
      <c r="C15" s="8">
        <v>7</v>
      </c>
      <c r="D15" s="8">
        <v>7</v>
      </c>
      <c r="E15" s="8">
        <v>987</v>
      </c>
      <c r="F15" s="8">
        <f t="shared" si="0"/>
        <v>1074</v>
      </c>
      <c r="G15" s="77">
        <f t="shared" si="1"/>
        <v>87</v>
      </c>
      <c r="H15" s="77">
        <f t="shared" si="2"/>
        <v>0</v>
      </c>
      <c r="I15" s="78"/>
      <c r="J15" s="79">
        <v>11</v>
      </c>
      <c r="K15" s="65">
        <v>13</v>
      </c>
      <c r="L15" s="79"/>
      <c r="M15" s="80">
        <v>10</v>
      </c>
      <c r="N15" s="81"/>
      <c r="O15" s="80"/>
      <c r="P15" s="65">
        <v>5</v>
      </c>
      <c r="Q15" s="80"/>
      <c r="R15" s="81">
        <v>9</v>
      </c>
      <c r="S15" s="80"/>
      <c r="T15" s="81">
        <v>12</v>
      </c>
      <c r="U15" s="80"/>
      <c r="V15" s="81">
        <v>2</v>
      </c>
      <c r="W15" s="80"/>
      <c r="X15" s="81">
        <v>6</v>
      </c>
      <c r="Y15" s="80"/>
      <c r="Z15" s="81">
        <v>15</v>
      </c>
      <c r="AA15" s="80"/>
      <c r="AB15" s="81">
        <v>14</v>
      </c>
      <c r="AC15" s="80">
        <v>8</v>
      </c>
      <c r="AD15" s="81"/>
      <c r="AE15" s="80">
        <v>3</v>
      </c>
      <c r="AF15" s="81"/>
      <c r="AG15" s="80">
        <v>4</v>
      </c>
      <c r="AH15" s="81"/>
      <c r="AI15" s="80">
        <v>7</v>
      </c>
      <c r="AJ15" s="81"/>
      <c r="AK15" s="80">
        <v>1</v>
      </c>
      <c r="AL15" s="81"/>
      <c r="AM15" s="8">
        <f t="shared" si="3"/>
        <v>120</v>
      </c>
      <c r="AN15">
        <f t="shared" si="6"/>
        <v>95</v>
      </c>
      <c r="AO15">
        <f t="shared" si="7"/>
        <v>94</v>
      </c>
      <c r="AP15">
        <f t="shared" si="8"/>
        <v>88</v>
      </c>
      <c r="AQ15">
        <f t="shared" si="9"/>
        <v>87</v>
      </c>
      <c r="AR15" s="8" t="s">
        <v>31</v>
      </c>
      <c r="AS15" s="33">
        <f t="shared" si="4"/>
        <v>88</v>
      </c>
      <c r="AT15" s="33">
        <f t="shared" si="5"/>
        <v>87</v>
      </c>
    </row>
    <row r="16" spans="1:58" ht="12.75" customHeight="1" x14ac:dyDescent="0.2">
      <c r="B16" s="8" t="s">
        <v>147</v>
      </c>
      <c r="C16" s="8">
        <v>14</v>
      </c>
      <c r="D16" s="8">
        <v>13</v>
      </c>
      <c r="E16" s="8">
        <v>972</v>
      </c>
      <c r="F16" s="8">
        <f t="shared" si="0"/>
        <v>1059</v>
      </c>
      <c r="G16" s="77">
        <f t="shared" si="1"/>
        <v>87</v>
      </c>
      <c r="H16" s="77">
        <f t="shared" si="2"/>
        <v>0</v>
      </c>
      <c r="I16" s="78"/>
      <c r="J16" s="79">
        <v>13</v>
      </c>
      <c r="K16" s="65">
        <v>14</v>
      </c>
      <c r="L16" s="79"/>
      <c r="M16" s="80">
        <v>4</v>
      </c>
      <c r="N16" s="81"/>
      <c r="O16" s="80"/>
      <c r="P16" s="65">
        <v>5</v>
      </c>
      <c r="Q16" s="80"/>
      <c r="R16" s="81">
        <v>12</v>
      </c>
      <c r="S16" s="80"/>
      <c r="T16" s="81">
        <v>11</v>
      </c>
      <c r="U16" s="80"/>
      <c r="V16" s="81">
        <v>3</v>
      </c>
      <c r="W16" s="80"/>
      <c r="X16" s="81">
        <v>6</v>
      </c>
      <c r="Y16" s="80"/>
      <c r="Z16" s="81">
        <v>15</v>
      </c>
      <c r="AA16" s="80"/>
      <c r="AB16" s="81">
        <v>10</v>
      </c>
      <c r="AC16" s="80">
        <v>9</v>
      </c>
      <c r="AD16" s="81"/>
      <c r="AE16" s="80">
        <v>8</v>
      </c>
      <c r="AF16" s="81"/>
      <c r="AG16" s="80"/>
      <c r="AH16" s="81">
        <v>2</v>
      </c>
      <c r="AI16" s="80">
        <v>7</v>
      </c>
      <c r="AJ16" s="81"/>
      <c r="AK16" s="80">
        <v>1</v>
      </c>
      <c r="AL16" s="81"/>
      <c r="AM16" s="8">
        <f t="shared" si="3"/>
        <v>120</v>
      </c>
      <c r="AN16">
        <f t="shared" si="6"/>
        <v>95</v>
      </c>
      <c r="AO16">
        <f t="shared" si="7"/>
        <v>94</v>
      </c>
      <c r="AP16">
        <f t="shared" si="8"/>
        <v>88</v>
      </c>
      <c r="AQ16">
        <f t="shared" si="9"/>
        <v>87</v>
      </c>
      <c r="AR16" s="8" t="s">
        <v>29</v>
      </c>
      <c r="AS16" s="33">
        <f t="shared" si="4"/>
        <v>88</v>
      </c>
      <c r="AT16" s="33">
        <f t="shared" si="5"/>
        <v>87</v>
      </c>
      <c r="AU16" s="8"/>
      <c r="AV16" s="8"/>
    </row>
    <row r="17" spans="1:58" ht="12.75" customHeight="1" x14ac:dyDescent="0.2">
      <c r="A17" s="33">
        <v>4</v>
      </c>
      <c r="B17" s="8" t="s">
        <v>26</v>
      </c>
      <c r="C17" s="8">
        <v>16</v>
      </c>
      <c r="D17" s="8">
        <v>15</v>
      </c>
      <c r="E17" s="8">
        <v>969</v>
      </c>
      <c r="F17" s="8">
        <f t="shared" si="0"/>
        <v>1056</v>
      </c>
      <c r="G17" s="77">
        <f t="shared" si="1"/>
        <v>87</v>
      </c>
      <c r="H17" s="77">
        <f t="shared" si="2"/>
        <v>0</v>
      </c>
      <c r="I17" s="78"/>
      <c r="J17" s="79">
        <v>8</v>
      </c>
      <c r="K17" s="88">
        <v>14</v>
      </c>
      <c r="L17" s="79"/>
      <c r="M17" s="80">
        <v>9</v>
      </c>
      <c r="N17" s="81"/>
      <c r="O17" s="80"/>
      <c r="P17" s="65">
        <v>7</v>
      </c>
      <c r="Q17" s="80"/>
      <c r="R17" s="81">
        <v>13</v>
      </c>
      <c r="S17" s="80"/>
      <c r="T17" s="81">
        <v>12</v>
      </c>
      <c r="U17" s="80"/>
      <c r="V17" s="81">
        <v>3</v>
      </c>
      <c r="W17" s="80"/>
      <c r="X17" s="81">
        <v>4</v>
      </c>
      <c r="Y17" s="80"/>
      <c r="Z17" s="81">
        <v>15</v>
      </c>
      <c r="AA17" s="80"/>
      <c r="AB17" s="81">
        <v>11</v>
      </c>
      <c r="AC17" s="80">
        <v>1</v>
      </c>
      <c r="AD17" s="81"/>
      <c r="AE17" s="80"/>
      <c r="AF17" s="81">
        <v>2</v>
      </c>
      <c r="AG17" s="80"/>
      <c r="AH17" s="81">
        <v>5</v>
      </c>
      <c r="AI17" s="80">
        <v>10</v>
      </c>
      <c r="AJ17" s="81"/>
      <c r="AK17" s="80">
        <v>6</v>
      </c>
      <c r="AL17" s="81"/>
      <c r="AM17" s="8">
        <f t="shared" si="3"/>
        <v>120</v>
      </c>
      <c r="AN17">
        <f t="shared" si="6"/>
        <v>103</v>
      </c>
      <c r="AO17">
        <f t="shared" si="7"/>
        <v>97</v>
      </c>
      <c r="AP17">
        <f t="shared" si="8"/>
        <v>93</v>
      </c>
      <c r="AQ17">
        <f t="shared" si="9"/>
        <v>87</v>
      </c>
      <c r="AR17" s="8" t="s">
        <v>26</v>
      </c>
      <c r="AS17" s="33">
        <f t="shared" si="4"/>
        <v>93</v>
      </c>
      <c r="AT17" s="33">
        <f t="shared" si="5"/>
        <v>87</v>
      </c>
    </row>
    <row r="18" spans="1:58" ht="12.75" customHeight="1" x14ac:dyDescent="0.2">
      <c r="B18" s="8" t="s">
        <v>28</v>
      </c>
      <c r="C18" s="24">
        <v>11</v>
      </c>
      <c r="D18" s="24">
        <v>12</v>
      </c>
      <c r="E18" s="8">
        <v>977</v>
      </c>
      <c r="F18" s="8">
        <f t="shared" si="0"/>
        <v>1063</v>
      </c>
      <c r="G18" s="77">
        <f t="shared" si="1"/>
        <v>86</v>
      </c>
      <c r="H18" s="77">
        <f t="shared" si="2"/>
        <v>0</v>
      </c>
      <c r="I18" s="78"/>
      <c r="J18" s="79">
        <v>10</v>
      </c>
      <c r="K18" s="88">
        <v>12</v>
      </c>
      <c r="L18" s="79"/>
      <c r="M18" s="80">
        <v>7</v>
      </c>
      <c r="N18" s="81"/>
      <c r="O18" s="80"/>
      <c r="P18" s="65">
        <v>3</v>
      </c>
      <c r="Q18" s="80"/>
      <c r="R18" s="81">
        <v>13</v>
      </c>
      <c r="S18" s="80"/>
      <c r="T18" s="81">
        <v>11</v>
      </c>
      <c r="U18" s="80"/>
      <c r="V18" s="81">
        <v>2</v>
      </c>
      <c r="W18" s="80"/>
      <c r="X18" s="81">
        <v>8</v>
      </c>
      <c r="Y18" s="80"/>
      <c r="Z18" s="81">
        <v>15</v>
      </c>
      <c r="AA18" s="80"/>
      <c r="AB18" s="81">
        <v>14</v>
      </c>
      <c r="AC18" s="80">
        <v>6</v>
      </c>
      <c r="AD18" s="81"/>
      <c r="AE18" s="80">
        <v>5</v>
      </c>
      <c r="AF18" s="81"/>
      <c r="AG18" s="80">
        <v>4</v>
      </c>
      <c r="AH18" s="81"/>
      <c r="AI18" s="80">
        <v>9</v>
      </c>
      <c r="AJ18" s="81"/>
      <c r="AK18" s="80"/>
      <c r="AL18" s="81">
        <v>1</v>
      </c>
      <c r="AM18" s="8">
        <f t="shared" si="3"/>
        <v>120</v>
      </c>
      <c r="AN18">
        <f t="shared" si="6"/>
        <v>95</v>
      </c>
      <c r="AO18">
        <f t="shared" si="7"/>
        <v>96</v>
      </c>
      <c r="AP18">
        <f t="shared" si="8"/>
        <v>86</v>
      </c>
      <c r="AQ18">
        <f t="shared" si="9"/>
        <v>87</v>
      </c>
      <c r="AR18" s="8" t="s">
        <v>28</v>
      </c>
      <c r="AS18" s="33">
        <f t="shared" si="4"/>
        <v>86</v>
      </c>
      <c r="AT18" s="33">
        <f t="shared" si="5"/>
        <v>87</v>
      </c>
      <c r="BF18" s="8"/>
    </row>
    <row r="19" spans="1:58" ht="12.75" customHeight="1" x14ac:dyDescent="0.2">
      <c r="B19" s="8" t="s">
        <v>32</v>
      </c>
      <c r="C19" s="8">
        <v>12</v>
      </c>
      <c r="D19" s="8">
        <v>13</v>
      </c>
      <c r="E19" s="8">
        <v>975</v>
      </c>
      <c r="F19" s="8">
        <f t="shared" si="0"/>
        <v>1059</v>
      </c>
      <c r="G19" s="77">
        <f t="shared" si="1"/>
        <v>84</v>
      </c>
      <c r="H19" s="77">
        <f t="shared" si="2"/>
        <v>0</v>
      </c>
      <c r="I19" s="78"/>
      <c r="J19" s="79">
        <v>3</v>
      </c>
      <c r="K19" s="65">
        <v>15</v>
      </c>
      <c r="L19" s="79"/>
      <c r="M19" s="80">
        <v>10</v>
      </c>
      <c r="N19" s="81"/>
      <c r="O19" s="80"/>
      <c r="P19" s="65">
        <v>6</v>
      </c>
      <c r="Q19" s="80"/>
      <c r="R19" s="81">
        <v>8</v>
      </c>
      <c r="S19" s="80"/>
      <c r="T19" s="81">
        <v>13</v>
      </c>
      <c r="U19" s="80"/>
      <c r="V19" s="81">
        <v>7</v>
      </c>
      <c r="W19" s="80"/>
      <c r="X19" s="81">
        <v>12</v>
      </c>
      <c r="Y19" s="80"/>
      <c r="Z19" s="81">
        <v>14</v>
      </c>
      <c r="AA19" s="80"/>
      <c r="AB19" s="81">
        <v>4</v>
      </c>
      <c r="AC19" s="80">
        <v>1</v>
      </c>
      <c r="AD19" s="81"/>
      <c r="AE19" s="80">
        <v>5</v>
      </c>
      <c r="AF19" s="81"/>
      <c r="AG19" s="80"/>
      <c r="AH19" s="81">
        <v>2</v>
      </c>
      <c r="AI19" s="80">
        <v>11</v>
      </c>
      <c r="AJ19" s="81"/>
      <c r="AK19" s="80">
        <v>9</v>
      </c>
      <c r="AL19" s="81"/>
      <c r="AM19" s="8">
        <f t="shared" si="3"/>
        <v>120</v>
      </c>
      <c r="AN19">
        <f t="shared" si="6"/>
        <v>104</v>
      </c>
      <c r="AO19">
        <f t="shared" si="7"/>
        <v>95</v>
      </c>
      <c r="AP19">
        <f t="shared" si="8"/>
        <v>93</v>
      </c>
      <c r="AQ19">
        <f t="shared" si="9"/>
        <v>84</v>
      </c>
      <c r="AR19" s="8" t="s">
        <v>32</v>
      </c>
      <c r="AS19" s="33">
        <f t="shared" si="4"/>
        <v>93</v>
      </c>
      <c r="AT19" s="33">
        <f t="shared" si="5"/>
        <v>84</v>
      </c>
    </row>
    <row r="20" spans="1:58" ht="12.75" customHeight="1" x14ac:dyDescent="0.2">
      <c r="B20" s="8" t="s">
        <v>22</v>
      </c>
      <c r="C20" s="8">
        <v>2</v>
      </c>
      <c r="D20" s="8">
        <v>2</v>
      </c>
      <c r="E20" s="8">
        <v>1022</v>
      </c>
      <c r="F20" s="8">
        <f t="shared" si="0"/>
        <v>1105</v>
      </c>
      <c r="G20" s="77">
        <f t="shared" si="1"/>
        <v>83</v>
      </c>
      <c r="H20" s="77">
        <f t="shared" si="2"/>
        <v>0</v>
      </c>
      <c r="I20" s="78"/>
      <c r="J20" s="79">
        <v>5</v>
      </c>
      <c r="K20" s="65">
        <v>14</v>
      </c>
      <c r="L20" s="79"/>
      <c r="M20" s="80">
        <v>9</v>
      </c>
      <c r="N20" s="81"/>
      <c r="O20" s="80"/>
      <c r="P20" s="65">
        <v>1</v>
      </c>
      <c r="Q20" s="80"/>
      <c r="R20" s="81">
        <v>8</v>
      </c>
      <c r="S20" s="80"/>
      <c r="T20" s="81">
        <v>10</v>
      </c>
      <c r="U20" s="80">
        <v>2</v>
      </c>
      <c r="V20" s="81"/>
      <c r="W20" s="80"/>
      <c r="X20" s="81">
        <v>4</v>
      </c>
      <c r="Y20" s="80"/>
      <c r="Z20" s="81">
        <v>15</v>
      </c>
      <c r="AA20" s="80"/>
      <c r="AB20" s="81">
        <v>7</v>
      </c>
      <c r="AC20" s="80">
        <v>3</v>
      </c>
      <c r="AD20" s="81"/>
      <c r="AE20" s="80">
        <v>12</v>
      </c>
      <c r="AF20" s="81"/>
      <c r="AG20" s="80">
        <v>13</v>
      </c>
      <c r="AH20" s="81"/>
      <c r="AI20" s="80">
        <v>11</v>
      </c>
      <c r="AJ20" s="81"/>
      <c r="AK20" s="80">
        <v>6</v>
      </c>
      <c r="AL20" s="81"/>
      <c r="AM20" s="8">
        <f t="shared" si="3"/>
        <v>120</v>
      </c>
      <c r="AN20">
        <f t="shared" si="6"/>
        <v>100</v>
      </c>
      <c r="AO20">
        <f t="shared" si="7"/>
        <v>94</v>
      </c>
      <c r="AP20">
        <f t="shared" si="8"/>
        <v>89</v>
      </c>
      <c r="AQ20">
        <f t="shared" si="9"/>
        <v>83</v>
      </c>
      <c r="AR20" s="8" t="s">
        <v>22</v>
      </c>
      <c r="AS20" s="33">
        <f t="shared" si="4"/>
        <v>89</v>
      </c>
      <c r="AT20" s="33">
        <f t="shared" si="5"/>
        <v>83</v>
      </c>
      <c r="AU20" s="33" t="s">
        <v>68</v>
      </c>
    </row>
    <row r="21" spans="1:58" ht="12.75" customHeight="1" x14ac:dyDescent="0.2">
      <c r="B21" s="8" t="s">
        <v>39</v>
      </c>
      <c r="C21" s="8">
        <v>9</v>
      </c>
      <c r="D21" s="8">
        <v>10</v>
      </c>
      <c r="E21" s="8">
        <v>985</v>
      </c>
      <c r="F21" s="8">
        <f t="shared" si="0"/>
        <v>1068</v>
      </c>
      <c r="G21" s="77">
        <f t="shared" si="1"/>
        <v>83</v>
      </c>
      <c r="H21" s="77">
        <f t="shared" si="2"/>
        <v>0</v>
      </c>
      <c r="I21" s="78"/>
      <c r="J21" s="79">
        <v>12</v>
      </c>
      <c r="K21" s="65">
        <v>10</v>
      </c>
      <c r="L21" s="79"/>
      <c r="M21" s="80">
        <v>11</v>
      </c>
      <c r="N21" s="81"/>
      <c r="O21" s="80"/>
      <c r="P21" s="65">
        <v>5</v>
      </c>
      <c r="Q21" s="80"/>
      <c r="R21" s="81">
        <v>13</v>
      </c>
      <c r="S21" s="80"/>
      <c r="T21" s="81">
        <v>7</v>
      </c>
      <c r="U21" s="80"/>
      <c r="V21" s="81">
        <v>2</v>
      </c>
      <c r="W21" s="80"/>
      <c r="X21" s="81">
        <v>1</v>
      </c>
      <c r="Y21" s="80"/>
      <c r="Z21" s="81">
        <v>15</v>
      </c>
      <c r="AA21" s="80"/>
      <c r="AB21" s="81">
        <v>14</v>
      </c>
      <c r="AC21" s="80">
        <v>9</v>
      </c>
      <c r="AD21" s="81"/>
      <c r="AE21" s="80">
        <v>4</v>
      </c>
      <c r="AF21" s="81"/>
      <c r="AG21" s="80">
        <v>6</v>
      </c>
      <c r="AH21" s="81"/>
      <c r="AI21" s="80">
        <v>8</v>
      </c>
      <c r="AJ21" s="81"/>
      <c r="AK21" s="80">
        <v>3</v>
      </c>
      <c r="AL21" s="81"/>
      <c r="AM21" s="8">
        <f t="shared" si="3"/>
        <v>120</v>
      </c>
      <c r="AN21">
        <f t="shared" si="6"/>
        <v>94</v>
      </c>
      <c r="AO21">
        <f t="shared" si="7"/>
        <v>91</v>
      </c>
      <c r="AP21">
        <f t="shared" si="8"/>
        <v>86</v>
      </c>
      <c r="AQ21">
        <f t="shared" si="9"/>
        <v>83</v>
      </c>
      <c r="AR21" s="8" t="s">
        <v>39</v>
      </c>
      <c r="AS21" s="33">
        <f t="shared" si="4"/>
        <v>86</v>
      </c>
      <c r="AT21" s="33">
        <f t="shared" si="5"/>
        <v>83</v>
      </c>
      <c r="AW21" s="8"/>
      <c r="AX21" s="8"/>
    </row>
    <row r="22" spans="1:58" ht="12.75" customHeight="1" x14ac:dyDescent="0.2">
      <c r="B22" s="8" t="s">
        <v>33</v>
      </c>
      <c r="C22" s="24">
        <v>18</v>
      </c>
      <c r="D22" s="24">
        <v>18</v>
      </c>
      <c r="E22" s="8">
        <v>953</v>
      </c>
      <c r="F22" s="8">
        <f t="shared" si="0"/>
        <v>1036</v>
      </c>
      <c r="G22" s="77">
        <f t="shared" si="1"/>
        <v>83</v>
      </c>
      <c r="H22" s="77">
        <f t="shared" si="2"/>
        <v>0</v>
      </c>
      <c r="I22" s="78"/>
      <c r="J22" s="79">
        <v>8</v>
      </c>
      <c r="K22" s="65">
        <v>13</v>
      </c>
      <c r="L22" s="79"/>
      <c r="M22" s="80">
        <v>12</v>
      </c>
      <c r="N22" s="81"/>
      <c r="O22" s="80"/>
      <c r="P22" s="65">
        <v>5</v>
      </c>
      <c r="Q22" s="80"/>
      <c r="R22" s="81">
        <v>7</v>
      </c>
      <c r="S22" s="80"/>
      <c r="T22" s="81">
        <v>10</v>
      </c>
      <c r="U22" s="80">
        <v>1</v>
      </c>
      <c r="V22" s="81"/>
      <c r="W22" s="80">
        <v>2</v>
      </c>
      <c r="X22" s="81"/>
      <c r="Y22" s="80"/>
      <c r="Z22" s="81">
        <v>14</v>
      </c>
      <c r="AA22" s="80"/>
      <c r="AB22" s="81">
        <v>15</v>
      </c>
      <c r="AC22" s="80">
        <v>9</v>
      </c>
      <c r="AD22" s="81"/>
      <c r="AE22" s="80">
        <v>3</v>
      </c>
      <c r="AF22" s="81"/>
      <c r="AG22" s="80">
        <v>11</v>
      </c>
      <c r="AH22" s="81"/>
      <c r="AI22" s="80">
        <v>6</v>
      </c>
      <c r="AJ22" s="81"/>
      <c r="AK22" s="80">
        <v>4</v>
      </c>
      <c r="AL22" s="81"/>
      <c r="AM22" s="8">
        <f t="shared" si="3"/>
        <v>120</v>
      </c>
      <c r="AN22">
        <f t="shared" si="6"/>
        <v>93</v>
      </c>
      <c r="AO22">
        <f t="shared" si="7"/>
        <v>89</v>
      </c>
      <c r="AP22">
        <f t="shared" si="8"/>
        <v>87</v>
      </c>
      <c r="AQ22">
        <f t="shared" si="9"/>
        <v>83</v>
      </c>
      <c r="AR22" s="8" t="s">
        <v>33</v>
      </c>
      <c r="AS22" s="33">
        <f t="shared" si="4"/>
        <v>87</v>
      </c>
      <c r="AT22" s="33">
        <f t="shared" si="5"/>
        <v>83</v>
      </c>
    </row>
    <row r="23" spans="1:58" ht="12.75" customHeight="1" x14ac:dyDescent="0.2">
      <c r="B23" s="8" t="s">
        <v>36</v>
      </c>
      <c r="C23" s="8">
        <v>6</v>
      </c>
      <c r="D23" s="8">
        <v>8</v>
      </c>
      <c r="E23" s="8">
        <v>989</v>
      </c>
      <c r="F23" s="8">
        <f t="shared" si="0"/>
        <v>1071</v>
      </c>
      <c r="G23" s="77">
        <f t="shared" si="1"/>
        <v>82</v>
      </c>
      <c r="H23" s="77">
        <f t="shared" si="2"/>
        <v>0</v>
      </c>
      <c r="I23" s="78"/>
      <c r="J23" s="79">
        <v>11</v>
      </c>
      <c r="K23" s="65">
        <v>9</v>
      </c>
      <c r="L23" s="79"/>
      <c r="M23" s="80">
        <v>5</v>
      </c>
      <c r="N23" s="81"/>
      <c r="O23" s="80"/>
      <c r="P23" s="65">
        <v>7</v>
      </c>
      <c r="Q23" s="80"/>
      <c r="R23" s="81">
        <v>14</v>
      </c>
      <c r="S23" s="80"/>
      <c r="T23" s="81">
        <v>10</v>
      </c>
      <c r="U23" s="80"/>
      <c r="V23" s="81">
        <v>6</v>
      </c>
      <c r="W23" s="80"/>
      <c r="X23" s="81">
        <v>12</v>
      </c>
      <c r="Y23" s="80"/>
      <c r="Z23" s="81">
        <v>15</v>
      </c>
      <c r="AA23" s="80"/>
      <c r="AB23" s="81">
        <v>13</v>
      </c>
      <c r="AC23" s="80">
        <v>2</v>
      </c>
      <c r="AD23" s="81"/>
      <c r="AE23" s="80">
        <v>4</v>
      </c>
      <c r="AF23" s="81"/>
      <c r="AG23" s="80">
        <v>3</v>
      </c>
      <c r="AH23" s="81"/>
      <c r="AI23" s="80">
        <v>8</v>
      </c>
      <c r="AJ23" s="81"/>
      <c r="AK23" s="80"/>
      <c r="AL23" s="81">
        <v>1</v>
      </c>
      <c r="AM23" s="8">
        <f t="shared" si="3"/>
        <v>120</v>
      </c>
      <c r="AN23">
        <f t="shared" si="6"/>
        <v>90</v>
      </c>
      <c r="AO23">
        <f t="shared" si="7"/>
        <v>91</v>
      </c>
      <c r="AP23">
        <f t="shared" si="8"/>
        <v>82</v>
      </c>
      <c r="AQ23">
        <f t="shared" si="9"/>
        <v>83</v>
      </c>
      <c r="AR23" s="8" t="s">
        <v>36</v>
      </c>
      <c r="AS23" s="33">
        <f t="shared" si="4"/>
        <v>82</v>
      </c>
      <c r="AT23" s="33">
        <f t="shared" si="5"/>
        <v>83</v>
      </c>
    </row>
    <row r="24" spans="1:58" ht="12.75" customHeight="1" x14ac:dyDescent="0.2">
      <c r="B24" s="8" t="s">
        <v>27</v>
      </c>
      <c r="C24" s="8">
        <v>7</v>
      </c>
      <c r="D24" s="8">
        <v>10</v>
      </c>
      <c r="E24" s="8">
        <v>987</v>
      </c>
      <c r="F24" s="8">
        <f t="shared" si="0"/>
        <v>1068</v>
      </c>
      <c r="G24" s="77">
        <f t="shared" si="1"/>
        <v>81</v>
      </c>
      <c r="H24" s="77">
        <f t="shared" si="2"/>
        <v>0</v>
      </c>
      <c r="I24" s="78"/>
      <c r="J24" s="79">
        <v>9</v>
      </c>
      <c r="K24" s="65">
        <v>12</v>
      </c>
      <c r="L24" s="79"/>
      <c r="M24" s="80">
        <v>8</v>
      </c>
      <c r="N24" s="81"/>
      <c r="O24" s="80"/>
      <c r="P24" s="65">
        <v>5</v>
      </c>
      <c r="Q24" s="80"/>
      <c r="R24" s="81">
        <v>13</v>
      </c>
      <c r="S24" s="80"/>
      <c r="T24" s="81">
        <v>7</v>
      </c>
      <c r="U24" s="80"/>
      <c r="V24" s="81">
        <v>6</v>
      </c>
      <c r="W24" s="80"/>
      <c r="X24" s="81">
        <v>11</v>
      </c>
      <c r="Y24" s="80"/>
      <c r="Z24" s="81">
        <v>15</v>
      </c>
      <c r="AA24" s="80"/>
      <c r="AB24" s="81">
        <v>14</v>
      </c>
      <c r="AC24" s="80">
        <v>1</v>
      </c>
      <c r="AD24" s="81"/>
      <c r="AE24" s="80"/>
      <c r="AF24" s="81">
        <v>2</v>
      </c>
      <c r="AG24" s="80">
        <v>3</v>
      </c>
      <c r="AH24" s="81"/>
      <c r="AI24" s="80">
        <v>10</v>
      </c>
      <c r="AJ24" s="81"/>
      <c r="AK24" s="80">
        <v>4</v>
      </c>
      <c r="AL24" s="81"/>
      <c r="AM24" s="8">
        <f t="shared" si="3"/>
        <v>120</v>
      </c>
      <c r="AN24">
        <f t="shared" si="6"/>
        <v>95</v>
      </c>
      <c r="AO24">
        <f t="shared" si="7"/>
        <v>91</v>
      </c>
      <c r="AP24">
        <f t="shared" si="8"/>
        <v>85</v>
      </c>
      <c r="AQ24">
        <f t="shared" si="9"/>
        <v>81</v>
      </c>
      <c r="AR24" s="8" t="s">
        <v>27</v>
      </c>
      <c r="AS24" s="33">
        <f t="shared" si="4"/>
        <v>85</v>
      </c>
      <c r="AT24" s="33">
        <f t="shared" si="5"/>
        <v>81</v>
      </c>
    </row>
    <row r="25" spans="1:58" ht="12.75" customHeight="1" x14ac:dyDescent="0.2">
      <c r="B25" s="8" t="s">
        <v>45</v>
      </c>
      <c r="C25" s="8">
        <v>25</v>
      </c>
      <c r="D25" s="8">
        <v>25</v>
      </c>
      <c r="E25" s="8">
        <v>898</v>
      </c>
      <c r="F25" s="8">
        <f t="shared" si="0"/>
        <v>979</v>
      </c>
      <c r="G25" s="77">
        <f t="shared" si="1"/>
        <v>81</v>
      </c>
      <c r="H25" s="77">
        <f t="shared" si="2"/>
        <v>0</v>
      </c>
      <c r="I25" s="78"/>
      <c r="J25" s="79">
        <v>11</v>
      </c>
      <c r="K25" s="88">
        <v>14</v>
      </c>
      <c r="L25" s="79"/>
      <c r="M25" s="80">
        <v>6</v>
      </c>
      <c r="N25" s="81"/>
      <c r="O25" s="80"/>
      <c r="P25" s="65">
        <v>5</v>
      </c>
      <c r="Q25" s="80">
        <v>2</v>
      </c>
      <c r="R25" s="81"/>
      <c r="S25" s="80"/>
      <c r="T25" s="81">
        <v>8</v>
      </c>
      <c r="U25" s="80">
        <v>13</v>
      </c>
      <c r="V25" s="81"/>
      <c r="W25" s="80"/>
      <c r="X25" s="81">
        <v>1</v>
      </c>
      <c r="Y25" s="80"/>
      <c r="Z25" s="81">
        <v>15</v>
      </c>
      <c r="AA25" s="80"/>
      <c r="AB25" s="81">
        <v>12</v>
      </c>
      <c r="AC25" s="80"/>
      <c r="AD25" s="81">
        <v>3</v>
      </c>
      <c r="AE25" s="80"/>
      <c r="AF25" s="81">
        <v>4</v>
      </c>
      <c r="AG25" s="80">
        <v>9</v>
      </c>
      <c r="AH25" s="81"/>
      <c r="AI25" s="80">
        <v>10</v>
      </c>
      <c r="AJ25" s="81"/>
      <c r="AK25" s="80">
        <v>7</v>
      </c>
      <c r="AL25" s="81"/>
      <c r="AM25" s="8">
        <f t="shared" si="3"/>
        <v>120</v>
      </c>
      <c r="AN25">
        <f t="shared" si="6"/>
        <v>98</v>
      </c>
      <c r="AO25">
        <f t="shared" si="7"/>
        <v>91</v>
      </c>
      <c r="AP25">
        <f t="shared" si="8"/>
        <v>88</v>
      </c>
      <c r="AQ25">
        <f t="shared" si="9"/>
        <v>81</v>
      </c>
      <c r="AR25" s="8" t="s">
        <v>45</v>
      </c>
      <c r="AS25" s="33">
        <f t="shared" si="4"/>
        <v>88</v>
      </c>
      <c r="AT25" s="33">
        <f t="shared" si="5"/>
        <v>81</v>
      </c>
    </row>
    <row r="26" spans="1:58" ht="12.75" customHeight="1" x14ac:dyDescent="0.2">
      <c r="B26" s="8" t="s">
        <v>42</v>
      </c>
      <c r="C26" s="8">
        <v>18</v>
      </c>
      <c r="D26" s="8">
        <v>19</v>
      </c>
      <c r="E26" s="8">
        <v>953</v>
      </c>
      <c r="F26" s="8">
        <f t="shared" si="0"/>
        <v>1031</v>
      </c>
      <c r="G26" s="77">
        <f t="shared" si="1"/>
        <v>78</v>
      </c>
      <c r="H26" s="77">
        <f t="shared" si="2"/>
        <v>0</v>
      </c>
      <c r="I26" s="78"/>
      <c r="J26" s="79">
        <v>6</v>
      </c>
      <c r="K26" s="65">
        <v>10</v>
      </c>
      <c r="L26" s="79"/>
      <c r="M26" s="80">
        <v>4</v>
      </c>
      <c r="N26" s="81"/>
      <c r="O26" s="80"/>
      <c r="P26" s="65">
        <v>2</v>
      </c>
      <c r="Q26" s="80"/>
      <c r="R26" s="81">
        <v>13</v>
      </c>
      <c r="S26" s="80"/>
      <c r="T26" s="81">
        <v>12</v>
      </c>
      <c r="U26" s="80"/>
      <c r="V26" s="81">
        <v>1</v>
      </c>
      <c r="W26" s="80"/>
      <c r="X26" s="81">
        <v>11</v>
      </c>
      <c r="Y26" s="80"/>
      <c r="Z26" s="81">
        <v>14</v>
      </c>
      <c r="AA26" s="80"/>
      <c r="AB26" s="81">
        <v>15</v>
      </c>
      <c r="AC26" s="80">
        <v>8</v>
      </c>
      <c r="AD26" s="81"/>
      <c r="AE26" s="80">
        <v>9</v>
      </c>
      <c r="AF26" s="81"/>
      <c r="AG26" s="80">
        <v>5</v>
      </c>
      <c r="AH26" s="81"/>
      <c r="AI26" s="80">
        <v>7</v>
      </c>
      <c r="AJ26" s="81"/>
      <c r="AK26" s="80">
        <v>3</v>
      </c>
      <c r="AL26" s="81"/>
      <c r="AM26" s="8">
        <f t="shared" si="3"/>
        <v>120</v>
      </c>
      <c r="AN26">
        <f t="shared" si="6"/>
        <v>88</v>
      </c>
      <c r="AO26">
        <f t="shared" si="7"/>
        <v>85</v>
      </c>
      <c r="AP26">
        <f t="shared" si="8"/>
        <v>81</v>
      </c>
      <c r="AQ26">
        <f t="shared" si="9"/>
        <v>78</v>
      </c>
      <c r="AR26" s="8" t="s">
        <v>42</v>
      </c>
      <c r="AS26" s="33">
        <f t="shared" si="4"/>
        <v>81</v>
      </c>
      <c r="AT26" s="33">
        <f t="shared" si="5"/>
        <v>78</v>
      </c>
      <c r="AZ26" s="8"/>
      <c r="BA26" s="8"/>
      <c r="BB26" s="8"/>
    </row>
    <row r="27" spans="1:58" ht="12.75" customHeight="1" x14ac:dyDescent="0.2">
      <c r="B27" s="8" t="s">
        <v>30</v>
      </c>
      <c r="C27" s="8">
        <v>21</v>
      </c>
      <c r="D27" s="8">
        <v>20</v>
      </c>
      <c r="E27" s="8">
        <v>943</v>
      </c>
      <c r="F27" s="8">
        <f t="shared" si="0"/>
        <v>1021</v>
      </c>
      <c r="G27" s="77">
        <f t="shared" si="1"/>
        <v>78</v>
      </c>
      <c r="H27" s="77">
        <f t="shared" si="2"/>
        <v>0</v>
      </c>
      <c r="I27" s="78"/>
      <c r="J27" s="79">
        <v>12</v>
      </c>
      <c r="K27" s="65">
        <v>11</v>
      </c>
      <c r="L27" s="79"/>
      <c r="M27" s="80"/>
      <c r="N27" s="81">
        <v>1</v>
      </c>
      <c r="O27" s="80"/>
      <c r="P27" s="65">
        <v>10</v>
      </c>
      <c r="Q27" s="80"/>
      <c r="R27" s="81">
        <v>14</v>
      </c>
      <c r="S27" s="80"/>
      <c r="T27" s="81">
        <v>9</v>
      </c>
      <c r="U27" s="80">
        <v>7</v>
      </c>
      <c r="V27" s="81"/>
      <c r="W27" s="80">
        <v>2</v>
      </c>
      <c r="X27" s="81"/>
      <c r="Y27" s="80"/>
      <c r="Z27" s="81">
        <v>15</v>
      </c>
      <c r="AA27" s="80"/>
      <c r="AB27" s="81">
        <v>13</v>
      </c>
      <c r="AC27" s="80"/>
      <c r="AD27" s="81">
        <v>5</v>
      </c>
      <c r="AE27" s="80"/>
      <c r="AF27" s="81">
        <v>4</v>
      </c>
      <c r="AG27" s="80"/>
      <c r="AH27" s="81">
        <v>3</v>
      </c>
      <c r="AI27" s="80">
        <v>8</v>
      </c>
      <c r="AJ27" s="81"/>
      <c r="AK27" s="80">
        <v>6</v>
      </c>
      <c r="AL27" s="81"/>
      <c r="AM27" s="8">
        <f t="shared" si="3"/>
        <v>120</v>
      </c>
      <c r="AN27">
        <f t="shared" si="6"/>
        <v>92</v>
      </c>
      <c r="AO27">
        <f t="shared" si="7"/>
        <v>86</v>
      </c>
      <c r="AP27">
        <f t="shared" si="8"/>
        <v>84</v>
      </c>
      <c r="AQ27">
        <f t="shared" si="9"/>
        <v>78</v>
      </c>
      <c r="AR27" s="8" t="s">
        <v>30</v>
      </c>
      <c r="AS27" s="33">
        <f t="shared" si="4"/>
        <v>84</v>
      </c>
      <c r="AT27" s="33">
        <f t="shared" si="5"/>
        <v>78</v>
      </c>
    </row>
    <row r="28" spans="1:58" ht="12.75" customHeight="1" x14ac:dyDescent="0.2">
      <c r="B28" s="8" t="s">
        <v>40</v>
      </c>
      <c r="C28" s="8">
        <v>22</v>
      </c>
      <c r="D28" s="8">
        <v>23</v>
      </c>
      <c r="E28" s="8">
        <v>930</v>
      </c>
      <c r="F28" s="8">
        <f t="shared" si="0"/>
        <v>1008</v>
      </c>
      <c r="G28" s="77">
        <f t="shared" si="1"/>
        <v>78</v>
      </c>
      <c r="H28" s="77">
        <f t="shared" si="2"/>
        <v>0</v>
      </c>
      <c r="I28" s="78"/>
      <c r="J28" s="79">
        <v>9</v>
      </c>
      <c r="K28" s="65">
        <v>15</v>
      </c>
      <c r="L28" s="79"/>
      <c r="M28" s="80">
        <v>2</v>
      </c>
      <c r="N28" s="81"/>
      <c r="O28" s="80"/>
      <c r="P28" s="65">
        <v>1</v>
      </c>
      <c r="Q28" s="80"/>
      <c r="R28" s="81">
        <v>12</v>
      </c>
      <c r="S28" s="80"/>
      <c r="T28" s="81">
        <v>13</v>
      </c>
      <c r="U28" s="80"/>
      <c r="V28" s="81">
        <v>6</v>
      </c>
      <c r="W28" s="80"/>
      <c r="X28" s="81">
        <v>14</v>
      </c>
      <c r="Y28" s="80"/>
      <c r="Z28" s="81">
        <v>3</v>
      </c>
      <c r="AA28" s="80"/>
      <c r="AB28" s="81">
        <v>8</v>
      </c>
      <c r="AC28" s="80">
        <v>10</v>
      </c>
      <c r="AD28" s="81"/>
      <c r="AE28" s="80">
        <v>7</v>
      </c>
      <c r="AF28" s="81"/>
      <c r="AG28" s="80">
        <v>5</v>
      </c>
      <c r="AH28" s="81"/>
      <c r="AI28" s="80">
        <v>4</v>
      </c>
      <c r="AJ28" s="81"/>
      <c r="AK28" s="80"/>
      <c r="AL28" s="81">
        <v>11</v>
      </c>
      <c r="AM28" s="8">
        <f t="shared" si="3"/>
        <v>120</v>
      </c>
      <c r="AN28">
        <f t="shared" si="6"/>
        <v>82</v>
      </c>
      <c r="AO28">
        <f t="shared" si="7"/>
        <v>93</v>
      </c>
      <c r="AP28">
        <f t="shared" si="8"/>
        <v>78</v>
      </c>
      <c r="AQ28">
        <f t="shared" si="9"/>
        <v>89</v>
      </c>
      <c r="AR28" s="8" t="s">
        <v>40</v>
      </c>
      <c r="AS28" s="33">
        <f t="shared" si="4"/>
        <v>78</v>
      </c>
      <c r="AT28" s="33">
        <f t="shared" si="5"/>
        <v>89</v>
      </c>
    </row>
    <row r="29" spans="1:58" x14ac:dyDescent="0.2">
      <c r="B29" s="8" t="s">
        <v>38</v>
      </c>
      <c r="C29" s="8">
        <v>17</v>
      </c>
      <c r="D29" s="8">
        <v>17</v>
      </c>
      <c r="E29" s="8">
        <v>963</v>
      </c>
      <c r="F29" s="8">
        <f t="shared" si="0"/>
        <v>1040</v>
      </c>
      <c r="G29" s="77">
        <f t="shared" si="1"/>
        <v>77</v>
      </c>
      <c r="H29" s="77">
        <f t="shared" si="2"/>
        <v>0</v>
      </c>
      <c r="I29" s="78"/>
      <c r="J29" s="79">
        <v>13</v>
      </c>
      <c r="K29" s="65">
        <v>8</v>
      </c>
      <c r="L29" s="79"/>
      <c r="M29" s="80">
        <v>3</v>
      </c>
      <c r="N29" s="81"/>
      <c r="O29" s="80"/>
      <c r="P29" s="65">
        <v>6</v>
      </c>
      <c r="Q29" s="80"/>
      <c r="R29" s="81">
        <v>12</v>
      </c>
      <c r="S29" s="80"/>
      <c r="T29" s="81">
        <v>9</v>
      </c>
      <c r="U29" s="80"/>
      <c r="V29" s="81">
        <v>5</v>
      </c>
      <c r="W29" s="80"/>
      <c r="X29" s="81">
        <v>2</v>
      </c>
      <c r="Y29" s="80"/>
      <c r="Z29" s="81">
        <v>15</v>
      </c>
      <c r="AA29" s="80"/>
      <c r="AB29" s="81">
        <v>14</v>
      </c>
      <c r="AC29" s="80">
        <v>7</v>
      </c>
      <c r="AD29" s="81"/>
      <c r="AE29" s="80"/>
      <c r="AF29" s="81">
        <v>1</v>
      </c>
      <c r="AG29" s="80">
        <v>4</v>
      </c>
      <c r="AH29" s="81"/>
      <c r="AI29" s="80">
        <v>10</v>
      </c>
      <c r="AJ29" s="81"/>
      <c r="AK29" s="80">
        <v>11</v>
      </c>
      <c r="AL29" s="81"/>
      <c r="AM29" s="8">
        <f t="shared" si="3"/>
        <v>120</v>
      </c>
      <c r="AN29">
        <f t="shared" si="6"/>
        <v>98</v>
      </c>
      <c r="AO29">
        <f t="shared" si="7"/>
        <v>87</v>
      </c>
      <c r="AP29">
        <f t="shared" si="8"/>
        <v>88</v>
      </c>
      <c r="AQ29">
        <f t="shared" si="9"/>
        <v>77</v>
      </c>
      <c r="AR29" s="8" t="s">
        <v>38</v>
      </c>
      <c r="AS29" s="33">
        <f t="shared" si="4"/>
        <v>88</v>
      </c>
      <c r="AT29" s="33">
        <f t="shared" si="5"/>
        <v>77</v>
      </c>
    </row>
    <row r="30" spans="1:58" x14ac:dyDescent="0.2">
      <c r="B30" s="8" t="s">
        <v>25</v>
      </c>
      <c r="C30" s="8">
        <v>15</v>
      </c>
      <c r="D30" s="8">
        <v>16</v>
      </c>
      <c r="E30" s="8">
        <v>970</v>
      </c>
      <c r="F30" s="8">
        <f t="shared" si="0"/>
        <v>1043</v>
      </c>
      <c r="G30" s="77">
        <f t="shared" si="1"/>
        <v>73</v>
      </c>
      <c r="H30" s="77">
        <f t="shared" si="2"/>
        <v>0</v>
      </c>
      <c r="I30" s="78"/>
      <c r="J30" s="79">
        <v>12</v>
      </c>
      <c r="K30" s="88">
        <v>11</v>
      </c>
      <c r="L30" s="79"/>
      <c r="M30" s="80"/>
      <c r="N30" s="81">
        <v>3</v>
      </c>
      <c r="O30" s="80"/>
      <c r="P30" s="65">
        <v>6</v>
      </c>
      <c r="Q30" s="80"/>
      <c r="R30" s="81">
        <v>15</v>
      </c>
      <c r="S30" s="80"/>
      <c r="T30" s="81">
        <v>9</v>
      </c>
      <c r="U30" s="80">
        <v>2</v>
      </c>
      <c r="V30" s="81"/>
      <c r="W30" s="80"/>
      <c r="X30" s="81">
        <v>10</v>
      </c>
      <c r="Y30" s="80"/>
      <c r="Z30" s="81">
        <v>13</v>
      </c>
      <c r="AA30" s="80"/>
      <c r="AB30" s="81">
        <v>14</v>
      </c>
      <c r="AC30" s="80"/>
      <c r="AD30" s="81">
        <v>1</v>
      </c>
      <c r="AE30" s="80">
        <v>5</v>
      </c>
      <c r="AF30" s="81"/>
      <c r="AG30" s="80">
        <v>7</v>
      </c>
      <c r="AH30" s="81"/>
      <c r="AI30" s="80">
        <v>8</v>
      </c>
      <c r="AJ30" s="81"/>
      <c r="AK30" s="80">
        <v>4</v>
      </c>
      <c r="AL30" s="81"/>
      <c r="AM30" s="8">
        <f t="shared" si="3"/>
        <v>120</v>
      </c>
      <c r="AN30">
        <f t="shared" si="6"/>
        <v>85</v>
      </c>
      <c r="AO30">
        <f t="shared" si="7"/>
        <v>81</v>
      </c>
      <c r="AP30">
        <f t="shared" si="8"/>
        <v>77</v>
      </c>
      <c r="AQ30">
        <f t="shared" si="9"/>
        <v>73</v>
      </c>
      <c r="AR30" s="8" t="s">
        <v>25</v>
      </c>
      <c r="AS30" s="33">
        <f t="shared" si="4"/>
        <v>77</v>
      </c>
      <c r="AT30" s="33">
        <f t="shared" si="5"/>
        <v>73</v>
      </c>
    </row>
    <row r="31" spans="1:58" ht="13.5" customHeight="1" x14ac:dyDescent="0.2">
      <c r="B31" s="8" t="s">
        <v>41</v>
      </c>
      <c r="C31" s="8">
        <v>20</v>
      </c>
      <c r="D31" s="8">
        <v>21</v>
      </c>
      <c r="E31" s="8">
        <v>947</v>
      </c>
      <c r="F31" s="8">
        <f t="shared" si="0"/>
        <v>1019</v>
      </c>
      <c r="G31" s="77">
        <f t="shared" si="1"/>
        <v>72</v>
      </c>
      <c r="H31" s="77">
        <f t="shared" si="2"/>
        <v>0</v>
      </c>
      <c r="I31" s="78"/>
      <c r="J31" s="79">
        <v>15</v>
      </c>
      <c r="K31" s="65">
        <v>14</v>
      </c>
      <c r="L31" s="79"/>
      <c r="M31" s="80">
        <v>13</v>
      </c>
      <c r="N31" s="81"/>
      <c r="O31" s="80"/>
      <c r="P31" s="65">
        <v>12</v>
      </c>
      <c r="Q31" s="80"/>
      <c r="R31" s="81">
        <v>11</v>
      </c>
      <c r="S31" s="80"/>
      <c r="T31" s="81">
        <v>10</v>
      </c>
      <c r="U31" s="80">
        <v>9</v>
      </c>
      <c r="V31" s="81"/>
      <c r="W31" s="80"/>
      <c r="X31" s="81">
        <v>8</v>
      </c>
      <c r="Y31" s="80"/>
      <c r="Z31" s="81">
        <v>7</v>
      </c>
      <c r="AA31" s="80"/>
      <c r="AB31" s="81">
        <v>6</v>
      </c>
      <c r="AC31" s="80">
        <v>5</v>
      </c>
      <c r="AD31" s="81"/>
      <c r="AE31" s="80">
        <v>4</v>
      </c>
      <c r="AF31" s="81"/>
      <c r="AG31" s="80">
        <v>3</v>
      </c>
      <c r="AH31" s="81"/>
      <c r="AI31" s="80">
        <v>2</v>
      </c>
      <c r="AJ31" s="81"/>
      <c r="AK31" s="80"/>
      <c r="AL31" s="81">
        <v>1</v>
      </c>
      <c r="AM31" s="8">
        <f t="shared" si="3"/>
        <v>120</v>
      </c>
      <c r="AN31">
        <f t="shared" si="6"/>
        <v>74</v>
      </c>
      <c r="AO31">
        <f t="shared" si="7"/>
        <v>75</v>
      </c>
      <c r="AP31">
        <f t="shared" si="8"/>
        <v>72</v>
      </c>
      <c r="AQ31">
        <f t="shared" si="9"/>
        <v>73</v>
      </c>
      <c r="AR31" s="8" t="s">
        <v>41</v>
      </c>
      <c r="AS31" s="33">
        <f t="shared" si="4"/>
        <v>72</v>
      </c>
      <c r="AT31" s="33">
        <f t="shared" si="5"/>
        <v>73</v>
      </c>
      <c r="AY31" s="8"/>
    </row>
    <row r="32" spans="1:58" x14ac:dyDescent="0.2">
      <c r="B32" s="8"/>
      <c r="C32" s="8"/>
      <c r="D32" s="8"/>
      <c r="E32" s="65"/>
      <c r="F32" s="65"/>
      <c r="G32" s="8"/>
      <c r="H32" s="8"/>
      <c r="I32" s="80"/>
      <c r="J32" s="81"/>
      <c r="K32" s="65"/>
      <c r="L32" s="81"/>
      <c r="M32" s="80"/>
      <c r="N32" s="81"/>
      <c r="O32" s="80"/>
      <c r="P32" s="65"/>
      <c r="Q32" s="80"/>
      <c r="R32" s="81"/>
      <c r="S32" s="80"/>
      <c r="T32" s="81"/>
      <c r="U32" s="80"/>
      <c r="V32" s="81"/>
      <c r="W32" s="80"/>
      <c r="X32" s="81"/>
      <c r="Y32" s="80"/>
      <c r="Z32" s="81"/>
      <c r="AA32" s="80"/>
      <c r="AB32" s="81"/>
      <c r="AC32" s="80"/>
      <c r="AD32" s="81"/>
      <c r="AE32" s="80"/>
      <c r="AF32" s="81"/>
      <c r="AG32" s="80"/>
      <c r="AH32" s="81"/>
      <c r="AI32" s="80"/>
      <c r="AJ32" s="81"/>
      <c r="AK32" s="80"/>
      <c r="AL32" s="81"/>
      <c r="AM32" s="8"/>
    </row>
    <row r="33" spans="2:58" x14ac:dyDescent="0.2">
      <c r="B33" s="8" t="s">
        <v>129</v>
      </c>
      <c r="C33" s="8"/>
      <c r="D33" s="8"/>
      <c r="E33" s="83">
        <f>SUM(E7:E32)</f>
        <v>24235</v>
      </c>
      <c r="F33" s="83">
        <f>SUM(F7:F32)</f>
        <v>26344</v>
      </c>
      <c r="G33" s="83">
        <f>SUM(G7:G32)</f>
        <v>2109</v>
      </c>
      <c r="H33" s="83"/>
      <c r="I33" s="84">
        <f>SUM(I7:I31)</f>
        <v>0</v>
      </c>
      <c r="J33" s="82">
        <f>SUM(J7:J32)</f>
        <v>249</v>
      </c>
      <c r="K33" s="8">
        <f>SUM(K7:K31)</f>
        <v>298</v>
      </c>
      <c r="L33" s="82">
        <f>SUM(L7:L32)</f>
        <v>0</v>
      </c>
      <c r="M33" s="84">
        <f>SUM(M7:M32)</f>
        <v>183</v>
      </c>
      <c r="N33" s="82">
        <f>SUM(N7:N31)</f>
        <v>4</v>
      </c>
      <c r="O33" s="84">
        <f>SUM(O7:O31)</f>
        <v>0</v>
      </c>
      <c r="P33" s="8">
        <f>SUM(P7:P32)</f>
        <v>134</v>
      </c>
      <c r="Q33" s="84">
        <f>SUM(Q7:Q31)</f>
        <v>2</v>
      </c>
      <c r="R33" s="82">
        <f>SUM(R7:R32)</f>
        <v>264</v>
      </c>
      <c r="S33" s="84">
        <f>SUM(S7:S31)</f>
        <v>0</v>
      </c>
      <c r="T33" s="82">
        <f>SUM(T7:T32)</f>
        <v>259</v>
      </c>
      <c r="U33" s="84">
        <f>SUM(U7:U31)</f>
        <v>37</v>
      </c>
      <c r="V33" s="82">
        <f>SUM(V7:V32)</f>
        <v>73</v>
      </c>
      <c r="W33" s="84">
        <f>SUM(W7:W32)</f>
        <v>7</v>
      </c>
      <c r="X33" s="82">
        <f>SUM(X7:X31)</f>
        <v>144</v>
      </c>
      <c r="Y33" s="84">
        <f>SUM(Y7:Y31)</f>
        <v>0</v>
      </c>
      <c r="Z33" s="82">
        <f>SUM(Z7:Z32)</f>
        <v>332</v>
      </c>
      <c r="AA33" s="84">
        <f>SUM(AA7:AA32)</f>
        <v>0</v>
      </c>
      <c r="AB33" s="82">
        <f>SUM(AB7:AB31)</f>
        <v>305</v>
      </c>
      <c r="AC33" s="84">
        <f>SUM(AC7:AC32)</f>
        <v>113</v>
      </c>
      <c r="AD33" s="82">
        <f>SUM(AD7:AD31)</f>
        <v>23</v>
      </c>
      <c r="AE33" s="84">
        <f>SUM(AE7:AE31)</f>
        <v>119</v>
      </c>
      <c r="AF33" s="82">
        <f>SUM(AF7:AF31)</f>
        <v>13</v>
      </c>
      <c r="AG33" s="84">
        <f>SUM(AG7:AG31)</f>
        <v>108</v>
      </c>
      <c r="AH33" s="82">
        <f>SUM(AH7:AH32)</f>
        <v>20</v>
      </c>
      <c r="AI33" s="84">
        <f>SUM(AI7:AI31)</f>
        <v>217</v>
      </c>
      <c r="AJ33" s="82">
        <f>SUM(AJ7:AJ32)</f>
        <v>0</v>
      </c>
      <c r="AK33" s="84">
        <f>SUM(AK7:AK31)</f>
        <v>74</v>
      </c>
      <c r="AL33" s="82">
        <f>SUM(AL7:AL31)</f>
        <v>22</v>
      </c>
      <c r="AM33" s="8"/>
    </row>
    <row r="34" spans="2:58" ht="13.5" thickBot="1" x14ac:dyDescent="0.25">
      <c r="B34" s="8" t="s">
        <v>130</v>
      </c>
      <c r="C34" s="8"/>
      <c r="D34" s="8"/>
      <c r="E34" s="85">
        <f>IF(E33=0,"",AVERAGE(E7:E31))</f>
        <v>969.4</v>
      </c>
      <c r="F34" s="85">
        <f>IF(F33=0,"",AVERAGE(F7:F31))</f>
        <v>1053.76</v>
      </c>
      <c r="G34" s="85">
        <f>IF(G33=0,"",AVERAGE(G7:G31))</f>
        <v>84.36</v>
      </c>
      <c r="H34" s="85"/>
      <c r="I34" s="86" t="str">
        <f t="shared" ref="I34:AL34" si="10">IF(I33=0,"",AVERAGE(I7:I31))</f>
        <v/>
      </c>
      <c r="J34" s="87">
        <f t="shared" si="10"/>
        <v>9.9600000000000009</v>
      </c>
      <c r="K34" s="89">
        <f t="shared" si="10"/>
        <v>11.92</v>
      </c>
      <c r="L34" s="87" t="str">
        <f t="shared" si="10"/>
        <v/>
      </c>
      <c r="M34" s="86">
        <f t="shared" si="10"/>
        <v>7.9565217391304346</v>
      </c>
      <c r="N34" s="87">
        <f t="shared" si="10"/>
        <v>2</v>
      </c>
      <c r="O34" s="86" t="str">
        <f t="shared" si="10"/>
        <v/>
      </c>
      <c r="P34" s="89">
        <f t="shared" si="10"/>
        <v>5.36</v>
      </c>
      <c r="Q34" s="86">
        <f t="shared" si="10"/>
        <v>2</v>
      </c>
      <c r="R34" s="87">
        <f t="shared" si="10"/>
        <v>11</v>
      </c>
      <c r="S34" s="86" t="str">
        <f t="shared" si="10"/>
        <v/>
      </c>
      <c r="T34" s="87">
        <f t="shared" si="10"/>
        <v>10.36</v>
      </c>
      <c r="U34" s="86">
        <f t="shared" si="10"/>
        <v>4.625</v>
      </c>
      <c r="V34" s="87">
        <f t="shared" si="10"/>
        <v>4.2941176470588234</v>
      </c>
      <c r="W34" s="86">
        <f t="shared" si="10"/>
        <v>1.75</v>
      </c>
      <c r="X34" s="87">
        <f t="shared" si="10"/>
        <v>6.8571428571428568</v>
      </c>
      <c r="Y34" s="86" t="str">
        <f t="shared" si="10"/>
        <v/>
      </c>
      <c r="Z34" s="87">
        <f t="shared" si="10"/>
        <v>13.28</v>
      </c>
      <c r="AA34" s="86" t="str">
        <f t="shared" si="10"/>
        <v/>
      </c>
      <c r="AB34" s="87">
        <f t="shared" si="10"/>
        <v>12.2</v>
      </c>
      <c r="AC34" s="86">
        <f t="shared" si="10"/>
        <v>5.65</v>
      </c>
      <c r="AD34" s="87">
        <f t="shared" si="10"/>
        <v>4.5999999999999996</v>
      </c>
      <c r="AE34" s="86">
        <f t="shared" si="10"/>
        <v>5.95</v>
      </c>
      <c r="AF34" s="87">
        <f t="shared" si="10"/>
        <v>2.6</v>
      </c>
      <c r="AG34" s="86">
        <f t="shared" si="10"/>
        <v>5.6842105263157894</v>
      </c>
      <c r="AH34" s="87">
        <f t="shared" si="10"/>
        <v>3.3333333333333335</v>
      </c>
      <c r="AI34" s="86">
        <f t="shared" si="10"/>
        <v>8.68</v>
      </c>
      <c r="AJ34" s="87" t="str">
        <f t="shared" si="10"/>
        <v/>
      </c>
      <c r="AK34" s="86">
        <f t="shared" si="10"/>
        <v>4.3529411764705879</v>
      </c>
      <c r="AL34" s="87">
        <f t="shared" si="10"/>
        <v>2.75</v>
      </c>
      <c r="AM34" s="8"/>
    </row>
    <row r="35" spans="2:58" x14ac:dyDescent="0.2">
      <c r="B35" s="8"/>
      <c r="C35" s="8"/>
      <c r="D35" s="8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"/>
    </row>
    <row r="36" spans="2:58" x14ac:dyDescent="0.2">
      <c r="B36" s="8"/>
      <c r="C36" s="8"/>
      <c r="D36" s="8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"/>
    </row>
    <row r="37" spans="2:58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"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">
      <c r="B39" s="88" t="s">
        <v>131</v>
      </c>
      <c r="C39" s="8"/>
      <c r="D39" s="8"/>
      <c r="E39" s="8"/>
      <c r="F39" s="8">
        <f>G39+E39</f>
        <v>82</v>
      </c>
      <c r="G39" s="65">
        <f>J39+K39+M39+P39+Q39+S39+V39+W39+Z39+AA39+AF39+AH39+AC39</f>
        <v>82</v>
      </c>
      <c r="H39" s="65"/>
      <c r="I39" s="88">
        <v>1</v>
      </c>
      <c r="J39" s="88"/>
      <c r="K39" s="88">
        <v>15</v>
      </c>
      <c r="L39" s="88"/>
      <c r="M39" s="65">
        <v>9</v>
      </c>
      <c r="N39" s="65"/>
      <c r="O39" s="65">
        <v>2</v>
      </c>
      <c r="P39" s="65"/>
      <c r="Q39" s="65">
        <v>12</v>
      </c>
      <c r="R39" s="65"/>
      <c r="S39" s="65">
        <v>14</v>
      </c>
      <c r="T39" s="65"/>
      <c r="U39" s="65"/>
      <c r="V39" s="65">
        <v>10</v>
      </c>
      <c r="W39" s="65">
        <v>6</v>
      </c>
      <c r="X39" s="65"/>
      <c r="Y39" s="65"/>
      <c r="Z39" s="65">
        <v>8</v>
      </c>
      <c r="AA39" s="65">
        <v>3</v>
      </c>
      <c r="AB39" s="65"/>
      <c r="AC39" s="65"/>
      <c r="AD39" s="65">
        <v>4</v>
      </c>
      <c r="AE39" s="65"/>
      <c r="AF39" s="65">
        <v>5</v>
      </c>
      <c r="AG39" s="65">
        <v>7</v>
      </c>
      <c r="AH39" s="65"/>
      <c r="AI39" s="65">
        <v>11</v>
      </c>
      <c r="AJ39" s="65"/>
      <c r="AK39" s="65"/>
      <c r="AL39" s="65">
        <v>13</v>
      </c>
      <c r="AM39" s="8"/>
      <c r="AP39"/>
      <c r="AQ39"/>
    </row>
    <row r="40" spans="2:58" collapsed="1" x14ac:dyDescent="0.2"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"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58" orientation="landscape" horizontalDpi="360" verticalDpi="360" r:id="rId1"/>
  <headerFooter alignWithMargins="0">
    <oddFooter>&amp;C&amp;F &amp;A&amp;R&amp;D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opLeftCell="B1" zoomScale="75" workbookViewId="0">
      <selection activeCell="M33" sqref="M33"/>
    </sheetView>
  </sheetViews>
  <sheetFormatPr defaultRowHeight="12.75" outlineLevelRow="1" outlineLevelCol="2" x14ac:dyDescent="0.2"/>
  <cols>
    <col min="1" max="1" width="3.85546875" style="33" hidden="1" customWidth="1" outlineLevel="1"/>
    <col min="2" max="2" width="9.5703125" style="33" customWidth="1" collapsed="1"/>
    <col min="3" max="3" width="2.85546875" style="33" customWidth="1"/>
    <col min="4" max="4" width="2.85546875" style="33" customWidth="1" outlineLevel="2"/>
    <col min="5" max="5" width="7.85546875" style="33" customWidth="1" outlineLevel="2"/>
    <col min="6" max="6" width="7.28515625" style="33" customWidth="1"/>
    <col min="7" max="7" width="6.5703125" style="33" customWidth="1"/>
    <col min="8" max="8" width="6.5703125" style="33" hidden="1" customWidth="1" outlineLevel="1"/>
    <col min="9" max="9" width="5.85546875" style="33" customWidth="1" collapsed="1"/>
    <col min="10" max="10" width="5.7109375" style="33" customWidth="1"/>
    <col min="11" max="11" width="5.85546875" style="33" customWidth="1"/>
    <col min="12" max="12" width="5.140625" style="33" customWidth="1"/>
    <col min="13" max="15" width="5.85546875" style="33" customWidth="1"/>
    <col min="16" max="16" width="5.42578125" style="33" customWidth="1"/>
    <col min="17" max="18" width="5.85546875" style="33" customWidth="1"/>
    <col min="19" max="19" width="7.140625" style="33" customWidth="1"/>
    <col min="20" max="20" width="5.85546875" style="33" customWidth="1"/>
    <col min="21" max="21" width="4.85546875" style="33" customWidth="1"/>
    <col min="22" max="22" width="5.42578125" style="33" customWidth="1"/>
    <col min="23" max="24" width="5.85546875" style="33" customWidth="1"/>
    <col min="25" max="25" width="5.7109375" style="33" customWidth="1"/>
    <col min="26" max="26" width="6.28515625" style="33" customWidth="1"/>
    <col min="27" max="27" width="5.85546875" style="33" customWidth="1"/>
    <col min="28" max="28" width="5.42578125" style="33" customWidth="1"/>
    <col min="29" max="30" width="4.85546875" style="33" customWidth="1"/>
    <col min="31" max="33" width="5.85546875" style="33" customWidth="1"/>
    <col min="34" max="34" width="5.28515625" style="33" customWidth="1"/>
    <col min="35" max="35" width="4.7109375" style="33" customWidth="1"/>
    <col min="36" max="36" width="5.28515625" style="33" customWidth="1"/>
    <col min="37" max="37" width="4.7109375" style="33" customWidth="1"/>
    <col min="38" max="38" width="5.7109375" style="33" customWidth="1"/>
    <col min="39" max="39" width="3.7109375" style="33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33" hidden="1" customWidth="1" outlineLevel="2"/>
    <col min="43" max="43" width="4.42578125" style="33" hidden="1" customWidth="1" outlineLevel="2"/>
    <col min="44" max="44" width="0" style="33" hidden="1" customWidth="1" outlineLevel="1" collapsed="1"/>
    <col min="45" max="45" width="3.7109375" style="33" hidden="1" customWidth="1" outlineLevel="1" collapsed="1"/>
    <col min="46" max="46" width="4.140625" style="33" hidden="1" customWidth="1" outlineLevel="1"/>
    <col min="47" max="47" width="9.140625" style="33" collapsed="1"/>
    <col min="48" max="16384" width="9.140625" style="33"/>
  </cols>
  <sheetData>
    <row r="1" spans="1:58" ht="13.5" thickBot="1" x14ac:dyDescent="0.25">
      <c r="B1" s="33" t="s">
        <v>68</v>
      </c>
      <c r="G1" s="60"/>
      <c r="H1" s="61"/>
      <c r="I1" s="62" t="s">
        <v>93</v>
      </c>
      <c r="J1" s="8" t="s">
        <v>94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5" thickBot="1" x14ac:dyDescent="0.25">
      <c r="G2" s="63"/>
      <c r="H2" s="7"/>
      <c r="I2" s="62" t="s">
        <v>93</v>
      </c>
      <c r="J2" s="8" t="s">
        <v>95</v>
      </c>
      <c r="K2" s="8"/>
      <c r="L2" s="8"/>
      <c r="M2" s="8"/>
      <c r="N2" s="6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5" thickBot="1" x14ac:dyDescent="0.25">
      <c r="G3" s="64"/>
      <c r="H3" s="7"/>
      <c r="I3" s="62" t="s">
        <v>93</v>
      </c>
      <c r="J3" s="8" t="s">
        <v>96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 t="s">
        <v>68</v>
      </c>
      <c r="AL3" s="65"/>
    </row>
    <row r="4" spans="1:58" ht="13.5" thickBot="1" x14ac:dyDescent="0.25">
      <c r="D4" s="33" t="s">
        <v>68</v>
      </c>
      <c r="G4" s="66"/>
      <c r="H4" s="67"/>
      <c r="I4" s="62" t="s">
        <v>93</v>
      </c>
      <c r="J4" s="8" t="s">
        <v>97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</row>
    <row r="5" spans="1:58" ht="13.5" thickBot="1" x14ac:dyDescent="0.25">
      <c r="B5" s="115" t="s">
        <v>98</v>
      </c>
      <c r="C5" s="115"/>
      <c r="D5" s="115"/>
      <c r="E5" s="115"/>
      <c r="I5" s="68"/>
      <c r="J5" s="68" t="s">
        <v>139</v>
      </c>
      <c r="K5" s="68"/>
      <c r="L5" s="69" t="s">
        <v>139</v>
      </c>
      <c r="M5" s="69"/>
      <c r="N5" s="69" t="s">
        <v>139</v>
      </c>
      <c r="O5" s="69" t="s">
        <v>139</v>
      </c>
      <c r="P5" s="69"/>
      <c r="Q5" s="69"/>
      <c r="R5" s="69" t="s">
        <v>139</v>
      </c>
      <c r="S5" s="69"/>
      <c r="T5" s="69" t="s">
        <v>139</v>
      </c>
      <c r="U5" s="69" t="s">
        <v>139</v>
      </c>
      <c r="V5" s="69"/>
      <c r="W5" s="69" t="s">
        <v>139</v>
      </c>
      <c r="X5" s="69"/>
      <c r="Y5" s="69"/>
      <c r="Z5" s="69" t="s">
        <v>139</v>
      </c>
      <c r="AA5" s="69"/>
      <c r="AB5" s="69" t="s">
        <v>146</v>
      </c>
      <c r="AC5" s="69" t="s">
        <v>146</v>
      </c>
      <c r="AD5" s="69"/>
      <c r="AE5" s="69"/>
      <c r="AF5" s="69" t="s">
        <v>146</v>
      </c>
      <c r="AG5" s="69"/>
      <c r="AH5" s="69" t="s">
        <v>146</v>
      </c>
      <c r="AI5" s="69" t="s">
        <v>146</v>
      </c>
      <c r="AJ5" s="69"/>
      <c r="AK5" s="69" t="s">
        <v>146</v>
      </c>
      <c r="AL5" s="69"/>
    </row>
    <row r="6" spans="1:58" s="8" customFormat="1" ht="91.5" x14ac:dyDescent="0.2">
      <c r="C6" s="70" t="s">
        <v>99</v>
      </c>
      <c r="D6" s="70" t="s">
        <v>100</v>
      </c>
      <c r="E6" s="71" t="s">
        <v>101</v>
      </c>
      <c r="F6" s="71" t="s">
        <v>102</v>
      </c>
      <c r="G6" s="101" t="s">
        <v>103</v>
      </c>
      <c r="H6" s="71" t="s">
        <v>104</v>
      </c>
      <c r="I6" s="72" t="s">
        <v>118</v>
      </c>
      <c r="J6" s="73" t="s">
        <v>122</v>
      </c>
      <c r="K6" s="90" t="s">
        <v>106</v>
      </c>
      <c r="L6" s="73" t="s">
        <v>116</v>
      </c>
      <c r="M6" s="74" t="s">
        <v>112</v>
      </c>
      <c r="N6" s="73" t="s">
        <v>132</v>
      </c>
      <c r="O6" s="74" t="s">
        <v>114</v>
      </c>
      <c r="P6" s="90" t="s">
        <v>113</v>
      </c>
      <c r="Q6" s="74" t="s">
        <v>121</v>
      </c>
      <c r="R6" s="73" t="s">
        <v>115</v>
      </c>
      <c r="S6" s="74" t="s">
        <v>148</v>
      </c>
      <c r="T6" s="73" t="s">
        <v>111</v>
      </c>
      <c r="U6" s="74" t="s">
        <v>125</v>
      </c>
      <c r="V6" s="73" t="s">
        <v>107</v>
      </c>
      <c r="W6" s="74" t="s">
        <v>105</v>
      </c>
      <c r="X6" s="73" t="s">
        <v>133</v>
      </c>
      <c r="Y6" s="74" t="s">
        <v>109</v>
      </c>
      <c r="Z6" s="73" t="s">
        <v>117</v>
      </c>
      <c r="AA6" s="74" t="s">
        <v>135</v>
      </c>
      <c r="AB6" s="73" t="s">
        <v>149</v>
      </c>
      <c r="AC6" s="74" t="s">
        <v>128</v>
      </c>
      <c r="AD6" s="73" t="s">
        <v>127</v>
      </c>
      <c r="AE6" s="74" t="s">
        <v>108</v>
      </c>
      <c r="AF6" s="73" t="s">
        <v>120</v>
      </c>
      <c r="AG6" s="74" t="s">
        <v>110</v>
      </c>
      <c r="AH6" s="73" t="s">
        <v>123</v>
      </c>
      <c r="AI6" s="74" t="s">
        <v>126</v>
      </c>
      <c r="AJ6" s="73" t="s">
        <v>119</v>
      </c>
      <c r="AK6" s="74" t="s">
        <v>150</v>
      </c>
      <c r="AL6" s="73" t="s">
        <v>134</v>
      </c>
      <c r="AN6" s="75" t="s">
        <v>152</v>
      </c>
      <c r="AO6" s="75" t="s">
        <v>153</v>
      </c>
      <c r="AP6" s="75" t="s">
        <v>154</v>
      </c>
      <c r="AQ6" s="75" t="s">
        <v>155</v>
      </c>
      <c r="AS6" s="76" t="s">
        <v>156</v>
      </c>
      <c r="AT6" s="76" t="s">
        <v>157</v>
      </c>
      <c r="AU6" s="8" t="s">
        <v>68</v>
      </c>
    </row>
    <row r="7" spans="1:58" ht="12.75" customHeight="1" x14ac:dyDescent="0.2">
      <c r="B7" s="8" t="s">
        <v>42</v>
      </c>
      <c r="C7" s="8">
        <v>21</v>
      </c>
      <c r="D7" s="8">
        <v>18</v>
      </c>
      <c r="E7" s="8">
        <v>859</v>
      </c>
      <c r="F7" s="8">
        <f t="shared" ref="F7:F31" si="0">E7+G7</f>
        <v>953</v>
      </c>
      <c r="G7" s="102">
        <f t="shared" ref="G7:G31" si="1">SUMIF(wins,"w",I7:AL7)</f>
        <v>94</v>
      </c>
      <c r="H7" s="77">
        <f t="shared" ref="H7:H31" si="2">SUMIF(wins,"l",I7:AL7)</f>
        <v>0</v>
      </c>
      <c r="I7" s="78"/>
      <c r="J7" s="79">
        <v>15</v>
      </c>
      <c r="K7" s="65">
        <v>10</v>
      </c>
      <c r="L7" s="79"/>
      <c r="M7" s="80"/>
      <c r="N7" s="81">
        <v>9</v>
      </c>
      <c r="O7" s="80">
        <v>8</v>
      </c>
      <c r="P7" s="65"/>
      <c r="Q7" s="80"/>
      <c r="R7" s="81">
        <v>14</v>
      </c>
      <c r="S7" s="80"/>
      <c r="T7" s="81">
        <v>7</v>
      </c>
      <c r="U7" s="80">
        <v>3</v>
      </c>
      <c r="V7" s="81"/>
      <c r="W7" s="80"/>
      <c r="X7" s="81">
        <v>11</v>
      </c>
      <c r="Y7" s="80"/>
      <c r="Z7" s="81">
        <v>13</v>
      </c>
      <c r="AA7" s="80"/>
      <c r="AB7" s="81">
        <v>6</v>
      </c>
      <c r="AC7" s="80"/>
      <c r="AD7" s="81">
        <v>5</v>
      </c>
      <c r="AE7" s="80"/>
      <c r="AF7" s="81">
        <v>1</v>
      </c>
      <c r="AG7" s="80"/>
      <c r="AH7" s="81">
        <v>12</v>
      </c>
      <c r="AI7" s="80">
        <v>4</v>
      </c>
      <c r="AJ7" s="81"/>
      <c r="AK7" s="80">
        <v>2</v>
      </c>
      <c r="AL7" s="81"/>
      <c r="AM7" s="8">
        <f t="shared" ref="AM7:AM31" si="3">SUM(I7:AL7)</f>
        <v>120</v>
      </c>
      <c r="AN7">
        <f t="shared" ref="AN7:AN31" si="4">$G7+$AI7+AK7</f>
        <v>100</v>
      </c>
      <c r="AO7">
        <f t="shared" ref="AO7:AO31" si="5">$G7+$AI7+AL7</f>
        <v>98</v>
      </c>
      <c r="AP7">
        <f t="shared" ref="AP7:AP31" si="6">$G7+$AJ7+AK7</f>
        <v>96</v>
      </c>
      <c r="AQ7">
        <f t="shared" ref="AQ7:AQ31" si="7">$G7+$AJ7+AL7</f>
        <v>94</v>
      </c>
      <c r="AR7" s="8" t="s">
        <v>42</v>
      </c>
      <c r="AS7" s="33">
        <f t="shared" ref="AS7:AS31" si="8">G7+AK7</f>
        <v>96</v>
      </c>
      <c r="AT7" s="33">
        <f t="shared" ref="AT7:AT31" si="9">G7+AL7</f>
        <v>94</v>
      </c>
    </row>
    <row r="8" spans="1:58" s="8" customFormat="1" ht="12.75" customHeight="1" x14ac:dyDescent="0.2">
      <c r="A8" s="33"/>
      <c r="B8" s="8" t="s">
        <v>25</v>
      </c>
      <c r="C8" s="8">
        <v>17</v>
      </c>
      <c r="D8" s="8">
        <v>15</v>
      </c>
      <c r="E8" s="8">
        <v>883</v>
      </c>
      <c r="F8" s="8">
        <f t="shared" si="0"/>
        <v>970</v>
      </c>
      <c r="G8" s="103">
        <f t="shared" si="1"/>
        <v>87</v>
      </c>
      <c r="H8" s="77">
        <f t="shared" si="2"/>
        <v>0</v>
      </c>
      <c r="I8" s="78"/>
      <c r="J8" s="79">
        <v>14</v>
      </c>
      <c r="K8" s="88">
        <v>9</v>
      </c>
      <c r="L8" s="79"/>
      <c r="M8" s="80">
        <v>6</v>
      </c>
      <c r="N8" s="81"/>
      <c r="O8" s="80"/>
      <c r="P8" s="65">
        <v>2</v>
      </c>
      <c r="Q8" s="80"/>
      <c r="R8" s="81">
        <v>15</v>
      </c>
      <c r="S8" s="80"/>
      <c r="T8" s="81">
        <v>3</v>
      </c>
      <c r="U8" s="80">
        <v>11</v>
      </c>
      <c r="V8" s="81"/>
      <c r="W8" s="80"/>
      <c r="X8" s="81">
        <v>5</v>
      </c>
      <c r="Y8" s="80"/>
      <c r="Z8" s="81">
        <v>13</v>
      </c>
      <c r="AA8" s="80"/>
      <c r="AB8" s="81">
        <v>8</v>
      </c>
      <c r="AC8" s="80"/>
      <c r="AD8" s="81">
        <v>7</v>
      </c>
      <c r="AE8" s="80"/>
      <c r="AF8" s="81">
        <v>12</v>
      </c>
      <c r="AG8" s="80"/>
      <c r="AH8" s="81">
        <v>10</v>
      </c>
      <c r="AI8" s="80"/>
      <c r="AJ8" s="81">
        <v>4</v>
      </c>
      <c r="AK8" s="80">
        <v>1</v>
      </c>
      <c r="AL8" s="81"/>
      <c r="AM8" s="8">
        <f t="shared" si="3"/>
        <v>120</v>
      </c>
      <c r="AN8">
        <f t="shared" si="4"/>
        <v>88</v>
      </c>
      <c r="AO8">
        <f t="shared" si="5"/>
        <v>87</v>
      </c>
      <c r="AP8">
        <f t="shared" si="6"/>
        <v>92</v>
      </c>
      <c r="AQ8">
        <f t="shared" si="7"/>
        <v>91</v>
      </c>
      <c r="AR8" s="8" t="s">
        <v>25</v>
      </c>
      <c r="AS8" s="33">
        <f t="shared" si="8"/>
        <v>88</v>
      </c>
      <c r="AT8" s="33">
        <f t="shared" si="9"/>
        <v>87</v>
      </c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</row>
    <row r="9" spans="1:58" ht="12.75" customHeight="1" x14ac:dyDescent="0.2">
      <c r="B9" s="8" t="s">
        <v>43</v>
      </c>
      <c r="C9" s="8">
        <v>23</v>
      </c>
      <c r="D9" s="8">
        <v>22</v>
      </c>
      <c r="E9" s="8">
        <v>844</v>
      </c>
      <c r="F9" s="8">
        <f t="shared" si="0"/>
        <v>930</v>
      </c>
      <c r="G9" s="104">
        <f t="shared" si="1"/>
        <v>86</v>
      </c>
      <c r="H9" s="77">
        <f t="shared" si="2"/>
        <v>0</v>
      </c>
      <c r="I9" s="78"/>
      <c r="J9" s="79">
        <v>14</v>
      </c>
      <c r="K9" s="65">
        <v>8</v>
      </c>
      <c r="L9" s="79"/>
      <c r="M9" s="80">
        <v>10</v>
      </c>
      <c r="N9" s="81"/>
      <c r="O9" s="80">
        <v>5</v>
      </c>
      <c r="P9" s="65"/>
      <c r="Q9" s="80"/>
      <c r="R9" s="81">
        <v>13</v>
      </c>
      <c r="S9" s="80">
        <v>4</v>
      </c>
      <c r="T9" s="81"/>
      <c r="U9" s="80">
        <v>6</v>
      </c>
      <c r="V9" s="81"/>
      <c r="W9" s="80"/>
      <c r="X9" s="81">
        <v>1</v>
      </c>
      <c r="Y9" s="80"/>
      <c r="Z9" s="81">
        <v>12</v>
      </c>
      <c r="AA9" s="80"/>
      <c r="AB9" s="81">
        <v>15</v>
      </c>
      <c r="AC9" s="80">
        <v>3</v>
      </c>
      <c r="AD9" s="81"/>
      <c r="AE9" s="80"/>
      <c r="AF9" s="81">
        <v>7</v>
      </c>
      <c r="AG9" s="80"/>
      <c r="AH9" s="81">
        <v>11</v>
      </c>
      <c r="AI9" s="80"/>
      <c r="AJ9" s="81">
        <v>2</v>
      </c>
      <c r="AK9" s="80"/>
      <c r="AL9" s="81">
        <v>9</v>
      </c>
      <c r="AM9" s="8">
        <f t="shared" si="3"/>
        <v>120</v>
      </c>
      <c r="AN9">
        <f t="shared" si="4"/>
        <v>86</v>
      </c>
      <c r="AO9">
        <f t="shared" si="5"/>
        <v>95</v>
      </c>
      <c r="AP9">
        <f t="shared" si="6"/>
        <v>88</v>
      </c>
      <c r="AQ9">
        <f t="shared" si="7"/>
        <v>97</v>
      </c>
      <c r="AR9" s="8" t="s">
        <v>43</v>
      </c>
      <c r="AS9" s="33">
        <f t="shared" si="8"/>
        <v>86</v>
      </c>
      <c r="AT9" s="33">
        <f t="shared" si="9"/>
        <v>95</v>
      </c>
    </row>
    <row r="10" spans="1:58" ht="12.75" customHeight="1" x14ac:dyDescent="0.2">
      <c r="B10" s="8" t="s">
        <v>37</v>
      </c>
      <c r="C10" s="8">
        <v>15</v>
      </c>
      <c r="D10" s="8">
        <v>13</v>
      </c>
      <c r="E10" s="8">
        <v>888</v>
      </c>
      <c r="F10" s="8">
        <f t="shared" si="0"/>
        <v>973</v>
      </c>
      <c r="G10" s="105">
        <f t="shared" si="1"/>
        <v>85</v>
      </c>
      <c r="H10" s="77">
        <f t="shared" si="2"/>
        <v>0</v>
      </c>
      <c r="I10" s="78"/>
      <c r="J10" s="79">
        <v>15</v>
      </c>
      <c r="K10" s="88">
        <v>8</v>
      </c>
      <c r="L10" s="79"/>
      <c r="M10" s="80"/>
      <c r="N10" s="81">
        <v>5</v>
      </c>
      <c r="O10" s="80"/>
      <c r="P10" s="65">
        <v>2</v>
      </c>
      <c r="Q10" s="80"/>
      <c r="R10" s="81">
        <v>14</v>
      </c>
      <c r="S10" s="80"/>
      <c r="T10" s="81">
        <v>4</v>
      </c>
      <c r="U10" s="80">
        <v>1</v>
      </c>
      <c r="V10" s="81"/>
      <c r="W10" s="80"/>
      <c r="X10" s="81">
        <v>9</v>
      </c>
      <c r="Y10" s="80"/>
      <c r="Z10" s="81">
        <v>11</v>
      </c>
      <c r="AA10" s="80"/>
      <c r="AB10" s="81">
        <v>13</v>
      </c>
      <c r="AC10" s="80"/>
      <c r="AD10" s="81">
        <v>3</v>
      </c>
      <c r="AE10" s="80"/>
      <c r="AF10" s="81">
        <v>10</v>
      </c>
      <c r="AG10" s="80"/>
      <c r="AH10" s="81">
        <v>12</v>
      </c>
      <c r="AI10" s="80"/>
      <c r="AJ10" s="81">
        <v>7</v>
      </c>
      <c r="AK10" s="80"/>
      <c r="AL10" s="81">
        <v>6</v>
      </c>
      <c r="AM10" s="8">
        <f t="shared" si="3"/>
        <v>120</v>
      </c>
      <c r="AN10">
        <f t="shared" si="4"/>
        <v>85</v>
      </c>
      <c r="AO10">
        <f t="shared" si="5"/>
        <v>91</v>
      </c>
      <c r="AP10">
        <f t="shared" si="6"/>
        <v>92</v>
      </c>
      <c r="AQ10">
        <f t="shared" si="7"/>
        <v>98</v>
      </c>
      <c r="AR10" s="8" t="s">
        <v>37</v>
      </c>
      <c r="AS10" s="33">
        <f t="shared" si="8"/>
        <v>85</v>
      </c>
      <c r="AT10" s="33">
        <f t="shared" si="9"/>
        <v>91</v>
      </c>
    </row>
    <row r="11" spans="1:58" ht="12.75" customHeight="1" x14ac:dyDescent="0.2">
      <c r="B11" s="8" t="s">
        <v>24</v>
      </c>
      <c r="C11" s="8">
        <v>5</v>
      </c>
      <c r="D11" s="8">
        <v>4</v>
      </c>
      <c r="E11" s="8">
        <v>913</v>
      </c>
      <c r="F11" s="8">
        <f t="shared" si="0"/>
        <v>997</v>
      </c>
      <c r="G11" s="77">
        <f t="shared" si="1"/>
        <v>84</v>
      </c>
      <c r="H11" s="77">
        <f t="shared" si="2"/>
        <v>0</v>
      </c>
      <c r="I11" s="78"/>
      <c r="J11" s="79">
        <v>12</v>
      </c>
      <c r="K11" s="88">
        <v>4</v>
      </c>
      <c r="L11" s="79"/>
      <c r="M11" s="80">
        <v>7</v>
      </c>
      <c r="N11" s="81"/>
      <c r="O11" s="80">
        <v>2</v>
      </c>
      <c r="P11" s="65"/>
      <c r="Q11" s="80"/>
      <c r="R11" s="81">
        <v>13</v>
      </c>
      <c r="S11" s="80">
        <v>1</v>
      </c>
      <c r="T11" s="81"/>
      <c r="U11" s="80">
        <v>6</v>
      </c>
      <c r="V11" s="81"/>
      <c r="W11" s="80">
        <v>3</v>
      </c>
      <c r="X11" s="81"/>
      <c r="Y11" s="80"/>
      <c r="Z11" s="81">
        <v>14</v>
      </c>
      <c r="AA11" s="80"/>
      <c r="AB11" s="81">
        <v>15</v>
      </c>
      <c r="AC11" s="80"/>
      <c r="AD11" s="81">
        <v>8</v>
      </c>
      <c r="AE11" s="80"/>
      <c r="AF11" s="81">
        <v>9</v>
      </c>
      <c r="AG11" s="80"/>
      <c r="AH11" s="81">
        <v>10</v>
      </c>
      <c r="AI11" s="80"/>
      <c r="AJ11" s="81">
        <v>5</v>
      </c>
      <c r="AK11" s="80"/>
      <c r="AL11" s="81">
        <v>11</v>
      </c>
      <c r="AM11" s="8">
        <f t="shared" si="3"/>
        <v>120</v>
      </c>
      <c r="AN11">
        <f t="shared" si="4"/>
        <v>84</v>
      </c>
      <c r="AO11">
        <f t="shared" si="5"/>
        <v>95</v>
      </c>
      <c r="AP11">
        <f t="shared" si="6"/>
        <v>89</v>
      </c>
      <c r="AQ11">
        <f t="shared" si="7"/>
        <v>100</v>
      </c>
      <c r="AR11" s="8" t="s">
        <v>24</v>
      </c>
      <c r="AS11" s="33">
        <f t="shared" si="8"/>
        <v>84</v>
      </c>
      <c r="AT11" s="33">
        <f t="shared" si="9"/>
        <v>95</v>
      </c>
      <c r="BC11" s="8"/>
      <c r="BD11" s="8"/>
      <c r="BE11" s="8"/>
    </row>
    <row r="12" spans="1:58" ht="12.75" customHeight="1" x14ac:dyDescent="0.2">
      <c r="B12" s="8" t="s">
        <v>36</v>
      </c>
      <c r="C12" s="8">
        <v>8</v>
      </c>
      <c r="D12" s="8">
        <v>6</v>
      </c>
      <c r="E12" s="8">
        <v>905</v>
      </c>
      <c r="F12" s="8">
        <f t="shared" si="0"/>
        <v>989</v>
      </c>
      <c r="G12" s="77">
        <f t="shared" si="1"/>
        <v>84</v>
      </c>
      <c r="H12" s="77">
        <f t="shared" si="2"/>
        <v>0</v>
      </c>
      <c r="I12" s="78"/>
      <c r="J12" s="79">
        <v>15</v>
      </c>
      <c r="K12" s="88">
        <v>12</v>
      </c>
      <c r="L12" s="79"/>
      <c r="M12" s="80"/>
      <c r="N12" s="81">
        <v>1</v>
      </c>
      <c r="O12" s="80"/>
      <c r="P12" s="65">
        <v>2</v>
      </c>
      <c r="Q12" s="80"/>
      <c r="R12" s="81">
        <v>13</v>
      </c>
      <c r="S12" s="80"/>
      <c r="T12" s="81">
        <v>11</v>
      </c>
      <c r="U12" s="80">
        <v>5</v>
      </c>
      <c r="V12" s="81"/>
      <c r="W12" s="80"/>
      <c r="X12" s="81">
        <v>7</v>
      </c>
      <c r="Y12" s="80"/>
      <c r="Z12" s="81">
        <v>9</v>
      </c>
      <c r="AA12" s="80"/>
      <c r="AB12" s="81">
        <v>14</v>
      </c>
      <c r="AC12" s="80"/>
      <c r="AD12" s="81">
        <v>4</v>
      </c>
      <c r="AE12" s="80"/>
      <c r="AF12" s="81">
        <v>6</v>
      </c>
      <c r="AG12" s="80"/>
      <c r="AH12" s="81">
        <v>10</v>
      </c>
      <c r="AI12" s="80"/>
      <c r="AJ12" s="81">
        <v>3</v>
      </c>
      <c r="AK12" s="80"/>
      <c r="AL12" s="81">
        <v>8</v>
      </c>
      <c r="AM12" s="8">
        <f t="shared" si="3"/>
        <v>120</v>
      </c>
      <c r="AN12">
        <f t="shared" si="4"/>
        <v>84</v>
      </c>
      <c r="AO12">
        <f t="shared" si="5"/>
        <v>92</v>
      </c>
      <c r="AP12">
        <f t="shared" si="6"/>
        <v>87</v>
      </c>
      <c r="AQ12">
        <f t="shared" si="7"/>
        <v>95</v>
      </c>
      <c r="AR12" s="8" t="s">
        <v>36</v>
      </c>
      <c r="AS12" s="33">
        <f t="shared" si="8"/>
        <v>84</v>
      </c>
      <c r="AT12" s="33">
        <f t="shared" si="9"/>
        <v>92</v>
      </c>
    </row>
    <row r="13" spans="1:58" ht="12.75" customHeight="1" x14ac:dyDescent="0.2">
      <c r="B13" s="8" t="s">
        <v>27</v>
      </c>
      <c r="C13" s="8">
        <v>9</v>
      </c>
      <c r="D13" s="8">
        <v>7</v>
      </c>
      <c r="E13" s="8">
        <v>903</v>
      </c>
      <c r="F13" s="8">
        <f t="shared" si="0"/>
        <v>987</v>
      </c>
      <c r="G13" s="77">
        <f t="shared" si="1"/>
        <v>84</v>
      </c>
      <c r="H13" s="77">
        <f t="shared" si="2"/>
        <v>0</v>
      </c>
      <c r="I13" s="78"/>
      <c r="J13" s="79">
        <v>15</v>
      </c>
      <c r="K13" s="88">
        <v>10</v>
      </c>
      <c r="L13" s="79"/>
      <c r="M13" s="80">
        <v>5</v>
      </c>
      <c r="N13" s="81"/>
      <c r="O13" s="80"/>
      <c r="P13" s="65">
        <v>2</v>
      </c>
      <c r="Q13" s="80"/>
      <c r="R13" s="81">
        <v>14</v>
      </c>
      <c r="S13" s="80"/>
      <c r="T13" s="81">
        <v>13</v>
      </c>
      <c r="U13" s="80">
        <v>4</v>
      </c>
      <c r="V13" s="81"/>
      <c r="W13" s="80"/>
      <c r="X13" s="81">
        <v>6</v>
      </c>
      <c r="Y13" s="80"/>
      <c r="Z13" s="81">
        <v>12</v>
      </c>
      <c r="AA13" s="80"/>
      <c r="AB13" s="81">
        <v>11</v>
      </c>
      <c r="AC13" s="80"/>
      <c r="AD13" s="81">
        <v>3</v>
      </c>
      <c r="AE13" s="80"/>
      <c r="AF13" s="81">
        <v>8</v>
      </c>
      <c r="AG13" s="80"/>
      <c r="AH13" s="81">
        <v>7</v>
      </c>
      <c r="AI13" s="80"/>
      <c r="AJ13" s="81">
        <v>9</v>
      </c>
      <c r="AK13" s="80"/>
      <c r="AL13" s="81">
        <v>1</v>
      </c>
      <c r="AM13" s="8">
        <f t="shared" si="3"/>
        <v>120</v>
      </c>
      <c r="AN13">
        <f t="shared" si="4"/>
        <v>84</v>
      </c>
      <c r="AO13">
        <f t="shared" si="5"/>
        <v>85</v>
      </c>
      <c r="AP13">
        <f t="shared" si="6"/>
        <v>93</v>
      </c>
      <c r="AQ13">
        <f t="shared" si="7"/>
        <v>94</v>
      </c>
      <c r="AR13" s="8" t="s">
        <v>27</v>
      </c>
      <c r="AS13" s="33">
        <f t="shared" si="8"/>
        <v>84</v>
      </c>
      <c r="AT13" s="33">
        <f t="shared" si="9"/>
        <v>85</v>
      </c>
    </row>
    <row r="14" spans="1:58" ht="12.75" customHeight="1" x14ac:dyDescent="0.2">
      <c r="B14" s="8" t="s">
        <v>45</v>
      </c>
      <c r="C14" s="8">
        <v>25</v>
      </c>
      <c r="D14" s="8">
        <v>25</v>
      </c>
      <c r="E14" s="8">
        <v>814</v>
      </c>
      <c r="F14" s="8">
        <f t="shared" si="0"/>
        <v>898</v>
      </c>
      <c r="G14" s="77">
        <f t="shared" si="1"/>
        <v>84</v>
      </c>
      <c r="H14" s="77">
        <f t="shared" si="2"/>
        <v>0</v>
      </c>
      <c r="I14" s="78"/>
      <c r="J14" s="79">
        <v>14</v>
      </c>
      <c r="K14" s="88">
        <v>13</v>
      </c>
      <c r="L14" s="79"/>
      <c r="M14" s="80"/>
      <c r="N14" s="81">
        <v>1</v>
      </c>
      <c r="O14" s="80">
        <v>4</v>
      </c>
      <c r="P14" s="65"/>
      <c r="Q14" s="80"/>
      <c r="R14" s="81">
        <v>15</v>
      </c>
      <c r="S14" s="80"/>
      <c r="T14" s="81">
        <v>9</v>
      </c>
      <c r="U14" s="80"/>
      <c r="V14" s="81">
        <v>3</v>
      </c>
      <c r="W14" s="80"/>
      <c r="X14" s="81">
        <v>7</v>
      </c>
      <c r="Y14" s="80"/>
      <c r="Z14" s="81">
        <v>10</v>
      </c>
      <c r="AA14" s="80"/>
      <c r="AB14" s="81">
        <v>12</v>
      </c>
      <c r="AC14" s="80"/>
      <c r="AD14" s="81">
        <v>8</v>
      </c>
      <c r="AE14" s="80"/>
      <c r="AF14" s="81">
        <v>11</v>
      </c>
      <c r="AG14" s="80"/>
      <c r="AH14" s="81">
        <v>6</v>
      </c>
      <c r="AI14" s="80"/>
      <c r="AJ14" s="81">
        <v>5</v>
      </c>
      <c r="AK14" s="80">
        <v>2</v>
      </c>
      <c r="AL14" s="81"/>
      <c r="AM14" s="8">
        <f t="shared" si="3"/>
        <v>120</v>
      </c>
      <c r="AN14">
        <f t="shared" si="4"/>
        <v>86</v>
      </c>
      <c r="AO14">
        <f t="shared" si="5"/>
        <v>84</v>
      </c>
      <c r="AP14">
        <f t="shared" si="6"/>
        <v>91</v>
      </c>
      <c r="AQ14">
        <f t="shared" si="7"/>
        <v>89</v>
      </c>
      <c r="AR14" s="8" t="s">
        <v>45</v>
      </c>
      <c r="AS14" s="33">
        <f t="shared" si="8"/>
        <v>86</v>
      </c>
      <c r="AT14" s="33">
        <f t="shared" si="9"/>
        <v>84</v>
      </c>
    </row>
    <row r="15" spans="1:58" ht="12.75" customHeight="1" x14ac:dyDescent="0.2">
      <c r="B15" s="8" t="s">
        <v>35</v>
      </c>
      <c r="C15" s="8">
        <v>10</v>
      </c>
      <c r="D15" s="8">
        <v>9</v>
      </c>
      <c r="E15" s="8">
        <v>902</v>
      </c>
      <c r="F15" s="8">
        <f t="shared" si="0"/>
        <v>985</v>
      </c>
      <c r="G15" s="77">
        <f t="shared" si="1"/>
        <v>83</v>
      </c>
      <c r="H15" s="77">
        <f t="shared" si="2"/>
        <v>0</v>
      </c>
      <c r="I15" s="78"/>
      <c r="J15" s="79">
        <v>15</v>
      </c>
      <c r="K15" s="65">
        <v>12</v>
      </c>
      <c r="L15" s="79"/>
      <c r="M15" s="80">
        <v>7</v>
      </c>
      <c r="N15" s="81"/>
      <c r="O15" s="80"/>
      <c r="P15" s="65">
        <v>4</v>
      </c>
      <c r="Q15" s="80"/>
      <c r="R15" s="81">
        <v>13</v>
      </c>
      <c r="S15" s="80"/>
      <c r="T15" s="81">
        <v>10</v>
      </c>
      <c r="U15" s="80">
        <v>2</v>
      </c>
      <c r="V15" s="81"/>
      <c r="W15" s="80">
        <v>3</v>
      </c>
      <c r="X15" s="81"/>
      <c r="Y15" s="80"/>
      <c r="Z15" s="81">
        <v>11</v>
      </c>
      <c r="AA15" s="80"/>
      <c r="AB15" s="81">
        <v>14</v>
      </c>
      <c r="AC15" s="80"/>
      <c r="AD15" s="81">
        <v>6</v>
      </c>
      <c r="AE15" s="80"/>
      <c r="AF15" s="81">
        <v>1</v>
      </c>
      <c r="AG15" s="80"/>
      <c r="AH15" s="81">
        <v>9</v>
      </c>
      <c r="AI15" s="80">
        <v>5</v>
      </c>
      <c r="AJ15" s="81"/>
      <c r="AK15" s="80"/>
      <c r="AL15" s="81">
        <v>8</v>
      </c>
      <c r="AM15" s="8">
        <f t="shared" si="3"/>
        <v>120</v>
      </c>
      <c r="AN15">
        <f t="shared" si="4"/>
        <v>88</v>
      </c>
      <c r="AO15">
        <f t="shared" si="5"/>
        <v>96</v>
      </c>
      <c r="AP15">
        <f t="shared" si="6"/>
        <v>83</v>
      </c>
      <c r="AQ15">
        <f t="shared" si="7"/>
        <v>91</v>
      </c>
      <c r="AR15" s="8" t="s">
        <v>35</v>
      </c>
      <c r="AS15" s="33">
        <f t="shared" si="8"/>
        <v>83</v>
      </c>
      <c r="AT15" s="33">
        <f t="shared" si="9"/>
        <v>91</v>
      </c>
    </row>
    <row r="16" spans="1:58" ht="12.75" customHeight="1" x14ac:dyDescent="0.2">
      <c r="B16" s="8" t="s">
        <v>28</v>
      </c>
      <c r="C16" s="24">
        <v>14</v>
      </c>
      <c r="D16" s="24">
        <v>11</v>
      </c>
      <c r="E16" s="8">
        <v>895</v>
      </c>
      <c r="F16" s="8">
        <f t="shared" si="0"/>
        <v>977</v>
      </c>
      <c r="G16" s="77">
        <f t="shared" si="1"/>
        <v>82</v>
      </c>
      <c r="H16" s="77">
        <f t="shared" si="2"/>
        <v>0</v>
      </c>
      <c r="I16" s="78"/>
      <c r="J16" s="79">
        <v>15</v>
      </c>
      <c r="K16" s="88">
        <v>10</v>
      </c>
      <c r="L16" s="79"/>
      <c r="M16" s="80">
        <v>6</v>
      </c>
      <c r="N16" s="81"/>
      <c r="O16" s="80"/>
      <c r="P16" s="65">
        <v>2</v>
      </c>
      <c r="Q16" s="80"/>
      <c r="R16" s="81">
        <v>14</v>
      </c>
      <c r="S16" s="80"/>
      <c r="T16" s="81">
        <v>9</v>
      </c>
      <c r="U16" s="80">
        <v>5</v>
      </c>
      <c r="V16" s="81"/>
      <c r="W16" s="80"/>
      <c r="X16" s="81">
        <v>7</v>
      </c>
      <c r="Y16" s="80"/>
      <c r="Z16" s="81">
        <v>12</v>
      </c>
      <c r="AA16" s="80"/>
      <c r="AB16" s="81">
        <v>13</v>
      </c>
      <c r="AC16" s="80"/>
      <c r="AD16" s="81">
        <v>4</v>
      </c>
      <c r="AE16" s="80"/>
      <c r="AF16" s="81">
        <v>3</v>
      </c>
      <c r="AG16" s="80"/>
      <c r="AH16" s="81">
        <v>11</v>
      </c>
      <c r="AI16" s="80"/>
      <c r="AJ16" s="81">
        <v>1</v>
      </c>
      <c r="AK16" s="80"/>
      <c r="AL16" s="81">
        <v>8</v>
      </c>
      <c r="AM16" s="8">
        <f t="shared" si="3"/>
        <v>120</v>
      </c>
      <c r="AN16">
        <f t="shared" si="4"/>
        <v>82</v>
      </c>
      <c r="AO16">
        <f t="shared" si="5"/>
        <v>90</v>
      </c>
      <c r="AP16">
        <f t="shared" si="6"/>
        <v>83</v>
      </c>
      <c r="AQ16">
        <f t="shared" si="7"/>
        <v>91</v>
      </c>
      <c r="AR16" s="8" t="s">
        <v>28</v>
      </c>
      <c r="AS16" s="33">
        <f t="shared" si="8"/>
        <v>82</v>
      </c>
      <c r="AT16" s="33">
        <f t="shared" si="9"/>
        <v>90</v>
      </c>
    </row>
    <row r="17" spans="1:58" ht="12.75" customHeight="1" x14ac:dyDescent="0.2">
      <c r="A17" s="33">
        <v>4</v>
      </c>
      <c r="B17" s="8" t="s">
        <v>21</v>
      </c>
      <c r="C17" s="8">
        <v>1</v>
      </c>
      <c r="D17" s="8">
        <v>1</v>
      </c>
      <c r="E17" s="8">
        <v>949</v>
      </c>
      <c r="F17" s="8">
        <f t="shared" si="0"/>
        <v>1029</v>
      </c>
      <c r="G17" s="77">
        <f t="shared" si="1"/>
        <v>80</v>
      </c>
      <c r="H17" s="77">
        <f t="shared" si="2"/>
        <v>0</v>
      </c>
      <c r="I17" s="78"/>
      <c r="J17" s="79">
        <v>15</v>
      </c>
      <c r="K17" s="88">
        <v>13</v>
      </c>
      <c r="L17" s="79"/>
      <c r="M17" s="80">
        <v>10</v>
      </c>
      <c r="N17" s="81"/>
      <c r="O17" s="80"/>
      <c r="P17" s="65">
        <v>4</v>
      </c>
      <c r="Q17" s="80"/>
      <c r="R17" s="81">
        <v>14</v>
      </c>
      <c r="S17" s="80"/>
      <c r="T17" s="81">
        <v>11</v>
      </c>
      <c r="U17" s="80">
        <v>3</v>
      </c>
      <c r="V17" s="81"/>
      <c r="W17" s="80"/>
      <c r="X17" s="81">
        <v>6</v>
      </c>
      <c r="Y17" s="80"/>
      <c r="Z17" s="81">
        <v>12</v>
      </c>
      <c r="AA17" s="80"/>
      <c r="AB17" s="81">
        <v>9</v>
      </c>
      <c r="AC17" s="80"/>
      <c r="AD17" s="81">
        <v>5</v>
      </c>
      <c r="AE17" s="80"/>
      <c r="AF17" s="81">
        <v>7</v>
      </c>
      <c r="AG17" s="80"/>
      <c r="AH17" s="81">
        <v>8</v>
      </c>
      <c r="AI17" s="80"/>
      <c r="AJ17" s="81">
        <v>2</v>
      </c>
      <c r="AK17" s="80">
        <v>1</v>
      </c>
      <c r="AL17" s="81"/>
      <c r="AM17" s="8">
        <f t="shared" si="3"/>
        <v>120</v>
      </c>
      <c r="AN17">
        <f t="shared" si="4"/>
        <v>81</v>
      </c>
      <c r="AO17">
        <f t="shared" si="5"/>
        <v>80</v>
      </c>
      <c r="AP17">
        <f t="shared" si="6"/>
        <v>83</v>
      </c>
      <c r="AQ17">
        <f t="shared" si="7"/>
        <v>82</v>
      </c>
      <c r="AR17" s="8" t="s">
        <v>21</v>
      </c>
      <c r="AS17" s="33">
        <f t="shared" si="8"/>
        <v>81</v>
      </c>
      <c r="AT17" s="33">
        <f t="shared" si="9"/>
        <v>80</v>
      </c>
    </row>
    <row r="18" spans="1:58" ht="12.75" customHeight="1" x14ac:dyDescent="0.2">
      <c r="B18" s="8" t="s">
        <v>33</v>
      </c>
      <c r="C18" s="24">
        <v>19</v>
      </c>
      <c r="D18" s="24">
        <v>18</v>
      </c>
      <c r="E18" s="8">
        <v>873</v>
      </c>
      <c r="F18" s="8">
        <f t="shared" si="0"/>
        <v>953</v>
      </c>
      <c r="G18" s="77">
        <f t="shared" si="1"/>
        <v>80</v>
      </c>
      <c r="H18" s="77">
        <f t="shared" si="2"/>
        <v>0</v>
      </c>
      <c r="I18" s="78"/>
      <c r="J18" s="79">
        <v>15</v>
      </c>
      <c r="K18" s="65">
        <v>12</v>
      </c>
      <c r="L18" s="79"/>
      <c r="M18" s="80">
        <v>9</v>
      </c>
      <c r="N18" s="81"/>
      <c r="O18" s="80"/>
      <c r="P18" s="65">
        <v>6</v>
      </c>
      <c r="Q18" s="80"/>
      <c r="R18" s="81">
        <v>14</v>
      </c>
      <c r="S18" s="80"/>
      <c r="T18" s="81">
        <v>10</v>
      </c>
      <c r="U18" s="80">
        <v>5</v>
      </c>
      <c r="V18" s="81"/>
      <c r="W18" s="80"/>
      <c r="X18" s="81">
        <v>2</v>
      </c>
      <c r="Y18" s="80"/>
      <c r="Z18" s="81">
        <v>11</v>
      </c>
      <c r="AA18" s="80"/>
      <c r="AB18" s="81">
        <v>13</v>
      </c>
      <c r="AC18" s="80"/>
      <c r="AD18" s="81">
        <v>1</v>
      </c>
      <c r="AE18" s="80"/>
      <c r="AF18" s="81">
        <v>8</v>
      </c>
      <c r="AG18" s="80"/>
      <c r="AH18" s="81">
        <v>4</v>
      </c>
      <c r="AI18" s="80"/>
      <c r="AJ18" s="81">
        <v>3</v>
      </c>
      <c r="AK18" s="80"/>
      <c r="AL18" s="81">
        <v>7</v>
      </c>
      <c r="AM18" s="8">
        <f t="shared" si="3"/>
        <v>120</v>
      </c>
      <c r="AN18">
        <f t="shared" si="4"/>
        <v>80</v>
      </c>
      <c r="AO18">
        <f t="shared" si="5"/>
        <v>87</v>
      </c>
      <c r="AP18">
        <f t="shared" si="6"/>
        <v>83</v>
      </c>
      <c r="AQ18">
        <f t="shared" si="7"/>
        <v>90</v>
      </c>
      <c r="AR18" s="8" t="s">
        <v>33</v>
      </c>
      <c r="AS18" s="33">
        <f t="shared" si="8"/>
        <v>80</v>
      </c>
      <c r="AT18" s="33">
        <f t="shared" si="9"/>
        <v>87</v>
      </c>
      <c r="BF18" s="8"/>
    </row>
    <row r="19" spans="1:58" ht="12.75" customHeight="1" x14ac:dyDescent="0.2">
      <c r="B19" s="8" t="s">
        <v>31</v>
      </c>
      <c r="C19" s="8">
        <v>7</v>
      </c>
      <c r="D19" s="8">
        <v>7</v>
      </c>
      <c r="E19" s="8">
        <v>908</v>
      </c>
      <c r="F19" s="8">
        <f t="shared" si="0"/>
        <v>987</v>
      </c>
      <c r="G19" s="77">
        <f t="shared" si="1"/>
        <v>79</v>
      </c>
      <c r="H19" s="77">
        <f t="shared" si="2"/>
        <v>0</v>
      </c>
      <c r="I19" s="78"/>
      <c r="J19" s="79">
        <v>15</v>
      </c>
      <c r="K19" s="88">
        <v>12</v>
      </c>
      <c r="L19" s="79"/>
      <c r="M19" s="80">
        <v>2</v>
      </c>
      <c r="N19" s="81"/>
      <c r="O19" s="80"/>
      <c r="P19" s="65">
        <v>1</v>
      </c>
      <c r="Q19" s="80"/>
      <c r="R19" s="81">
        <v>10</v>
      </c>
      <c r="S19" s="80"/>
      <c r="T19" s="81">
        <v>9</v>
      </c>
      <c r="U19" s="80">
        <v>3</v>
      </c>
      <c r="V19" s="81"/>
      <c r="W19" s="80"/>
      <c r="X19" s="81">
        <v>8</v>
      </c>
      <c r="Y19" s="80"/>
      <c r="Z19" s="81">
        <v>14</v>
      </c>
      <c r="AA19" s="80"/>
      <c r="AB19" s="81">
        <v>13</v>
      </c>
      <c r="AC19" s="80"/>
      <c r="AD19" s="81">
        <v>5</v>
      </c>
      <c r="AE19" s="80"/>
      <c r="AF19" s="81">
        <v>4</v>
      </c>
      <c r="AG19" s="80"/>
      <c r="AH19" s="81">
        <v>11</v>
      </c>
      <c r="AI19" s="80"/>
      <c r="AJ19" s="81">
        <v>7</v>
      </c>
      <c r="AK19" s="80"/>
      <c r="AL19" s="81">
        <v>6</v>
      </c>
      <c r="AM19" s="8">
        <f t="shared" si="3"/>
        <v>120</v>
      </c>
      <c r="AN19">
        <f t="shared" si="4"/>
        <v>79</v>
      </c>
      <c r="AO19">
        <f t="shared" si="5"/>
        <v>85</v>
      </c>
      <c r="AP19">
        <f t="shared" si="6"/>
        <v>86</v>
      </c>
      <c r="AQ19">
        <f t="shared" si="7"/>
        <v>92</v>
      </c>
      <c r="AR19" s="8" t="s">
        <v>31</v>
      </c>
      <c r="AS19" s="33">
        <f t="shared" si="8"/>
        <v>79</v>
      </c>
      <c r="AT19" s="33">
        <f t="shared" si="9"/>
        <v>85</v>
      </c>
    </row>
    <row r="20" spans="1:58" ht="12.75" customHeight="1" x14ac:dyDescent="0.2">
      <c r="B20" s="8" t="s">
        <v>30</v>
      </c>
      <c r="C20" s="8">
        <v>20</v>
      </c>
      <c r="D20" s="8">
        <v>21</v>
      </c>
      <c r="E20" s="8">
        <v>864</v>
      </c>
      <c r="F20" s="8">
        <f t="shared" si="0"/>
        <v>943</v>
      </c>
      <c r="G20" s="77">
        <f t="shared" si="1"/>
        <v>79</v>
      </c>
      <c r="H20" s="77">
        <f t="shared" si="2"/>
        <v>0</v>
      </c>
      <c r="I20" s="78"/>
      <c r="J20" s="79">
        <v>15</v>
      </c>
      <c r="K20" s="65">
        <v>12</v>
      </c>
      <c r="L20" s="79"/>
      <c r="M20" s="80">
        <v>11</v>
      </c>
      <c r="N20" s="81"/>
      <c r="O20" s="80"/>
      <c r="P20" s="65">
        <v>5</v>
      </c>
      <c r="Q20" s="80"/>
      <c r="R20" s="81">
        <v>13</v>
      </c>
      <c r="S20" s="80"/>
      <c r="T20" s="81">
        <v>9</v>
      </c>
      <c r="U20" s="80">
        <v>3</v>
      </c>
      <c r="V20" s="81"/>
      <c r="W20" s="80"/>
      <c r="X20" s="81">
        <v>6</v>
      </c>
      <c r="Y20" s="80"/>
      <c r="Z20" s="81">
        <v>10</v>
      </c>
      <c r="AA20" s="80"/>
      <c r="AB20" s="81">
        <v>14</v>
      </c>
      <c r="AC20" s="80">
        <v>1</v>
      </c>
      <c r="AD20" s="81"/>
      <c r="AE20" s="80"/>
      <c r="AF20" s="81">
        <v>4</v>
      </c>
      <c r="AG20" s="80"/>
      <c r="AH20" s="81">
        <v>8</v>
      </c>
      <c r="AI20" s="80">
        <v>2</v>
      </c>
      <c r="AJ20" s="81"/>
      <c r="AK20" s="80"/>
      <c r="AL20" s="81">
        <v>7</v>
      </c>
      <c r="AM20" s="8">
        <f t="shared" si="3"/>
        <v>120</v>
      </c>
      <c r="AN20">
        <f t="shared" si="4"/>
        <v>81</v>
      </c>
      <c r="AO20">
        <f t="shared" si="5"/>
        <v>88</v>
      </c>
      <c r="AP20">
        <f t="shared" si="6"/>
        <v>79</v>
      </c>
      <c r="AQ20">
        <f t="shared" si="7"/>
        <v>86</v>
      </c>
      <c r="AR20" s="8" t="s">
        <v>30</v>
      </c>
      <c r="AS20" s="33">
        <f t="shared" si="8"/>
        <v>79</v>
      </c>
      <c r="AT20" s="33">
        <f t="shared" si="9"/>
        <v>86</v>
      </c>
    </row>
    <row r="21" spans="1:58" ht="12.75" customHeight="1" x14ac:dyDescent="0.2">
      <c r="B21" s="8" t="s">
        <v>22</v>
      </c>
      <c r="C21" s="8">
        <v>2</v>
      </c>
      <c r="D21" s="8">
        <v>2</v>
      </c>
      <c r="E21" s="8">
        <v>944</v>
      </c>
      <c r="F21" s="8">
        <f t="shared" si="0"/>
        <v>1022</v>
      </c>
      <c r="G21" s="77">
        <f t="shared" si="1"/>
        <v>78</v>
      </c>
      <c r="H21" s="77">
        <f t="shared" si="2"/>
        <v>0</v>
      </c>
      <c r="I21" s="78"/>
      <c r="J21" s="79">
        <v>15</v>
      </c>
      <c r="K21" s="65">
        <v>10</v>
      </c>
      <c r="L21" s="79"/>
      <c r="M21" s="80">
        <v>9</v>
      </c>
      <c r="N21" s="81"/>
      <c r="O21" s="80"/>
      <c r="P21" s="65">
        <v>6</v>
      </c>
      <c r="Q21" s="80"/>
      <c r="R21" s="81">
        <v>14</v>
      </c>
      <c r="S21" s="80"/>
      <c r="T21" s="81">
        <v>11</v>
      </c>
      <c r="U21" s="80">
        <v>2</v>
      </c>
      <c r="V21" s="81"/>
      <c r="W21" s="80"/>
      <c r="X21" s="81">
        <v>7</v>
      </c>
      <c r="Y21" s="80"/>
      <c r="Z21" s="81">
        <v>8</v>
      </c>
      <c r="AA21" s="80"/>
      <c r="AB21" s="81">
        <v>13</v>
      </c>
      <c r="AC21" s="80"/>
      <c r="AD21" s="81">
        <v>4</v>
      </c>
      <c r="AE21" s="80"/>
      <c r="AF21" s="81">
        <v>3</v>
      </c>
      <c r="AG21" s="80"/>
      <c r="AH21" s="81">
        <v>12</v>
      </c>
      <c r="AI21" s="80"/>
      <c r="AJ21" s="81">
        <v>1</v>
      </c>
      <c r="AK21" s="80"/>
      <c r="AL21" s="81">
        <v>5</v>
      </c>
      <c r="AM21" s="8">
        <f t="shared" si="3"/>
        <v>120</v>
      </c>
      <c r="AN21">
        <f t="shared" si="4"/>
        <v>78</v>
      </c>
      <c r="AO21">
        <f t="shared" si="5"/>
        <v>83</v>
      </c>
      <c r="AP21">
        <f t="shared" si="6"/>
        <v>79</v>
      </c>
      <c r="AQ21">
        <f t="shared" si="7"/>
        <v>84</v>
      </c>
      <c r="AR21" s="8" t="s">
        <v>22</v>
      </c>
      <c r="AS21" s="33">
        <f t="shared" si="8"/>
        <v>78</v>
      </c>
      <c r="AT21" s="33">
        <f t="shared" si="9"/>
        <v>83</v>
      </c>
      <c r="AU21" s="33" t="s">
        <v>68</v>
      </c>
    </row>
    <row r="22" spans="1:58" ht="12.75" customHeight="1" x14ac:dyDescent="0.2">
      <c r="A22" s="33">
        <v>2</v>
      </c>
      <c r="B22" s="8" t="s">
        <v>34</v>
      </c>
      <c r="C22" s="8">
        <v>4</v>
      </c>
      <c r="D22" s="8">
        <v>5</v>
      </c>
      <c r="E22" s="8">
        <v>916</v>
      </c>
      <c r="F22" s="8">
        <f t="shared" si="0"/>
        <v>994</v>
      </c>
      <c r="G22" s="77">
        <f t="shared" si="1"/>
        <v>78</v>
      </c>
      <c r="H22" s="77">
        <f t="shared" si="2"/>
        <v>0</v>
      </c>
      <c r="I22" s="78"/>
      <c r="J22" s="79">
        <v>15</v>
      </c>
      <c r="K22" s="88">
        <v>12</v>
      </c>
      <c r="L22" s="79"/>
      <c r="M22" s="80">
        <v>4</v>
      </c>
      <c r="N22" s="81"/>
      <c r="O22" s="80">
        <v>1</v>
      </c>
      <c r="P22" s="65"/>
      <c r="Q22" s="80"/>
      <c r="R22" s="81">
        <v>9</v>
      </c>
      <c r="S22" s="80"/>
      <c r="T22" s="81">
        <v>11</v>
      </c>
      <c r="U22" s="80"/>
      <c r="V22" s="81">
        <v>2</v>
      </c>
      <c r="W22" s="80"/>
      <c r="X22" s="81">
        <v>8</v>
      </c>
      <c r="Y22" s="80"/>
      <c r="Z22" s="81">
        <v>14</v>
      </c>
      <c r="AA22" s="80"/>
      <c r="AB22" s="81">
        <v>13</v>
      </c>
      <c r="AC22" s="80"/>
      <c r="AD22" s="81">
        <v>7</v>
      </c>
      <c r="AE22" s="80"/>
      <c r="AF22" s="81">
        <v>5</v>
      </c>
      <c r="AG22" s="80"/>
      <c r="AH22" s="81">
        <v>10</v>
      </c>
      <c r="AI22" s="80"/>
      <c r="AJ22" s="81">
        <v>6</v>
      </c>
      <c r="AK22" s="80"/>
      <c r="AL22" s="81">
        <v>3</v>
      </c>
      <c r="AM22" s="8">
        <f t="shared" si="3"/>
        <v>120</v>
      </c>
      <c r="AN22">
        <f t="shared" si="4"/>
        <v>78</v>
      </c>
      <c r="AO22">
        <f t="shared" si="5"/>
        <v>81</v>
      </c>
      <c r="AP22">
        <f t="shared" si="6"/>
        <v>84</v>
      </c>
      <c r="AQ22">
        <f t="shared" si="7"/>
        <v>87</v>
      </c>
      <c r="AR22" s="8" t="s">
        <v>34</v>
      </c>
      <c r="AS22" s="33">
        <f t="shared" si="8"/>
        <v>78</v>
      </c>
      <c r="AT22" s="33">
        <f t="shared" si="9"/>
        <v>81</v>
      </c>
    </row>
    <row r="23" spans="1:58" ht="12.75" customHeight="1" x14ac:dyDescent="0.2">
      <c r="B23" s="8" t="s">
        <v>32</v>
      </c>
      <c r="C23" s="8">
        <v>12</v>
      </c>
      <c r="D23" s="8">
        <v>12</v>
      </c>
      <c r="E23" s="8">
        <v>897</v>
      </c>
      <c r="F23" s="8">
        <f t="shared" si="0"/>
        <v>975</v>
      </c>
      <c r="G23" s="77">
        <f t="shared" si="1"/>
        <v>78</v>
      </c>
      <c r="H23" s="77">
        <f t="shared" si="2"/>
        <v>0</v>
      </c>
      <c r="I23" s="78"/>
      <c r="J23" s="79">
        <v>15</v>
      </c>
      <c r="K23" s="65">
        <v>9</v>
      </c>
      <c r="L23" s="79"/>
      <c r="M23" s="80">
        <v>4</v>
      </c>
      <c r="N23" s="81"/>
      <c r="O23" s="80"/>
      <c r="P23" s="65">
        <v>1</v>
      </c>
      <c r="Q23" s="80"/>
      <c r="R23" s="81">
        <v>11</v>
      </c>
      <c r="S23" s="80"/>
      <c r="T23" s="81">
        <v>6</v>
      </c>
      <c r="U23" s="80">
        <v>3</v>
      </c>
      <c r="V23" s="81"/>
      <c r="W23" s="80"/>
      <c r="X23" s="81">
        <v>5</v>
      </c>
      <c r="Y23" s="80"/>
      <c r="Z23" s="81">
        <v>12</v>
      </c>
      <c r="AA23" s="80"/>
      <c r="AB23" s="81">
        <v>8</v>
      </c>
      <c r="AC23" s="80"/>
      <c r="AD23" s="81">
        <v>7</v>
      </c>
      <c r="AE23" s="80"/>
      <c r="AF23" s="81">
        <v>10</v>
      </c>
      <c r="AG23" s="80"/>
      <c r="AH23" s="81">
        <v>13</v>
      </c>
      <c r="AI23" s="80"/>
      <c r="AJ23" s="81">
        <v>2</v>
      </c>
      <c r="AK23" s="80"/>
      <c r="AL23" s="81">
        <v>14</v>
      </c>
      <c r="AM23" s="8">
        <f t="shared" si="3"/>
        <v>120</v>
      </c>
      <c r="AN23">
        <f t="shared" si="4"/>
        <v>78</v>
      </c>
      <c r="AO23">
        <f t="shared" si="5"/>
        <v>92</v>
      </c>
      <c r="AP23">
        <f t="shared" si="6"/>
        <v>80</v>
      </c>
      <c r="AQ23">
        <f t="shared" si="7"/>
        <v>94</v>
      </c>
      <c r="AR23" s="8" t="s">
        <v>32</v>
      </c>
      <c r="AS23" s="33">
        <f t="shared" si="8"/>
        <v>78</v>
      </c>
      <c r="AT23" s="33">
        <f t="shared" si="9"/>
        <v>92</v>
      </c>
    </row>
    <row r="24" spans="1:58" ht="12.75" customHeight="1" x14ac:dyDescent="0.2">
      <c r="B24" s="8" t="s">
        <v>38</v>
      </c>
      <c r="C24" s="8">
        <v>16</v>
      </c>
      <c r="D24" s="8">
        <v>17</v>
      </c>
      <c r="E24" s="8">
        <v>885</v>
      </c>
      <c r="F24" s="8">
        <f t="shared" si="0"/>
        <v>963</v>
      </c>
      <c r="G24" s="77">
        <f t="shared" si="1"/>
        <v>78</v>
      </c>
      <c r="H24" s="77">
        <f t="shared" si="2"/>
        <v>0</v>
      </c>
      <c r="I24" s="78"/>
      <c r="J24" s="79">
        <v>15</v>
      </c>
      <c r="K24" s="65">
        <v>12</v>
      </c>
      <c r="L24" s="79"/>
      <c r="M24" s="80">
        <v>3</v>
      </c>
      <c r="N24" s="81"/>
      <c r="O24" s="80">
        <v>2</v>
      </c>
      <c r="P24" s="65"/>
      <c r="Q24" s="80"/>
      <c r="R24" s="81">
        <v>14</v>
      </c>
      <c r="S24" s="80"/>
      <c r="T24" s="81">
        <v>6</v>
      </c>
      <c r="U24" s="80">
        <v>1</v>
      </c>
      <c r="V24" s="81"/>
      <c r="W24" s="80"/>
      <c r="X24" s="81">
        <v>8</v>
      </c>
      <c r="Y24" s="80"/>
      <c r="Z24" s="81">
        <v>9</v>
      </c>
      <c r="AA24" s="80"/>
      <c r="AB24" s="81">
        <v>13</v>
      </c>
      <c r="AC24" s="80"/>
      <c r="AD24" s="81">
        <v>4</v>
      </c>
      <c r="AE24" s="80"/>
      <c r="AF24" s="81">
        <v>7</v>
      </c>
      <c r="AG24" s="80"/>
      <c r="AH24" s="81">
        <v>11</v>
      </c>
      <c r="AI24" s="80"/>
      <c r="AJ24" s="81">
        <v>5</v>
      </c>
      <c r="AK24" s="80"/>
      <c r="AL24" s="81">
        <v>10</v>
      </c>
      <c r="AM24" s="8">
        <f t="shared" si="3"/>
        <v>120</v>
      </c>
      <c r="AN24">
        <f t="shared" si="4"/>
        <v>78</v>
      </c>
      <c r="AO24">
        <f t="shared" si="5"/>
        <v>88</v>
      </c>
      <c r="AP24">
        <f t="shared" si="6"/>
        <v>83</v>
      </c>
      <c r="AQ24">
        <f t="shared" si="7"/>
        <v>93</v>
      </c>
      <c r="AR24" s="8" t="s">
        <v>38</v>
      </c>
      <c r="AS24" s="33">
        <f t="shared" si="8"/>
        <v>78</v>
      </c>
      <c r="AT24" s="33">
        <f t="shared" si="9"/>
        <v>88</v>
      </c>
    </row>
    <row r="25" spans="1:58" ht="12.75" customHeight="1" x14ac:dyDescent="0.2">
      <c r="B25" s="8" t="s">
        <v>39</v>
      </c>
      <c r="C25" s="8">
        <v>6</v>
      </c>
      <c r="D25" s="8">
        <v>9</v>
      </c>
      <c r="E25" s="8">
        <v>909</v>
      </c>
      <c r="F25" s="8">
        <f t="shared" si="0"/>
        <v>985</v>
      </c>
      <c r="G25" s="77">
        <f t="shared" si="1"/>
        <v>76</v>
      </c>
      <c r="H25" s="77">
        <f t="shared" si="2"/>
        <v>0</v>
      </c>
      <c r="I25" s="78"/>
      <c r="J25" s="79">
        <v>15</v>
      </c>
      <c r="K25" s="65">
        <v>11</v>
      </c>
      <c r="L25" s="79"/>
      <c r="M25" s="80">
        <v>12</v>
      </c>
      <c r="N25" s="81"/>
      <c r="O25" s="80"/>
      <c r="P25" s="65">
        <v>2</v>
      </c>
      <c r="Q25" s="80"/>
      <c r="R25" s="81">
        <v>13</v>
      </c>
      <c r="S25" s="80"/>
      <c r="T25" s="81">
        <v>9</v>
      </c>
      <c r="U25" s="80">
        <v>6</v>
      </c>
      <c r="V25" s="81"/>
      <c r="W25" s="80"/>
      <c r="X25" s="81">
        <v>7</v>
      </c>
      <c r="Y25" s="80"/>
      <c r="Z25" s="81">
        <v>10</v>
      </c>
      <c r="AA25" s="80"/>
      <c r="AB25" s="81">
        <v>14</v>
      </c>
      <c r="AC25" s="80"/>
      <c r="AD25" s="81">
        <v>1</v>
      </c>
      <c r="AE25" s="80"/>
      <c r="AF25" s="81">
        <v>4</v>
      </c>
      <c r="AG25" s="80"/>
      <c r="AH25" s="81">
        <v>5</v>
      </c>
      <c r="AI25" s="80"/>
      <c r="AJ25" s="81">
        <v>3</v>
      </c>
      <c r="AK25" s="80"/>
      <c r="AL25" s="81">
        <v>8</v>
      </c>
      <c r="AM25" s="8">
        <f t="shared" si="3"/>
        <v>120</v>
      </c>
      <c r="AN25">
        <f t="shared" si="4"/>
        <v>76</v>
      </c>
      <c r="AO25">
        <f t="shared" si="5"/>
        <v>84</v>
      </c>
      <c r="AP25">
        <f t="shared" si="6"/>
        <v>79</v>
      </c>
      <c r="AQ25">
        <f t="shared" si="7"/>
        <v>87</v>
      </c>
      <c r="AR25" s="8" t="s">
        <v>39</v>
      </c>
      <c r="AS25" s="33">
        <f t="shared" si="8"/>
        <v>76</v>
      </c>
      <c r="AT25" s="33">
        <f t="shared" si="9"/>
        <v>84</v>
      </c>
      <c r="AW25" s="8"/>
      <c r="AX25" s="8"/>
    </row>
    <row r="26" spans="1:58" ht="12.75" customHeight="1" x14ac:dyDescent="0.2">
      <c r="A26" s="33">
        <v>1</v>
      </c>
      <c r="B26" s="8" t="s">
        <v>44</v>
      </c>
      <c r="C26" s="8">
        <v>24</v>
      </c>
      <c r="D26" s="8">
        <v>24</v>
      </c>
      <c r="E26" s="8">
        <v>825</v>
      </c>
      <c r="F26" s="8">
        <f t="shared" si="0"/>
        <v>900</v>
      </c>
      <c r="G26" s="77">
        <f t="shared" si="1"/>
        <v>75</v>
      </c>
      <c r="H26" s="77">
        <f t="shared" si="2"/>
        <v>0</v>
      </c>
      <c r="I26" s="78"/>
      <c r="J26" s="79">
        <v>12</v>
      </c>
      <c r="K26" s="65">
        <v>4</v>
      </c>
      <c r="L26" s="79"/>
      <c r="M26" s="80">
        <v>8</v>
      </c>
      <c r="N26" s="81"/>
      <c r="O26" s="80"/>
      <c r="P26" s="65">
        <v>7</v>
      </c>
      <c r="Q26" s="80"/>
      <c r="R26" s="82">
        <v>14</v>
      </c>
      <c r="S26" s="80"/>
      <c r="T26" s="81">
        <v>3</v>
      </c>
      <c r="U26" s="80">
        <v>6</v>
      </c>
      <c r="V26" s="81"/>
      <c r="W26" s="80"/>
      <c r="X26" s="81">
        <v>11</v>
      </c>
      <c r="Y26" s="80"/>
      <c r="Z26" s="81">
        <v>13</v>
      </c>
      <c r="AA26" s="80"/>
      <c r="AB26" s="81">
        <v>15</v>
      </c>
      <c r="AC26" s="80"/>
      <c r="AD26" s="81">
        <v>5</v>
      </c>
      <c r="AE26" s="80"/>
      <c r="AF26" s="81">
        <v>1</v>
      </c>
      <c r="AG26" s="80"/>
      <c r="AH26" s="81">
        <v>9</v>
      </c>
      <c r="AI26" s="80"/>
      <c r="AJ26" s="81">
        <v>10</v>
      </c>
      <c r="AK26" s="80">
        <v>2</v>
      </c>
      <c r="AL26" s="81"/>
      <c r="AM26" s="8">
        <f t="shared" si="3"/>
        <v>120</v>
      </c>
      <c r="AN26">
        <f t="shared" si="4"/>
        <v>77</v>
      </c>
      <c r="AO26">
        <f t="shared" si="5"/>
        <v>75</v>
      </c>
      <c r="AP26">
        <f t="shared" si="6"/>
        <v>87</v>
      </c>
      <c r="AQ26">
        <f t="shared" si="7"/>
        <v>85</v>
      </c>
      <c r="AR26" s="8" t="s">
        <v>44</v>
      </c>
      <c r="AS26" s="33">
        <f t="shared" si="8"/>
        <v>77</v>
      </c>
      <c r="AT26" s="33">
        <f t="shared" si="9"/>
        <v>75</v>
      </c>
      <c r="AZ26" s="8"/>
      <c r="BA26" s="8"/>
      <c r="BB26" s="8"/>
    </row>
    <row r="27" spans="1:58" ht="12.75" customHeight="1" x14ac:dyDescent="0.2">
      <c r="B27" s="8" t="s">
        <v>147</v>
      </c>
      <c r="C27" s="8">
        <v>11</v>
      </c>
      <c r="D27" s="8">
        <v>14</v>
      </c>
      <c r="E27" s="8">
        <v>898</v>
      </c>
      <c r="F27" s="8">
        <f t="shared" si="0"/>
        <v>972</v>
      </c>
      <c r="G27" s="77">
        <f t="shared" si="1"/>
        <v>74</v>
      </c>
      <c r="H27" s="77">
        <f t="shared" si="2"/>
        <v>0</v>
      </c>
      <c r="I27" s="78"/>
      <c r="J27" s="79">
        <v>15</v>
      </c>
      <c r="K27" s="65">
        <v>5</v>
      </c>
      <c r="L27" s="79"/>
      <c r="M27" s="80">
        <v>6</v>
      </c>
      <c r="N27" s="81"/>
      <c r="O27" s="80"/>
      <c r="P27" s="65">
        <v>3</v>
      </c>
      <c r="Q27" s="80"/>
      <c r="R27" s="81">
        <v>8</v>
      </c>
      <c r="S27" s="80"/>
      <c r="T27" s="81">
        <v>4</v>
      </c>
      <c r="U27" s="80">
        <v>9</v>
      </c>
      <c r="V27" s="81"/>
      <c r="W27" s="80"/>
      <c r="X27" s="81">
        <v>10</v>
      </c>
      <c r="Y27" s="80"/>
      <c r="Z27" s="81">
        <v>11</v>
      </c>
      <c r="AA27" s="80"/>
      <c r="AB27" s="81">
        <v>2</v>
      </c>
      <c r="AC27" s="80"/>
      <c r="AD27" s="81">
        <v>14</v>
      </c>
      <c r="AE27" s="80"/>
      <c r="AF27" s="81">
        <v>12</v>
      </c>
      <c r="AG27" s="80"/>
      <c r="AH27" s="81">
        <v>13</v>
      </c>
      <c r="AI27" s="80"/>
      <c r="AJ27" s="81">
        <v>1</v>
      </c>
      <c r="AK27" s="80"/>
      <c r="AL27" s="81">
        <v>7</v>
      </c>
      <c r="AM27" s="8">
        <f t="shared" si="3"/>
        <v>120</v>
      </c>
      <c r="AN27">
        <f t="shared" si="4"/>
        <v>74</v>
      </c>
      <c r="AO27">
        <f t="shared" si="5"/>
        <v>81</v>
      </c>
      <c r="AP27">
        <f t="shared" si="6"/>
        <v>75</v>
      </c>
      <c r="AQ27">
        <f t="shared" si="7"/>
        <v>82</v>
      </c>
      <c r="AR27" s="8" t="s">
        <v>29</v>
      </c>
      <c r="AS27" s="33">
        <f t="shared" si="8"/>
        <v>74</v>
      </c>
      <c r="AT27" s="33">
        <f t="shared" si="9"/>
        <v>81</v>
      </c>
      <c r="AU27" s="8"/>
      <c r="AV27" s="8"/>
    </row>
    <row r="28" spans="1:58" ht="12.75" customHeight="1" x14ac:dyDescent="0.2">
      <c r="B28" s="8" t="s">
        <v>41</v>
      </c>
      <c r="C28" s="8">
        <v>18</v>
      </c>
      <c r="D28" s="8">
        <v>20</v>
      </c>
      <c r="E28" s="8">
        <v>874</v>
      </c>
      <c r="F28" s="8">
        <f t="shared" si="0"/>
        <v>947</v>
      </c>
      <c r="G28" s="77">
        <f t="shared" si="1"/>
        <v>73</v>
      </c>
      <c r="H28" s="77">
        <f t="shared" si="2"/>
        <v>0</v>
      </c>
      <c r="I28" s="78"/>
      <c r="J28" s="79">
        <v>15</v>
      </c>
      <c r="K28" s="65">
        <v>13</v>
      </c>
      <c r="L28" s="79"/>
      <c r="M28" s="80">
        <v>11</v>
      </c>
      <c r="N28" s="81"/>
      <c r="O28" s="80"/>
      <c r="P28" s="65">
        <v>9</v>
      </c>
      <c r="Q28" s="80"/>
      <c r="R28" s="81">
        <v>7</v>
      </c>
      <c r="S28" s="80"/>
      <c r="T28" s="81">
        <v>5</v>
      </c>
      <c r="U28" s="80">
        <v>3</v>
      </c>
      <c r="V28" s="81"/>
      <c r="W28" s="80">
        <v>1</v>
      </c>
      <c r="X28" s="81"/>
      <c r="Y28" s="80"/>
      <c r="Z28" s="81">
        <v>2</v>
      </c>
      <c r="AA28" s="80"/>
      <c r="AB28" s="81">
        <v>4</v>
      </c>
      <c r="AC28" s="80">
        <v>6</v>
      </c>
      <c r="AD28" s="81"/>
      <c r="AE28" s="80"/>
      <c r="AF28" s="81">
        <v>8</v>
      </c>
      <c r="AG28" s="80"/>
      <c r="AH28" s="81">
        <v>10</v>
      </c>
      <c r="AI28" s="80">
        <v>12</v>
      </c>
      <c r="AJ28" s="81"/>
      <c r="AK28" s="80"/>
      <c r="AL28" s="81">
        <v>14</v>
      </c>
      <c r="AM28" s="8">
        <f t="shared" si="3"/>
        <v>120</v>
      </c>
      <c r="AN28">
        <f t="shared" si="4"/>
        <v>85</v>
      </c>
      <c r="AO28">
        <f t="shared" si="5"/>
        <v>99</v>
      </c>
      <c r="AP28">
        <f t="shared" si="6"/>
        <v>73</v>
      </c>
      <c r="AQ28">
        <f t="shared" si="7"/>
        <v>87</v>
      </c>
      <c r="AR28" s="8" t="s">
        <v>41</v>
      </c>
      <c r="AS28" s="33">
        <f t="shared" si="8"/>
        <v>73</v>
      </c>
      <c r="AT28" s="33">
        <f t="shared" si="9"/>
        <v>87</v>
      </c>
      <c r="AY28" s="8"/>
    </row>
    <row r="29" spans="1:58" x14ac:dyDescent="0.2">
      <c r="B29" s="8" t="s">
        <v>40</v>
      </c>
      <c r="C29" s="8">
        <v>22</v>
      </c>
      <c r="D29" s="8">
        <v>22</v>
      </c>
      <c r="E29" s="8">
        <v>857</v>
      </c>
      <c r="F29" s="8">
        <f t="shared" si="0"/>
        <v>930</v>
      </c>
      <c r="G29" s="77">
        <f t="shared" si="1"/>
        <v>73</v>
      </c>
      <c r="H29" s="77">
        <f t="shared" si="2"/>
        <v>0</v>
      </c>
      <c r="I29" s="78"/>
      <c r="J29" s="79">
        <v>10</v>
      </c>
      <c r="K29" s="65"/>
      <c r="L29" s="79">
        <v>3</v>
      </c>
      <c r="M29" s="80">
        <v>5</v>
      </c>
      <c r="N29" s="81"/>
      <c r="O29" s="80">
        <v>4</v>
      </c>
      <c r="P29" s="65"/>
      <c r="Q29" s="80"/>
      <c r="R29" s="81">
        <v>9</v>
      </c>
      <c r="S29" s="80"/>
      <c r="T29" s="81">
        <v>15</v>
      </c>
      <c r="U29" s="80"/>
      <c r="V29" s="81">
        <v>8</v>
      </c>
      <c r="W29" s="80"/>
      <c r="X29" s="81">
        <v>6</v>
      </c>
      <c r="Y29" s="80"/>
      <c r="Z29" s="81">
        <v>11</v>
      </c>
      <c r="AA29" s="80"/>
      <c r="AB29" s="81">
        <v>1</v>
      </c>
      <c r="AC29" s="80"/>
      <c r="AD29" s="81">
        <v>14</v>
      </c>
      <c r="AE29" s="80"/>
      <c r="AF29" s="81">
        <v>7</v>
      </c>
      <c r="AG29" s="80"/>
      <c r="AH29" s="81">
        <v>13</v>
      </c>
      <c r="AI29" s="80"/>
      <c r="AJ29" s="81">
        <v>2</v>
      </c>
      <c r="AK29" s="80"/>
      <c r="AL29" s="81">
        <v>12</v>
      </c>
      <c r="AM29" s="8">
        <f t="shared" si="3"/>
        <v>120</v>
      </c>
      <c r="AN29">
        <f t="shared" si="4"/>
        <v>73</v>
      </c>
      <c r="AO29">
        <f t="shared" si="5"/>
        <v>85</v>
      </c>
      <c r="AP29">
        <f t="shared" si="6"/>
        <v>75</v>
      </c>
      <c r="AQ29">
        <f t="shared" si="7"/>
        <v>87</v>
      </c>
      <c r="AR29" s="8" t="s">
        <v>40</v>
      </c>
      <c r="AS29" s="33">
        <f t="shared" si="8"/>
        <v>73</v>
      </c>
      <c r="AT29" s="33">
        <f t="shared" si="9"/>
        <v>85</v>
      </c>
    </row>
    <row r="30" spans="1:58" x14ac:dyDescent="0.2">
      <c r="A30" s="33">
        <v>3</v>
      </c>
      <c r="B30" s="8" t="s">
        <v>26</v>
      </c>
      <c r="C30" s="8">
        <v>12</v>
      </c>
      <c r="D30" s="8">
        <v>16</v>
      </c>
      <c r="E30" s="8">
        <v>897</v>
      </c>
      <c r="F30" s="8">
        <f t="shared" si="0"/>
        <v>969</v>
      </c>
      <c r="G30" s="77">
        <f t="shared" si="1"/>
        <v>72</v>
      </c>
      <c r="H30" s="77">
        <f t="shared" si="2"/>
        <v>0</v>
      </c>
      <c r="I30" s="78"/>
      <c r="J30" s="79">
        <v>13</v>
      </c>
      <c r="K30" s="88">
        <v>14</v>
      </c>
      <c r="L30" s="79"/>
      <c r="M30" s="80">
        <v>12</v>
      </c>
      <c r="N30" s="81"/>
      <c r="O30" s="80"/>
      <c r="P30" s="65">
        <v>2</v>
      </c>
      <c r="Q30" s="80"/>
      <c r="R30" s="81">
        <v>15</v>
      </c>
      <c r="S30" s="80"/>
      <c r="T30" s="81">
        <v>1</v>
      </c>
      <c r="U30" s="80">
        <v>7</v>
      </c>
      <c r="V30" s="81"/>
      <c r="W30" s="80"/>
      <c r="X30" s="81">
        <v>5</v>
      </c>
      <c r="Y30" s="80"/>
      <c r="Z30" s="81">
        <v>8</v>
      </c>
      <c r="AA30" s="80"/>
      <c r="AB30" s="81">
        <v>11</v>
      </c>
      <c r="AC30" s="80"/>
      <c r="AD30" s="81">
        <v>9</v>
      </c>
      <c r="AE30" s="80"/>
      <c r="AF30" s="81">
        <v>3</v>
      </c>
      <c r="AG30" s="80"/>
      <c r="AH30" s="81">
        <v>10</v>
      </c>
      <c r="AI30" s="80">
        <v>4</v>
      </c>
      <c r="AJ30" s="81"/>
      <c r="AK30" s="80"/>
      <c r="AL30" s="81">
        <v>6</v>
      </c>
      <c r="AM30" s="8">
        <f t="shared" si="3"/>
        <v>120</v>
      </c>
      <c r="AN30">
        <f t="shared" si="4"/>
        <v>76</v>
      </c>
      <c r="AO30">
        <f t="shared" si="5"/>
        <v>82</v>
      </c>
      <c r="AP30">
        <f t="shared" si="6"/>
        <v>72</v>
      </c>
      <c r="AQ30">
        <f t="shared" si="7"/>
        <v>78</v>
      </c>
      <c r="AR30" s="8" t="s">
        <v>26</v>
      </c>
      <c r="AS30" s="33">
        <f t="shared" si="8"/>
        <v>72</v>
      </c>
      <c r="AT30" s="33">
        <f t="shared" si="9"/>
        <v>78</v>
      </c>
    </row>
    <row r="31" spans="1:58" ht="13.5" customHeight="1" x14ac:dyDescent="0.2">
      <c r="B31" s="8" t="s">
        <v>23</v>
      </c>
      <c r="C31" s="8">
        <v>3</v>
      </c>
      <c r="D31" s="8">
        <v>3</v>
      </c>
      <c r="E31" s="8">
        <v>938</v>
      </c>
      <c r="F31" s="8">
        <f t="shared" si="0"/>
        <v>1007</v>
      </c>
      <c r="G31" s="77">
        <f t="shared" si="1"/>
        <v>69</v>
      </c>
      <c r="H31" s="77">
        <f t="shared" si="2"/>
        <v>0</v>
      </c>
      <c r="I31" s="78"/>
      <c r="J31" s="79">
        <v>15</v>
      </c>
      <c r="K31" s="88">
        <v>10</v>
      </c>
      <c r="L31" s="79"/>
      <c r="M31" s="80">
        <v>8</v>
      </c>
      <c r="N31" s="81"/>
      <c r="O31" s="80"/>
      <c r="P31" s="65">
        <v>3</v>
      </c>
      <c r="Q31" s="80"/>
      <c r="R31" s="81">
        <v>14</v>
      </c>
      <c r="S31" s="80"/>
      <c r="T31" s="81">
        <v>4</v>
      </c>
      <c r="U31" s="80"/>
      <c r="V31" s="81">
        <v>1</v>
      </c>
      <c r="W31" s="80"/>
      <c r="X31" s="81">
        <v>5</v>
      </c>
      <c r="Y31" s="80"/>
      <c r="Z31" s="81">
        <v>9</v>
      </c>
      <c r="AA31" s="80"/>
      <c r="AB31" s="81">
        <v>13</v>
      </c>
      <c r="AC31" s="80"/>
      <c r="AD31" s="81">
        <v>7</v>
      </c>
      <c r="AE31" s="80"/>
      <c r="AF31" s="81">
        <v>2</v>
      </c>
      <c r="AG31" s="80"/>
      <c r="AH31" s="81">
        <v>12</v>
      </c>
      <c r="AI31" s="80"/>
      <c r="AJ31" s="81">
        <v>6</v>
      </c>
      <c r="AK31" s="80"/>
      <c r="AL31" s="81">
        <v>11</v>
      </c>
      <c r="AM31" s="8">
        <f t="shared" si="3"/>
        <v>120</v>
      </c>
      <c r="AN31">
        <f t="shared" si="4"/>
        <v>69</v>
      </c>
      <c r="AO31">
        <f t="shared" si="5"/>
        <v>80</v>
      </c>
      <c r="AP31">
        <f t="shared" si="6"/>
        <v>75</v>
      </c>
      <c r="AQ31">
        <f t="shared" si="7"/>
        <v>86</v>
      </c>
      <c r="AR31" s="8" t="s">
        <v>23</v>
      </c>
      <c r="AS31" s="33">
        <f t="shared" si="8"/>
        <v>69</v>
      </c>
      <c r="AT31" s="33">
        <f t="shared" si="9"/>
        <v>80</v>
      </c>
    </row>
    <row r="32" spans="1:58" x14ac:dyDescent="0.2">
      <c r="B32" s="8"/>
      <c r="C32" s="8"/>
      <c r="D32" s="8"/>
      <c r="E32" s="65"/>
      <c r="F32" s="65"/>
      <c r="G32" s="8"/>
      <c r="H32" s="8"/>
      <c r="I32" s="80"/>
      <c r="J32" s="81"/>
      <c r="K32" s="65"/>
      <c r="L32" s="81"/>
      <c r="M32" s="80"/>
      <c r="N32" s="81"/>
      <c r="O32" s="80"/>
      <c r="P32" s="65"/>
      <c r="Q32" s="80"/>
      <c r="R32" s="81"/>
      <c r="S32" s="80"/>
      <c r="T32" s="81"/>
      <c r="U32" s="80"/>
      <c r="V32" s="81"/>
      <c r="W32" s="80"/>
      <c r="X32" s="81"/>
      <c r="Y32" s="80"/>
      <c r="Z32" s="81"/>
      <c r="AA32" s="80"/>
      <c r="AB32" s="81"/>
      <c r="AC32" s="80"/>
      <c r="AD32" s="81"/>
      <c r="AE32" s="80"/>
      <c r="AF32" s="81"/>
      <c r="AG32" s="80"/>
      <c r="AH32" s="81"/>
      <c r="AI32" s="80"/>
      <c r="AJ32" s="81"/>
      <c r="AK32" s="80"/>
      <c r="AL32" s="81"/>
      <c r="AM32" s="8"/>
    </row>
    <row r="33" spans="2:58" x14ac:dyDescent="0.2">
      <c r="B33" s="8" t="s">
        <v>129</v>
      </c>
      <c r="C33" s="8"/>
      <c r="D33" s="8"/>
      <c r="E33" s="83">
        <f>SUM(E7:E32)</f>
        <v>22240</v>
      </c>
      <c r="F33" s="83">
        <f>SUM(F7:F32)</f>
        <v>24235</v>
      </c>
      <c r="G33" s="83">
        <f>SUM(G7:G32)</f>
        <v>1995</v>
      </c>
      <c r="H33" s="83"/>
      <c r="I33" s="84">
        <f>SUM(I7:I31)</f>
        <v>0</v>
      </c>
      <c r="J33" s="82">
        <f>SUM(J7:J32)</f>
        <v>359</v>
      </c>
      <c r="K33" s="8">
        <f>SUM(K7:K31)</f>
        <v>245</v>
      </c>
      <c r="L33" s="82">
        <f>SUM(L7:L32)</f>
        <v>3</v>
      </c>
      <c r="M33" s="84">
        <f>SUM(M7:M32)</f>
        <v>155</v>
      </c>
      <c r="N33" s="82">
        <f>SUM(N7:N31)</f>
        <v>16</v>
      </c>
      <c r="O33" s="84">
        <f>SUM(O7:O31)</f>
        <v>26</v>
      </c>
      <c r="P33" s="8">
        <f>SUM(P7:P32)</f>
        <v>63</v>
      </c>
      <c r="Q33" s="84">
        <f>SUM(Q7:Q31)</f>
        <v>0</v>
      </c>
      <c r="R33" s="82">
        <f>SUM(R7:R32)</f>
        <v>317</v>
      </c>
      <c r="S33" s="84">
        <f>SUM(S7:S31)</f>
        <v>5</v>
      </c>
      <c r="T33" s="82">
        <f>SUM(T7:T32)</f>
        <v>180</v>
      </c>
      <c r="U33" s="84">
        <f>SUM(U7:U31)</f>
        <v>94</v>
      </c>
      <c r="V33" s="82">
        <f>SUM(V7:V32)</f>
        <v>14</v>
      </c>
      <c r="W33" s="84">
        <f>SUM(W7:W32)</f>
        <v>7</v>
      </c>
      <c r="X33" s="82">
        <f>SUM(X7:X31)</f>
        <v>147</v>
      </c>
      <c r="Y33" s="84">
        <f>SUM(Y7:Y31)</f>
        <v>0</v>
      </c>
      <c r="Z33" s="82">
        <f>SUM(Z7:Z32)</f>
        <v>271</v>
      </c>
      <c r="AA33" s="84">
        <f>SUM(AA7:AA32)</f>
        <v>0</v>
      </c>
      <c r="AB33" s="82">
        <f>SUM(AB7:AB31)</f>
        <v>277</v>
      </c>
      <c r="AC33" s="84">
        <f>SUM(AC7:AC32)</f>
        <v>10</v>
      </c>
      <c r="AD33" s="82">
        <f>SUM(AD7:AD31)</f>
        <v>131</v>
      </c>
      <c r="AE33" s="84">
        <f>SUM(AE7:AE31)</f>
        <v>0</v>
      </c>
      <c r="AF33" s="82">
        <f>SUM(AF7:AF31)</f>
        <v>153</v>
      </c>
      <c r="AG33" s="84">
        <f>SUM(AG7:AG31)</f>
        <v>0</v>
      </c>
      <c r="AH33" s="82">
        <f>SUM(AH7:AH32)</f>
        <v>247</v>
      </c>
      <c r="AI33" s="84">
        <f>SUM(AI7:AI31)</f>
        <v>27</v>
      </c>
      <c r="AJ33" s="82">
        <f>SUM(AJ7:AJ32)</f>
        <v>84</v>
      </c>
      <c r="AK33" s="84">
        <f>SUM(AK7:AK31)</f>
        <v>8</v>
      </c>
      <c r="AL33" s="82">
        <f>SUM(AL7:AL31)</f>
        <v>161</v>
      </c>
      <c r="AM33" s="8"/>
    </row>
    <row r="34" spans="2:58" ht="13.5" thickBot="1" x14ac:dyDescent="0.25">
      <c r="B34" s="8" t="s">
        <v>130</v>
      </c>
      <c r="C34" s="8"/>
      <c r="D34" s="8"/>
      <c r="E34" s="85">
        <f>IF(E33=0,"",AVERAGE(E7:E31))</f>
        <v>889.6</v>
      </c>
      <c r="F34" s="85">
        <f>IF(F33=0,"",AVERAGE(F7:F31))</f>
        <v>969.4</v>
      </c>
      <c r="G34" s="85">
        <f>IF(G33=0,"",AVERAGE(G7:G31))</f>
        <v>79.8</v>
      </c>
      <c r="H34" s="85"/>
      <c r="I34" s="86" t="str">
        <f t="shared" ref="I34:AL34" si="10">IF(I33=0,"",AVERAGE(I7:I31))</f>
        <v/>
      </c>
      <c r="J34" s="87">
        <f t="shared" si="10"/>
        <v>14.36</v>
      </c>
      <c r="K34" s="89">
        <f t="shared" si="10"/>
        <v>10.208333333333334</v>
      </c>
      <c r="L34" s="87">
        <f t="shared" si="10"/>
        <v>3</v>
      </c>
      <c r="M34" s="86">
        <f t="shared" si="10"/>
        <v>7.3809523809523814</v>
      </c>
      <c r="N34" s="87">
        <f t="shared" si="10"/>
        <v>4</v>
      </c>
      <c r="O34" s="86">
        <f t="shared" si="10"/>
        <v>3.7142857142857144</v>
      </c>
      <c r="P34" s="89">
        <f t="shared" si="10"/>
        <v>3.5</v>
      </c>
      <c r="Q34" s="86" t="str">
        <f t="shared" si="10"/>
        <v/>
      </c>
      <c r="R34" s="87">
        <f t="shared" si="10"/>
        <v>12.68</v>
      </c>
      <c r="S34" s="86">
        <f t="shared" si="10"/>
        <v>2.5</v>
      </c>
      <c r="T34" s="87">
        <f t="shared" si="10"/>
        <v>7.8260869565217392</v>
      </c>
      <c r="U34" s="86">
        <f t="shared" si="10"/>
        <v>4.4761904761904763</v>
      </c>
      <c r="V34" s="87">
        <f t="shared" si="10"/>
        <v>3.5</v>
      </c>
      <c r="W34" s="86">
        <f t="shared" si="10"/>
        <v>2.3333333333333335</v>
      </c>
      <c r="X34" s="87">
        <f t="shared" si="10"/>
        <v>6.6818181818181817</v>
      </c>
      <c r="Y34" s="86" t="str">
        <f t="shared" si="10"/>
        <v/>
      </c>
      <c r="Z34" s="87">
        <f t="shared" si="10"/>
        <v>10.84</v>
      </c>
      <c r="AA34" s="86" t="str">
        <f t="shared" si="10"/>
        <v/>
      </c>
      <c r="AB34" s="87">
        <f t="shared" si="10"/>
        <v>11.08</v>
      </c>
      <c r="AC34" s="86">
        <f t="shared" si="10"/>
        <v>3.3333333333333335</v>
      </c>
      <c r="AD34" s="87">
        <f t="shared" si="10"/>
        <v>5.9545454545454541</v>
      </c>
      <c r="AE34" s="86" t="str">
        <f t="shared" si="10"/>
        <v/>
      </c>
      <c r="AF34" s="87">
        <f t="shared" si="10"/>
        <v>6.12</v>
      </c>
      <c r="AG34" s="86" t="str">
        <f t="shared" si="10"/>
        <v/>
      </c>
      <c r="AH34" s="87">
        <f t="shared" si="10"/>
        <v>9.8800000000000008</v>
      </c>
      <c r="AI34" s="86">
        <f t="shared" si="10"/>
        <v>5.4</v>
      </c>
      <c r="AJ34" s="87">
        <f t="shared" si="10"/>
        <v>4.2</v>
      </c>
      <c r="AK34" s="86">
        <f t="shared" si="10"/>
        <v>1.6</v>
      </c>
      <c r="AL34" s="87">
        <f t="shared" si="10"/>
        <v>8.0500000000000007</v>
      </c>
      <c r="AM34" s="8"/>
    </row>
    <row r="35" spans="2:58" x14ac:dyDescent="0.2">
      <c r="B35" s="8"/>
      <c r="C35" s="8"/>
      <c r="D35" s="8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"/>
    </row>
    <row r="36" spans="2:58" x14ac:dyDescent="0.2">
      <c r="B36" s="8"/>
      <c r="C36" s="8"/>
      <c r="D36" s="8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"/>
    </row>
    <row r="37" spans="2:58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"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">
      <c r="B39" s="88" t="s">
        <v>131</v>
      </c>
      <c r="C39" s="8"/>
      <c r="D39" s="8"/>
      <c r="E39" s="8"/>
      <c r="F39" s="8">
        <f>G39+E39</f>
        <v>82</v>
      </c>
      <c r="G39" s="65">
        <f>J39+K39+M39+P39+Q39+S39+V39+W39+Z39+AA39+AF39+AH39+AC39</f>
        <v>82</v>
      </c>
      <c r="H39" s="65"/>
      <c r="I39" s="88">
        <v>1</v>
      </c>
      <c r="J39" s="88"/>
      <c r="K39" s="88">
        <v>15</v>
      </c>
      <c r="L39" s="88"/>
      <c r="M39" s="65">
        <v>9</v>
      </c>
      <c r="N39" s="65"/>
      <c r="O39" s="65">
        <v>2</v>
      </c>
      <c r="P39" s="65"/>
      <c r="Q39" s="65">
        <v>12</v>
      </c>
      <c r="R39" s="65"/>
      <c r="S39" s="65">
        <v>14</v>
      </c>
      <c r="T39" s="65"/>
      <c r="U39" s="65"/>
      <c r="V39" s="65">
        <v>10</v>
      </c>
      <c r="W39" s="65">
        <v>6</v>
      </c>
      <c r="X39" s="65"/>
      <c r="Y39" s="65"/>
      <c r="Z39" s="65">
        <v>8</v>
      </c>
      <c r="AA39" s="65">
        <v>3</v>
      </c>
      <c r="AB39" s="65"/>
      <c r="AC39" s="65"/>
      <c r="AD39" s="65">
        <v>4</v>
      </c>
      <c r="AE39" s="65"/>
      <c r="AF39" s="65">
        <v>5</v>
      </c>
      <c r="AG39" s="65">
        <v>7</v>
      </c>
      <c r="AH39" s="65"/>
      <c r="AI39" s="65">
        <v>11</v>
      </c>
      <c r="AJ39" s="65"/>
      <c r="AK39" s="65"/>
      <c r="AL39" s="65">
        <v>13</v>
      </c>
      <c r="AM39" s="8"/>
      <c r="AP39"/>
      <c r="AQ39"/>
    </row>
    <row r="40" spans="2:58" collapsed="1" x14ac:dyDescent="0.2"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"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52" orientation="landscape" horizontalDpi="360" verticalDpi="360" r:id="rId1"/>
  <headerFooter alignWithMargins="0">
    <oddFooter>&amp;C&amp;F &amp;A&amp;R&amp;D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opLeftCell="B1" zoomScale="75" workbookViewId="0">
      <selection activeCell="B2" sqref="B2"/>
    </sheetView>
  </sheetViews>
  <sheetFormatPr defaultRowHeight="12.75" outlineLevelRow="1" outlineLevelCol="2" x14ac:dyDescent="0.2"/>
  <cols>
    <col min="1" max="1" width="3.85546875" style="33" hidden="1" customWidth="1" outlineLevel="1"/>
    <col min="2" max="2" width="9.5703125" style="33" customWidth="1" collapsed="1"/>
    <col min="3" max="3" width="2.85546875" style="33" customWidth="1"/>
    <col min="4" max="4" width="2.85546875" style="33" customWidth="1" outlineLevel="2"/>
    <col min="5" max="5" width="7.85546875" style="33" customWidth="1" outlineLevel="2"/>
    <col min="6" max="6" width="7.28515625" style="33" customWidth="1"/>
    <col min="7" max="7" width="6.5703125" style="33" customWidth="1"/>
    <col min="8" max="8" width="6.5703125" style="33" hidden="1" customWidth="1" outlineLevel="1"/>
    <col min="9" max="9" width="5.85546875" style="33" customWidth="1" collapsed="1"/>
    <col min="10" max="10" width="5.7109375" style="33" customWidth="1"/>
    <col min="11" max="11" width="5.85546875" style="33" customWidth="1"/>
    <col min="12" max="12" width="5.140625" style="33" customWidth="1"/>
    <col min="13" max="15" width="5.85546875" style="33" customWidth="1"/>
    <col min="16" max="16" width="5.42578125" style="33" customWidth="1"/>
    <col min="17" max="18" width="5.85546875" style="33" customWidth="1"/>
    <col min="19" max="19" width="7.140625" style="33" customWidth="1"/>
    <col min="20" max="20" width="5.85546875" style="33" customWidth="1"/>
    <col min="21" max="21" width="4.85546875" style="33" customWidth="1"/>
    <col min="22" max="22" width="5.42578125" style="33" customWidth="1"/>
    <col min="23" max="24" width="5.85546875" style="33" customWidth="1"/>
    <col min="25" max="25" width="4.85546875" style="33" customWidth="1"/>
    <col min="26" max="26" width="6.28515625" style="33" customWidth="1"/>
    <col min="27" max="27" width="5.85546875" style="33" customWidth="1"/>
    <col min="28" max="28" width="5.42578125" style="33" customWidth="1"/>
    <col min="29" max="30" width="4.85546875" style="33" customWidth="1"/>
    <col min="31" max="33" width="5.85546875" style="33" customWidth="1"/>
    <col min="34" max="34" width="5.28515625" style="33" customWidth="1"/>
    <col min="35" max="35" width="4.7109375" style="33" customWidth="1"/>
    <col min="36" max="36" width="5.28515625" style="33" customWidth="1"/>
    <col min="37" max="37" width="4.7109375" style="33" customWidth="1"/>
    <col min="38" max="38" width="5.7109375" style="33" customWidth="1"/>
    <col min="39" max="39" width="3.7109375" style="33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33" hidden="1" customWidth="1" outlineLevel="2"/>
    <col min="43" max="43" width="4.42578125" style="33" hidden="1" customWidth="1" outlineLevel="2"/>
    <col min="44" max="44" width="0" style="33" hidden="1" customWidth="1" outlineLevel="1" collapsed="1"/>
    <col min="45" max="45" width="3.7109375" style="33" hidden="1" customWidth="1" outlineLevel="1" collapsed="1"/>
    <col min="46" max="46" width="4.140625" style="33" hidden="1" customWidth="1" outlineLevel="1"/>
    <col min="47" max="47" width="9.140625" style="33" collapsed="1"/>
    <col min="48" max="16384" width="9.140625" style="33"/>
  </cols>
  <sheetData>
    <row r="1" spans="1:58" ht="13.5" thickBot="1" x14ac:dyDescent="0.25">
      <c r="B1" s="33" t="s">
        <v>68</v>
      </c>
      <c r="G1" s="60"/>
      <c r="H1" s="61"/>
      <c r="I1" s="62" t="s">
        <v>93</v>
      </c>
      <c r="J1" s="8" t="s">
        <v>94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5" thickBot="1" x14ac:dyDescent="0.25">
      <c r="G2" s="63"/>
      <c r="H2" s="7"/>
      <c r="I2" s="62" t="s">
        <v>93</v>
      </c>
      <c r="J2" s="8" t="s">
        <v>95</v>
      </c>
      <c r="K2" s="8"/>
      <c r="L2" s="8"/>
      <c r="M2" s="8"/>
      <c r="N2" s="6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5" thickBot="1" x14ac:dyDescent="0.25">
      <c r="G3" s="64"/>
      <c r="H3" s="7"/>
      <c r="I3" s="62" t="s">
        <v>93</v>
      </c>
      <c r="J3" s="8" t="s">
        <v>96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 t="s">
        <v>68</v>
      </c>
      <c r="AL3" s="65"/>
    </row>
    <row r="4" spans="1:58" ht="13.5" thickBot="1" x14ac:dyDescent="0.25">
      <c r="D4" s="33" t="s">
        <v>68</v>
      </c>
      <c r="G4" s="66"/>
      <c r="H4" s="67"/>
      <c r="I4" s="62" t="s">
        <v>93</v>
      </c>
      <c r="J4" s="8" t="s">
        <v>97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</row>
    <row r="5" spans="1:58" ht="13.5" thickBot="1" x14ac:dyDescent="0.25">
      <c r="B5" s="115" t="s">
        <v>98</v>
      </c>
      <c r="C5" s="115"/>
      <c r="D5" s="115"/>
      <c r="E5" s="115"/>
      <c r="I5" s="68" t="s">
        <v>139</v>
      </c>
      <c r="J5" s="68"/>
      <c r="K5" s="68"/>
      <c r="L5" s="69" t="s">
        <v>139</v>
      </c>
      <c r="M5" s="69"/>
      <c r="N5" s="69" t="s">
        <v>139</v>
      </c>
      <c r="O5" s="69"/>
      <c r="P5" s="69" t="s">
        <v>139</v>
      </c>
      <c r="Q5" s="69"/>
      <c r="R5" s="69" t="s">
        <v>139</v>
      </c>
      <c r="S5" s="69"/>
      <c r="T5" s="69" t="s">
        <v>139</v>
      </c>
      <c r="U5" s="69" t="s">
        <v>139</v>
      </c>
      <c r="V5" s="69"/>
      <c r="W5" s="69" t="s">
        <v>139</v>
      </c>
      <c r="X5" s="69"/>
      <c r="Y5" s="69" t="s">
        <v>139</v>
      </c>
      <c r="Z5" s="69"/>
      <c r="AA5" s="69" t="s">
        <v>146</v>
      </c>
      <c r="AB5" s="69"/>
      <c r="AC5" s="69"/>
      <c r="AD5" s="69" t="s">
        <v>146</v>
      </c>
      <c r="AE5" s="69" t="s">
        <v>146</v>
      </c>
      <c r="AF5" s="69"/>
      <c r="AG5" s="69"/>
      <c r="AH5" s="69" t="s">
        <v>146</v>
      </c>
      <c r="AI5" s="69"/>
      <c r="AJ5" s="69" t="s">
        <v>139</v>
      </c>
      <c r="AK5" s="69"/>
      <c r="AL5" s="69" t="s">
        <v>139</v>
      </c>
    </row>
    <row r="6" spans="1:58" s="8" customFormat="1" ht="91.5" x14ac:dyDescent="0.2">
      <c r="C6" s="70" t="s">
        <v>99</v>
      </c>
      <c r="D6" s="70" t="s">
        <v>100</v>
      </c>
      <c r="E6" s="71" t="s">
        <v>101</v>
      </c>
      <c r="F6" s="71" t="s">
        <v>102</v>
      </c>
      <c r="G6" s="71" t="s">
        <v>103</v>
      </c>
      <c r="H6" s="71" t="s">
        <v>104</v>
      </c>
      <c r="I6" s="72" t="s">
        <v>123</v>
      </c>
      <c r="J6" s="73" t="s">
        <v>122</v>
      </c>
      <c r="K6" s="90" t="s">
        <v>116</v>
      </c>
      <c r="L6" s="73" t="s">
        <v>114</v>
      </c>
      <c r="M6" s="74" t="s">
        <v>111</v>
      </c>
      <c r="N6" s="73" t="s">
        <v>118</v>
      </c>
      <c r="O6" s="74" t="s">
        <v>137</v>
      </c>
      <c r="P6" s="90" t="s">
        <v>110</v>
      </c>
      <c r="Q6" s="74" t="s">
        <v>108</v>
      </c>
      <c r="R6" s="73" t="s">
        <v>105</v>
      </c>
      <c r="S6" s="74" t="s">
        <v>109</v>
      </c>
      <c r="T6" s="73" t="s">
        <v>115</v>
      </c>
      <c r="U6" s="74" t="s">
        <v>117</v>
      </c>
      <c r="V6" s="73" t="s">
        <v>119</v>
      </c>
      <c r="W6" s="74" t="s">
        <v>107</v>
      </c>
      <c r="X6" s="73" t="s">
        <v>121</v>
      </c>
      <c r="Y6" s="74" t="s">
        <v>124</v>
      </c>
      <c r="Z6" s="73" t="s">
        <v>126</v>
      </c>
      <c r="AA6" s="74" t="s">
        <v>127</v>
      </c>
      <c r="AB6" s="73" t="s">
        <v>135</v>
      </c>
      <c r="AC6" s="74" t="s">
        <v>113</v>
      </c>
      <c r="AD6" s="73" t="s">
        <v>120</v>
      </c>
      <c r="AE6" s="74" t="s">
        <v>134</v>
      </c>
      <c r="AF6" s="73" t="s">
        <v>133</v>
      </c>
      <c r="AG6" s="74" t="s">
        <v>132</v>
      </c>
      <c r="AH6" s="73" t="s">
        <v>106</v>
      </c>
      <c r="AI6" s="74" t="s">
        <v>128</v>
      </c>
      <c r="AJ6" s="73" t="s">
        <v>112</v>
      </c>
      <c r="AK6" s="74" t="s">
        <v>125</v>
      </c>
      <c r="AL6" s="73" t="s">
        <v>138</v>
      </c>
      <c r="AN6" s="75" t="s">
        <v>140</v>
      </c>
      <c r="AO6" s="75" t="s">
        <v>141</v>
      </c>
      <c r="AP6" s="75" t="s">
        <v>142</v>
      </c>
      <c r="AQ6" s="75" t="s">
        <v>143</v>
      </c>
      <c r="AS6" s="76" t="s">
        <v>144</v>
      </c>
      <c r="AT6" s="76" t="s">
        <v>145</v>
      </c>
      <c r="AU6" s="8" t="s">
        <v>68</v>
      </c>
    </row>
    <row r="7" spans="1:58" ht="12.75" customHeight="1" x14ac:dyDescent="0.2">
      <c r="B7" s="8" t="s">
        <v>43</v>
      </c>
      <c r="C7" s="8">
        <v>24</v>
      </c>
      <c r="D7" s="8">
        <v>23</v>
      </c>
      <c r="E7" s="8">
        <v>737</v>
      </c>
      <c r="F7" s="8">
        <f t="shared" ref="F7:F31" si="0">E7+G7</f>
        <v>844</v>
      </c>
      <c r="G7" s="94">
        <f t="shared" ref="G7:G31" si="1">SUMIF(wins,"w",I7:AL7)</f>
        <v>107</v>
      </c>
      <c r="H7" s="77">
        <f t="shared" ref="H7:H31" si="2">SUMIF(wins,"l",I7:AL7)</f>
        <v>0</v>
      </c>
      <c r="I7" s="78"/>
      <c r="J7" s="79">
        <v>3</v>
      </c>
      <c r="K7" s="65"/>
      <c r="L7" s="79">
        <v>15</v>
      </c>
      <c r="M7" s="80"/>
      <c r="N7" s="81">
        <v>11</v>
      </c>
      <c r="O7" s="80"/>
      <c r="P7" s="65">
        <v>10</v>
      </c>
      <c r="Q7" s="80"/>
      <c r="R7" s="81">
        <v>13</v>
      </c>
      <c r="S7" s="80"/>
      <c r="T7" s="81">
        <v>9</v>
      </c>
      <c r="U7" s="80">
        <v>6</v>
      </c>
      <c r="V7" s="81"/>
      <c r="W7" s="80">
        <v>7</v>
      </c>
      <c r="X7" s="81"/>
      <c r="Y7" s="80"/>
      <c r="Z7" s="81">
        <v>8</v>
      </c>
      <c r="AA7" s="80">
        <v>12</v>
      </c>
      <c r="AB7" s="81"/>
      <c r="AC7" s="80"/>
      <c r="AD7" s="81">
        <v>1</v>
      </c>
      <c r="AE7" s="80"/>
      <c r="AF7" s="81">
        <v>2</v>
      </c>
      <c r="AG7" s="80"/>
      <c r="AH7" s="81">
        <v>14</v>
      </c>
      <c r="AI7" s="80"/>
      <c r="AJ7" s="81">
        <v>5</v>
      </c>
      <c r="AK7" s="80"/>
      <c r="AL7" s="81">
        <v>4</v>
      </c>
      <c r="AM7" s="8">
        <f t="shared" ref="AM7:AM31" si="3">SUM(I7:AL7)</f>
        <v>120</v>
      </c>
      <c r="AN7">
        <f t="shared" ref="AN7:AN31" si="4">$G7+$AI7+AK7</f>
        <v>107</v>
      </c>
      <c r="AO7">
        <f t="shared" ref="AO7:AO31" si="5">$G7+$AI7+AL7</f>
        <v>111</v>
      </c>
      <c r="AP7">
        <f t="shared" ref="AP7:AP31" si="6">$G7+$AJ7+AK7</f>
        <v>112</v>
      </c>
      <c r="AQ7">
        <f t="shared" ref="AQ7:AQ31" si="7">$G7+$AJ7+AL7</f>
        <v>116</v>
      </c>
      <c r="AR7" s="8" t="s">
        <v>43</v>
      </c>
      <c r="AS7" s="33">
        <f t="shared" ref="AS7:AS31" si="8">G7+AK7</f>
        <v>107</v>
      </c>
      <c r="AT7" s="33">
        <f t="shared" ref="AT7:AT31" si="9">G7+AL7</f>
        <v>111</v>
      </c>
    </row>
    <row r="8" spans="1:58" s="8" customFormat="1" ht="12.75" customHeight="1" x14ac:dyDescent="0.2">
      <c r="A8" s="33"/>
      <c r="B8" s="8" t="s">
        <v>23</v>
      </c>
      <c r="C8" s="8">
        <v>3</v>
      </c>
      <c r="D8" s="8">
        <v>3</v>
      </c>
      <c r="E8" s="8">
        <v>838</v>
      </c>
      <c r="F8" s="8">
        <f t="shared" si="0"/>
        <v>938</v>
      </c>
      <c r="G8" s="95">
        <f t="shared" si="1"/>
        <v>100</v>
      </c>
      <c r="H8" s="77">
        <f t="shared" si="2"/>
        <v>0</v>
      </c>
      <c r="I8" s="78"/>
      <c r="J8" s="79">
        <v>13</v>
      </c>
      <c r="K8" s="88"/>
      <c r="L8" s="79">
        <v>14</v>
      </c>
      <c r="M8" s="80"/>
      <c r="N8" s="81">
        <v>2</v>
      </c>
      <c r="O8" s="80"/>
      <c r="P8" s="65">
        <v>5</v>
      </c>
      <c r="Q8" s="80"/>
      <c r="R8" s="81">
        <v>11</v>
      </c>
      <c r="S8" s="80"/>
      <c r="T8" s="81">
        <v>15</v>
      </c>
      <c r="U8" s="80"/>
      <c r="V8" s="81">
        <v>4</v>
      </c>
      <c r="W8" s="80">
        <v>7</v>
      </c>
      <c r="X8" s="81"/>
      <c r="Y8" s="80"/>
      <c r="Z8" s="81">
        <v>3</v>
      </c>
      <c r="AA8" s="80">
        <v>12</v>
      </c>
      <c r="AB8" s="81"/>
      <c r="AC8" s="80"/>
      <c r="AD8" s="81">
        <v>10</v>
      </c>
      <c r="AE8" s="80">
        <v>6</v>
      </c>
      <c r="AF8" s="81"/>
      <c r="AG8" s="80"/>
      <c r="AH8" s="81">
        <v>8</v>
      </c>
      <c r="AI8" s="80"/>
      <c r="AJ8" s="81">
        <v>9</v>
      </c>
      <c r="AK8" s="80"/>
      <c r="AL8" s="81">
        <v>1</v>
      </c>
      <c r="AM8" s="8">
        <f t="shared" si="3"/>
        <v>120</v>
      </c>
      <c r="AN8">
        <f t="shared" si="4"/>
        <v>100</v>
      </c>
      <c r="AO8">
        <f t="shared" si="5"/>
        <v>101</v>
      </c>
      <c r="AP8">
        <f t="shared" si="6"/>
        <v>109</v>
      </c>
      <c r="AQ8">
        <f t="shared" si="7"/>
        <v>110</v>
      </c>
      <c r="AR8" s="8" t="s">
        <v>23</v>
      </c>
      <c r="AS8" s="33">
        <f t="shared" si="8"/>
        <v>100</v>
      </c>
      <c r="AT8" s="33">
        <f t="shared" si="9"/>
        <v>101</v>
      </c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</row>
    <row r="9" spans="1:58" ht="12.75" customHeight="1" x14ac:dyDescent="0.2">
      <c r="A9" s="33">
        <v>2</v>
      </c>
      <c r="B9" s="8" t="s">
        <v>34</v>
      </c>
      <c r="C9" s="8">
        <v>10</v>
      </c>
      <c r="D9" s="8">
        <v>4</v>
      </c>
      <c r="E9" s="8">
        <v>826</v>
      </c>
      <c r="F9" s="8">
        <f t="shared" si="0"/>
        <v>916</v>
      </c>
      <c r="G9" s="97">
        <f t="shared" si="1"/>
        <v>90</v>
      </c>
      <c r="H9" s="77">
        <f t="shared" si="2"/>
        <v>0</v>
      </c>
      <c r="I9" s="78"/>
      <c r="J9" s="79">
        <v>2</v>
      </c>
      <c r="K9" s="88"/>
      <c r="L9" s="79">
        <v>14</v>
      </c>
      <c r="M9" s="80">
        <v>8</v>
      </c>
      <c r="N9" s="81"/>
      <c r="O9" s="80"/>
      <c r="P9" s="65">
        <v>13</v>
      </c>
      <c r="Q9" s="80"/>
      <c r="R9" s="81">
        <v>7</v>
      </c>
      <c r="S9" s="80"/>
      <c r="T9" s="81">
        <v>15</v>
      </c>
      <c r="U9" s="80"/>
      <c r="V9" s="81">
        <v>3</v>
      </c>
      <c r="W9" s="80">
        <v>4</v>
      </c>
      <c r="X9" s="81"/>
      <c r="Y9" s="80"/>
      <c r="Z9" s="81">
        <v>11</v>
      </c>
      <c r="AA9" s="80">
        <v>12</v>
      </c>
      <c r="AB9" s="81"/>
      <c r="AC9" s="80">
        <v>5</v>
      </c>
      <c r="AD9" s="81"/>
      <c r="AE9" s="80"/>
      <c r="AF9" s="81">
        <v>1</v>
      </c>
      <c r="AG9" s="80"/>
      <c r="AH9" s="81">
        <v>10</v>
      </c>
      <c r="AI9" s="80"/>
      <c r="AJ9" s="81">
        <v>9</v>
      </c>
      <c r="AK9" s="80"/>
      <c r="AL9" s="81">
        <v>6</v>
      </c>
      <c r="AM9" s="8">
        <f t="shared" si="3"/>
        <v>120</v>
      </c>
      <c r="AN9">
        <f t="shared" si="4"/>
        <v>90</v>
      </c>
      <c r="AO9">
        <f t="shared" si="5"/>
        <v>96</v>
      </c>
      <c r="AP9">
        <f t="shared" si="6"/>
        <v>99</v>
      </c>
      <c r="AQ9">
        <f t="shared" si="7"/>
        <v>105</v>
      </c>
      <c r="AR9" s="8" t="s">
        <v>34</v>
      </c>
      <c r="AS9" s="33">
        <f t="shared" si="8"/>
        <v>90</v>
      </c>
      <c r="AT9" s="33">
        <f t="shared" si="9"/>
        <v>96</v>
      </c>
    </row>
    <row r="10" spans="1:58" ht="12.75" customHeight="1" x14ac:dyDescent="0.2">
      <c r="B10" s="8" t="s">
        <v>45</v>
      </c>
      <c r="C10" s="8">
        <v>25</v>
      </c>
      <c r="D10" s="8">
        <v>25</v>
      </c>
      <c r="E10" s="8">
        <v>725</v>
      </c>
      <c r="F10" s="8">
        <f t="shared" si="0"/>
        <v>814</v>
      </c>
      <c r="G10" s="96">
        <f t="shared" si="1"/>
        <v>89</v>
      </c>
      <c r="H10" s="77">
        <f t="shared" si="2"/>
        <v>0</v>
      </c>
      <c r="I10" s="78"/>
      <c r="J10" s="79">
        <v>5</v>
      </c>
      <c r="K10" s="88"/>
      <c r="L10" s="79">
        <v>10</v>
      </c>
      <c r="M10" s="80"/>
      <c r="N10" s="81">
        <v>2</v>
      </c>
      <c r="O10" s="80"/>
      <c r="P10" s="65">
        <v>14</v>
      </c>
      <c r="Q10" s="80"/>
      <c r="R10" s="81">
        <v>12</v>
      </c>
      <c r="S10" s="80"/>
      <c r="T10" s="81">
        <v>15</v>
      </c>
      <c r="U10" s="80">
        <v>7</v>
      </c>
      <c r="V10" s="81"/>
      <c r="W10" s="80">
        <v>6</v>
      </c>
      <c r="X10" s="81"/>
      <c r="Y10" s="80"/>
      <c r="Z10" s="81">
        <v>13</v>
      </c>
      <c r="AA10" s="80">
        <v>9</v>
      </c>
      <c r="AB10" s="81"/>
      <c r="AC10" s="80"/>
      <c r="AD10" s="81">
        <v>3</v>
      </c>
      <c r="AE10" s="80"/>
      <c r="AF10" s="81">
        <v>8</v>
      </c>
      <c r="AG10" s="80">
        <v>4</v>
      </c>
      <c r="AH10" s="81"/>
      <c r="AI10" s="80">
        <v>1</v>
      </c>
      <c r="AJ10" s="81"/>
      <c r="AK10" s="80"/>
      <c r="AL10" s="81">
        <v>11</v>
      </c>
      <c r="AM10" s="8">
        <f t="shared" si="3"/>
        <v>120</v>
      </c>
      <c r="AN10">
        <f t="shared" si="4"/>
        <v>90</v>
      </c>
      <c r="AO10">
        <f t="shared" si="5"/>
        <v>101</v>
      </c>
      <c r="AP10">
        <f t="shared" si="6"/>
        <v>89</v>
      </c>
      <c r="AQ10">
        <f t="shared" si="7"/>
        <v>100</v>
      </c>
      <c r="AR10" s="8" t="s">
        <v>45</v>
      </c>
      <c r="AS10" s="33">
        <f t="shared" si="8"/>
        <v>89</v>
      </c>
      <c r="AT10" s="33">
        <f t="shared" si="9"/>
        <v>100</v>
      </c>
    </row>
    <row r="11" spans="1:58" ht="12.75" customHeight="1" x14ac:dyDescent="0.2">
      <c r="B11" s="8" t="s">
        <v>36</v>
      </c>
      <c r="C11" s="8">
        <v>13</v>
      </c>
      <c r="D11" s="8">
        <v>8</v>
      </c>
      <c r="E11" s="8">
        <v>818</v>
      </c>
      <c r="F11" s="8">
        <f t="shared" si="0"/>
        <v>905</v>
      </c>
      <c r="G11" s="77">
        <f t="shared" si="1"/>
        <v>87</v>
      </c>
      <c r="H11" s="77">
        <f t="shared" si="2"/>
        <v>0</v>
      </c>
      <c r="I11" s="78"/>
      <c r="J11" s="79">
        <v>7</v>
      </c>
      <c r="K11" s="88"/>
      <c r="L11" s="79">
        <v>10</v>
      </c>
      <c r="M11" s="80"/>
      <c r="N11" s="81">
        <v>1</v>
      </c>
      <c r="O11" s="80"/>
      <c r="P11" s="65">
        <v>12</v>
      </c>
      <c r="Q11" s="80"/>
      <c r="R11" s="81">
        <v>13</v>
      </c>
      <c r="S11" s="80"/>
      <c r="T11" s="81">
        <v>15</v>
      </c>
      <c r="U11" s="80"/>
      <c r="V11" s="81">
        <v>5</v>
      </c>
      <c r="W11" s="80">
        <v>2</v>
      </c>
      <c r="X11" s="81"/>
      <c r="Y11" s="80"/>
      <c r="Z11" s="81">
        <v>11</v>
      </c>
      <c r="AA11" s="80">
        <v>8</v>
      </c>
      <c r="AB11" s="81"/>
      <c r="AC11" s="80">
        <v>6</v>
      </c>
      <c r="AD11" s="81"/>
      <c r="AE11" s="80">
        <v>3</v>
      </c>
      <c r="AF11" s="81"/>
      <c r="AG11" s="80"/>
      <c r="AH11" s="81">
        <v>14</v>
      </c>
      <c r="AI11" s="80"/>
      <c r="AJ11" s="81">
        <v>9</v>
      </c>
      <c r="AK11" s="80">
        <v>4</v>
      </c>
      <c r="AL11" s="81"/>
      <c r="AM11" s="8">
        <f t="shared" si="3"/>
        <v>120</v>
      </c>
      <c r="AN11">
        <f t="shared" si="4"/>
        <v>91</v>
      </c>
      <c r="AO11">
        <f t="shared" si="5"/>
        <v>87</v>
      </c>
      <c r="AP11">
        <f t="shared" si="6"/>
        <v>100</v>
      </c>
      <c r="AQ11">
        <f t="shared" si="7"/>
        <v>96</v>
      </c>
      <c r="AR11" s="8" t="s">
        <v>36</v>
      </c>
      <c r="AS11" s="33">
        <f t="shared" si="8"/>
        <v>91</v>
      </c>
      <c r="AT11" s="33">
        <f t="shared" si="9"/>
        <v>87</v>
      </c>
      <c r="BC11" s="8"/>
      <c r="BD11" s="8"/>
      <c r="BE11" s="8"/>
    </row>
    <row r="12" spans="1:58" ht="12.75" customHeight="1" x14ac:dyDescent="0.2">
      <c r="B12" s="8" t="s">
        <v>33</v>
      </c>
      <c r="C12" s="24">
        <v>22</v>
      </c>
      <c r="D12" s="24">
        <v>19</v>
      </c>
      <c r="E12" s="8">
        <v>786</v>
      </c>
      <c r="F12" s="8">
        <f t="shared" si="0"/>
        <v>873</v>
      </c>
      <c r="G12" s="77">
        <f t="shared" si="1"/>
        <v>87</v>
      </c>
      <c r="H12" s="77">
        <f t="shared" si="2"/>
        <v>0</v>
      </c>
      <c r="I12" s="78"/>
      <c r="J12" s="79">
        <v>11</v>
      </c>
      <c r="K12" s="65"/>
      <c r="L12" s="79">
        <v>13</v>
      </c>
      <c r="M12" s="80">
        <v>6</v>
      </c>
      <c r="N12" s="81"/>
      <c r="O12" s="80"/>
      <c r="P12" s="65">
        <v>10</v>
      </c>
      <c r="Q12" s="80"/>
      <c r="R12" s="81">
        <v>14</v>
      </c>
      <c r="S12" s="80"/>
      <c r="T12" s="81">
        <v>15</v>
      </c>
      <c r="U12" s="80">
        <v>7</v>
      </c>
      <c r="V12" s="81"/>
      <c r="W12" s="80"/>
      <c r="X12" s="81">
        <v>1</v>
      </c>
      <c r="Y12" s="80">
        <v>5</v>
      </c>
      <c r="Z12" s="81"/>
      <c r="AA12" s="80">
        <v>9</v>
      </c>
      <c r="AB12" s="81"/>
      <c r="AC12" s="80">
        <v>3</v>
      </c>
      <c r="AD12" s="81"/>
      <c r="AE12" s="80">
        <v>2</v>
      </c>
      <c r="AF12" s="81"/>
      <c r="AG12" s="80">
        <v>8</v>
      </c>
      <c r="AH12" s="81"/>
      <c r="AI12" s="80"/>
      <c r="AJ12" s="81">
        <v>12</v>
      </c>
      <c r="AK12" s="80">
        <v>4</v>
      </c>
      <c r="AL12" s="81"/>
      <c r="AM12" s="8">
        <f t="shared" si="3"/>
        <v>120</v>
      </c>
      <c r="AN12">
        <f t="shared" si="4"/>
        <v>91</v>
      </c>
      <c r="AO12">
        <f t="shared" si="5"/>
        <v>87</v>
      </c>
      <c r="AP12">
        <f t="shared" si="6"/>
        <v>103</v>
      </c>
      <c r="AQ12">
        <f t="shared" si="7"/>
        <v>99</v>
      </c>
      <c r="AR12" s="8" t="s">
        <v>33</v>
      </c>
      <c r="AS12" s="33">
        <f t="shared" si="8"/>
        <v>91</v>
      </c>
      <c r="AT12" s="33">
        <f t="shared" si="9"/>
        <v>87</v>
      </c>
    </row>
    <row r="13" spans="1:58" ht="12.75" customHeight="1" x14ac:dyDescent="0.2">
      <c r="B13" s="8" t="s">
        <v>39</v>
      </c>
      <c r="C13" s="8">
        <v>9</v>
      </c>
      <c r="D13" s="8">
        <v>6</v>
      </c>
      <c r="E13" s="8">
        <v>827</v>
      </c>
      <c r="F13" s="8">
        <f t="shared" si="0"/>
        <v>909</v>
      </c>
      <c r="G13" s="77">
        <f t="shared" si="1"/>
        <v>82</v>
      </c>
      <c r="H13" s="77">
        <f t="shared" si="2"/>
        <v>0</v>
      </c>
      <c r="I13" s="78"/>
      <c r="J13" s="79">
        <v>8</v>
      </c>
      <c r="K13" s="88"/>
      <c r="L13" s="79">
        <v>15</v>
      </c>
      <c r="M13" s="80">
        <v>6</v>
      </c>
      <c r="N13" s="81"/>
      <c r="O13" s="80">
        <v>1</v>
      </c>
      <c r="P13" s="65"/>
      <c r="Q13" s="80"/>
      <c r="R13" s="81">
        <v>11</v>
      </c>
      <c r="S13" s="80"/>
      <c r="T13" s="81">
        <v>14</v>
      </c>
      <c r="U13" s="80"/>
      <c r="V13" s="81">
        <v>9</v>
      </c>
      <c r="W13" s="80"/>
      <c r="X13" s="81">
        <v>2</v>
      </c>
      <c r="Y13" s="80"/>
      <c r="Z13" s="81">
        <v>7</v>
      </c>
      <c r="AA13" s="80">
        <v>13</v>
      </c>
      <c r="AB13" s="81"/>
      <c r="AC13" s="80">
        <v>5</v>
      </c>
      <c r="AD13" s="81"/>
      <c r="AE13" s="80">
        <v>4</v>
      </c>
      <c r="AF13" s="81"/>
      <c r="AG13" s="80"/>
      <c r="AH13" s="81">
        <v>12</v>
      </c>
      <c r="AI13" s="80"/>
      <c r="AJ13" s="81">
        <v>10</v>
      </c>
      <c r="AK13" s="80"/>
      <c r="AL13" s="81">
        <v>3</v>
      </c>
      <c r="AM13" s="8">
        <f t="shared" si="3"/>
        <v>120</v>
      </c>
      <c r="AN13">
        <f t="shared" si="4"/>
        <v>82</v>
      </c>
      <c r="AO13">
        <f t="shared" si="5"/>
        <v>85</v>
      </c>
      <c r="AP13">
        <f t="shared" si="6"/>
        <v>92</v>
      </c>
      <c r="AQ13">
        <f t="shared" si="7"/>
        <v>95</v>
      </c>
      <c r="AR13" s="8" t="s">
        <v>39</v>
      </c>
      <c r="AS13" s="33">
        <f t="shared" si="8"/>
        <v>82</v>
      </c>
      <c r="AT13" s="33">
        <f t="shared" si="9"/>
        <v>85</v>
      </c>
      <c r="AW13" s="8"/>
      <c r="AX13" s="8"/>
    </row>
    <row r="14" spans="1:58" ht="12.75" customHeight="1" x14ac:dyDescent="0.2">
      <c r="B14" s="8" t="s">
        <v>35</v>
      </c>
      <c r="C14" s="8">
        <v>12</v>
      </c>
      <c r="D14" s="8">
        <v>10</v>
      </c>
      <c r="E14" s="8">
        <v>820</v>
      </c>
      <c r="F14" s="8">
        <f t="shared" si="0"/>
        <v>902</v>
      </c>
      <c r="G14" s="77">
        <f t="shared" si="1"/>
        <v>82</v>
      </c>
      <c r="H14" s="77">
        <f t="shared" si="2"/>
        <v>0</v>
      </c>
      <c r="I14" s="78"/>
      <c r="J14" s="79">
        <v>5</v>
      </c>
      <c r="K14" s="65"/>
      <c r="L14" s="79">
        <v>9</v>
      </c>
      <c r="M14" s="80">
        <v>10</v>
      </c>
      <c r="N14" s="81"/>
      <c r="O14" s="80"/>
      <c r="P14" s="65">
        <v>14</v>
      </c>
      <c r="Q14" s="80"/>
      <c r="R14" s="81">
        <v>12</v>
      </c>
      <c r="S14" s="80"/>
      <c r="T14" s="81">
        <v>15</v>
      </c>
      <c r="U14" s="80"/>
      <c r="V14" s="81">
        <v>3</v>
      </c>
      <c r="W14" s="80">
        <v>6</v>
      </c>
      <c r="X14" s="81"/>
      <c r="Y14" s="80"/>
      <c r="Z14" s="81">
        <v>13</v>
      </c>
      <c r="AA14" s="80">
        <v>8</v>
      </c>
      <c r="AB14" s="81"/>
      <c r="AC14" s="80">
        <v>4</v>
      </c>
      <c r="AD14" s="81"/>
      <c r="AE14" s="80"/>
      <c r="AF14" s="81">
        <v>2</v>
      </c>
      <c r="AG14" s="80"/>
      <c r="AH14" s="81">
        <v>11</v>
      </c>
      <c r="AI14" s="80"/>
      <c r="AJ14" s="81">
        <v>7</v>
      </c>
      <c r="AK14" s="80">
        <v>1</v>
      </c>
      <c r="AL14" s="81"/>
      <c r="AM14" s="8">
        <f t="shared" si="3"/>
        <v>120</v>
      </c>
      <c r="AN14">
        <f t="shared" si="4"/>
        <v>83</v>
      </c>
      <c r="AO14">
        <f t="shared" si="5"/>
        <v>82</v>
      </c>
      <c r="AP14">
        <f t="shared" si="6"/>
        <v>90</v>
      </c>
      <c r="AQ14">
        <f t="shared" si="7"/>
        <v>89</v>
      </c>
      <c r="AR14" s="8" t="s">
        <v>35</v>
      </c>
      <c r="AS14" s="33">
        <f t="shared" si="8"/>
        <v>83</v>
      </c>
      <c r="AT14" s="33">
        <f t="shared" si="9"/>
        <v>82</v>
      </c>
    </row>
    <row r="15" spans="1:58" ht="12.75" customHeight="1" x14ac:dyDescent="0.2">
      <c r="B15" s="8" t="s">
        <v>37</v>
      </c>
      <c r="C15" s="8">
        <v>18</v>
      </c>
      <c r="D15" s="8">
        <v>15</v>
      </c>
      <c r="E15" s="8">
        <v>806</v>
      </c>
      <c r="F15" s="8">
        <f t="shared" si="0"/>
        <v>888</v>
      </c>
      <c r="G15" s="77">
        <f t="shared" si="1"/>
        <v>82</v>
      </c>
      <c r="H15" s="77">
        <f t="shared" si="2"/>
        <v>0</v>
      </c>
      <c r="I15" s="78"/>
      <c r="J15" s="79">
        <v>5</v>
      </c>
      <c r="K15" s="88"/>
      <c r="L15" s="79">
        <v>13</v>
      </c>
      <c r="M15" s="80"/>
      <c r="N15" s="81">
        <v>2</v>
      </c>
      <c r="O15" s="80"/>
      <c r="P15" s="65">
        <v>7</v>
      </c>
      <c r="Q15" s="80"/>
      <c r="R15" s="81">
        <v>12</v>
      </c>
      <c r="S15" s="80"/>
      <c r="T15" s="81">
        <v>14</v>
      </c>
      <c r="U15" s="80"/>
      <c r="V15" s="81">
        <v>9</v>
      </c>
      <c r="W15" s="80">
        <v>8</v>
      </c>
      <c r="X15" s="81"/>
      <c r="Y15" s="80"/>
      <c r="Z15" s="81">
        <v>3</v>
      </c>
      <c r="AA15" s="80"/>
      <c r="AB15" s="81">
        <v>6</v>
      </c>
      <c r="AC15" s="80">
        <v>10</v>
      </c>
      <c r="AD15" s="81"/>
      <c r="AE15" s="80"/>
      <c r="AF15" s="81">
        <v>4</v>
      </c>
      <c r="AG15" s="80"/>
      <c r="AH15" s="81">
        <v>15</v>
      </c>
      <c r="AI15" s="80"/>
      <c r="AJ15" s="81">
        <v>11</v>
      </c>
      <c r="AK15" s="80">
        <v>1</v>
      </c>
      <c r="AL15" s="81"/>
      <c r="AM15" s="8">
        <f t="shared" si="3"/>
        <v>120</v>
      </c>
      <c r="AN15">
        <f t="shared" si="4"/>
        <v>83</v>
      </c>
      <c r="AO15">
        <f t="shared" si="5"/>
        <v>82</v>
      </c>
      <c r="AP15">
        <f t="shared" si="6"/>
        <v>94</v>
      </c>
      <c r="AQ15">
        <f t="shared" si="7"/>
        <v>93</v>
      </c>
      <c r="AR15" s="8" t="s">
        <v>37</v>
      </c>
      <c r="AS15" s="33">
        <f t="shared" si="8"/>
        <v>83</v>
      </c>
      <c r="AT15" s="33">
        <f t="shared" si="9"/>
        <v>82</v>
      </c>
    </row>
    <row r="16" spans="1:58" ht="12.75" customHeight="1" x14ac:dyDescent="0.2">
      <c r="B16" s="8" t="s">
        <v>28</v>
      </c>
      <c r="C16" s="24">
        <v>15</v>
      </c>
      <c r="D16" s="24">
        <v>14</v>
      </c>
      <c r="E16" s="8">
        <v>815</v>
      </c>
      <c r="F16" s="8">
        <f t="shared" si="0"/>
        <v>895</v>
      </c>
      <c r="G16" s="77">
        <f t="shared" si="1"/>
        <v>80</v>
      </c>
      <c r="H16" s="77">
        <f t="shared" si="2"/>
        <v>0</v>
      </c>
      <c r="I16" s="78"/>
      <c r="J16" s="79">
        <v>6</v>
      </c>
      <c r="K16" s="88"/>
      <c r="L16" s="79">
        <v>9</v>
      </c>
      <c r="M16" s="80">
        <v>12</v>
      </c>
      <c r="N16" s="81"/>
      <c r="O16" s="80"/>
      <c r="P16" s="65">
        <v>14</v>
      </c>
      <c r="Q16" s="80"/>
      <c r="R16" s="81">
        <v>13</v>
      </c>
      <c r="S16" s="80"/>
      <c r="T16" s="81">
        <v>15</v>
      </c>
      <c r="U16" s="80"/>
      <c r="V16" s="81">
        <v>5</v>
      </c>
      <c r="W16" s="80"/>
      <c r="X16" s="81">
        <v>1</v>
      </c>
      <c r="Y16" s="80"/>
      <c r="Z16" s="81">
        <v>10</v>
      </c>
      <c r="AA16" s="80">
        <v>11</v>
      </c>
      <c r="AB16" s="81"/>
      <c r="AC16" s="80">
        <v>4</v>
      </c>
      <c r="AD16" s="81"/>
      <c r="AE16" s="80">
        <v>3</v>
      </c>
      <c r="AF16" s="81"/>
      <c r="AG16" s="80"/>
      <c r="AH16" s="81">
        <v>8</v>
      </c>
      <c r="AI16" s="80"/>
      <c r="AJ16" s="81">
        <v>7</v>
      </c>
      <c r="AK16" s="80">
        <v>2</v>
      </c>
      <c r="AL16" s="81"/>
      <c r="AM16" s="8">
        <f t="shared" si="3"/>
        <v>120</v>
      </c>
      <c r="AN16">
        <f t="shared" si="4"/>
        <v>82</v>
      </c>
      <c r="AO16">
        <f t="shared" si="5"/>
        <v>80</v>
      </c>
      <c r="AP16">
        <f t="shared" si="6"/>
        <v>89</v>
      </c>
      <c r="AQ16">
        <f t="shared" si="7"/>
        <v>87</v>
      </c>
      <c r="AR16" s="8" t="s">
        <v>28</v>
      </c>
      <c r="AS16" s="33">
        <f t="shared" si="8"/>
        <v>82</v>
      </c>
      <c r="AT16" s="33">
        <f t="shared" si="9"/>
        <v>80</v>
      </c>
    </row>
    <row r="17" spans="1:58" ht="12.75" customHeight="1" x14ac:dyDescent="0.2">
      <c r="B17" s="8" t="s">
        <v>22</v>
      </c>
      <c r="C17" s="8">
        <v>2</v>
      </c>
      <c r="D17" s="8">
        <v>2</v>
      </c>
      <c r="E17" s="8">
        <v>866</v>
      </c>
      <c r="F17" s="8">
        <f t="shared" si="0"/>
        <v>944</v>
      </c>
      <c r="G17" s="77">
        <f t="shared" si="1"/>
        <v>78</v>
      </c>
      <c r="H17" s="77">
        <f t="shared" si="2"/>
        <v>0</v>
      </c>
      <c r="I17" s="78"/>
      <c r="J17" s="79">
        <v>7</v>
      </c>
      <c r="K17" s="65"/>
      <c r="L17" s="79">
        <v>11</v>
      </c>
      <c r="M17" s="80">
        <v>12</v>
      </c>
      <c r="N17" s="81"/>
      <c r="O17" s="80"/>
      <c r="P17" s="65">
        <v>8</v>
      </c>
      <c r="Q17" s="80"/>
      <c r="R17" s="81">
        <v>2</v>
      </c>
      <c r="S17" s="80"/>
      <c r="T17" s="81">
        <v>15</v>
      </c>
      <c r="U17" s="80"/>
      <c r="V17" s="81">
        <v>1</v>
      </c>
      <c r="W17" s="80">
        <v>6</v>
      </c>
      <c r="X17" s="81"/>
      <c r="Y17" s="80"/>
      <c r="Z17" s="81">
        <v>13</v>
      </c>
      <c r="AA17" s="80">
        <v>14</v>
      </c>
      <c r="AB17" s="81"/>
      <c r="AC17" s="80">
        <v>9</v>
      </c>
      <c r="AD17" s="81"/>
      <c r="AE17" s="80">
        <v>10</v>
      </c>
      <c r="AF17" s="81"/>
      <c r="AG17" s="80"/>
      <c r="AH17" s="81">
        <v>5</v>
      </c>
      <c r="AI17" s="80"/>
      <c r="AJ17" s="81">
        <v>4</v>
      </c>
      <c r="AK17" s="80"/>
      <c r="AL17" s="81">
        <v>3</v>
      </c>
      <c r="AM17" s="8">
        <f t="shared" si="3"/>
        <v>120</v>
      </c>
      <c r="AN17">
        <f t="shared" si="4"/>
        <v>78</v>
      </c>
      <c r="AO17">
        <f t="shared" si="5"/>
        <v>81</v>
      </c>
      <c r="AP17">
        <f t="shared" si="6"/>
        <v>82</v>
      </c>
      <c r="AQ17">
        <f t="shared" si="7"/>
        <v>85</v>
      </c>
      <c r="AR17" s="8" t="s">
        <v>22</v>
      </c>
      <c r="AS17" s="33">
        <f t="shared" si="8"/>
        <v>78</v>
      </c>
      <c r="AT17" s="33">
        <f t="shared" si="9"/>
        <v>81</v>
      </c>
      <c r="AU17" s="33" t="s">
        <v>68</v>
      </c>
    </row>
    <row r="18" spans="1:58" ht="12.75" customHeight="1" x14ac:dyDescent="0.2">
      <c r="B18" s="8" t="s">
        <v>38</v>
      </c>
      <c r="C18" s="8">
        <v>17</v>
      </c>
      <c r="D18" s="8">
        <v>16</v>
      </c>
      <c r="E18" s="8">
        <v>807</v>
      </c>
      <c r="F18" s="8">
        <f t="shared" si="0"/>
        <v>885</v>
      </c>
      <c r="G18" s="77">
        <f t="shared" si="1"/>
        <v>78</v>
      </c>
      <c r="H18" s="77">
        <f t="shared" si="2"/>
        <v>0</v>
      </c>
      <c r="I18" s="78"/>
      <c r="J18" s="79">
        <v>10</v>
      </c>
      <c r="K18" s="65"/>
      <c r="L18" s="79">
        <v>15</v>
      </c>
      <c r="M18" s="80">
        <v>6</v>
      </c>
      <c r="N18" s="81"/>
      <c r="O18" s="80"/>
      <c r="P18" s="65">
        <v>12</v>
      </c>
      <c r="Q18" s="80"/>
      <c r="R18" s="81">
        <v>7</v>
      </c>
      <c r="S18" s="80"/>
      <c r="T18" s="81">
        <v>11</v>
      </c>
      <c r="U18" s="80"/>
      <c r="V18" s="81">
        <v>8</v>
      </c>
      <c r="W18" s="80">
        <v>5</v>
      </c>
      <c r="X18" s="81"/>
      <c r="Y18" s="80"/>
      <c r="Z18" s="81">
        <v>13</v>
      </c>
      <c r="AA18" s="80">
        <v>14</v>
      </c>
      <c r="AB18" s="81"/>
      <c r="AC18" s="80">
        <v>4</v>
      </c>
      <c r="AD18" s="81"/>
      <c r="AE18" s="80"/>
      <c r="AF18" s="81">
        <v>1</v>
      </c>
      <c r="AG18" s="80"/>
      <c r="AH18" s="81">
        <v>9</v>
      </c>
      <c r="AI18" s="80"/>
      <c r="AJ18" s="81">
        <v>3</v>
      </c>
      <c r="AK18" s="80"/>
      <c r="AL18" s="81">
        <v>2</v>
      </c>
      <c r="AM18" s="8">
        <f t="shared" si="3"/>
        <v>120</v>
      </c>
      <c r="AN18">
        <f t="shared" si="4"/>
        <v>78</v>
      </c>
      <c r="AO18">
        <f t="shared" si="5"/>
        <v>80</v>
      </c>
      <c r="AP18">
        <f t="shared" si="6"/>
        <v>81</v>
      </c>
      <c r="AQ18">
        <f t="shared" si="7"/>
        <v>83</v>
      </c>
      <c r="AR18" s="8" t="s">
        <v>38</v>
      </c>
      <c r="AS18" s="33">
        <f t="shared" si="8"/>
        <v>78</v>
      </c>
      <c r="AT18" s="33">
        <f t="shared" si="9"/>
        <v>80</v>
      </c>
      <c r="BF18" s="8"/>
    </row>
    <row r="19" spans="1:58" ht="12.75" customHeight="1" x14ac:dyDescent="0.2">
      <c r="B19" s="8" t="s">
        <v>31</v>
      </c>
      <c r="C19" s="8">
        <v>5</v>
      </c>
      <c r="D19" s="8">
        <v>7</v>
      </c>
      <c r="E19" s="8">
        <v>831</v>
      </c>
      <c r="F19" s="8">
        <f t="shared" si="0"/>
        <v>908</v>
      </c>
      <c r="G19" s="77">
        <f t="shared" si="1"/>
        <v>77</v>
      </c>
      <c r="H19" s="77">
        <f t="shared" si="2"/>
        <v>0</v>
      </c>
      <c r="I19" s="78"/>
      <c r="J19" s="79">
        <v>8</v>
      </c>
      <c r="K19" s="88"/>
      <c r="L19" s="79">
        <v>13</v>
      </c>
      <c r="M19" s="80">
        <v>11</v>
      </c>
      <c r="N19" s="81"/>
      <c r="O19" s="80"/>
      <c r="P19" s="65">
        <v>2</v>
      </c>
      <c r="Q19" s="80"/>
      <c r="R19" s="81">
        <v>10</v>
      </c>
      <c r="S19" s="80"/>
      <c r="T19" s="81">
        <v>15</v>
      </c>
      <c r="U19" s="80"/>
      <c r="V19" s="81">
        <v>5</v>
      </c>
      <c r="W19" s="80">
        <v>4</v>
      </c>
      <c r="X19" s="81"/>
      <c r="Y19" s="80"/>
      <c r="Z19" s="81">
        <v>9</v>
      </c>
      <c r="AA19" s="80">
        <v>14</v>
      </c>
      <c r="AB19" s="81"/>
      <c r="AC19" s="80">
        <v>7</v>
      </c>
      <c r="AD19" s="81"/>
      <c r="AE19" s="80">
        <v>6</v>
      </c>
      <c r="AF19" s="81"/>
      <c r="AG19" s="80"/>
      <c r="AH19" s="81">
        <v>12</v>
      </c>
      <c r="AI19" s="80"/>
      <c r="AJ19" s="81">
        <v>1</v>
      </c>
      <c r="AK19" s="80">
        <v>3</v>
      </c>
      <c r="AL19" s="81"/>
      <c r="AM19" s="8">
        <f t="shared" si="3"/>
        <v>120</v>
      </c>
      <c r="AN19">
        <f t="shared" si="4"/>
        <v>80</v>
      </c>
      <c r="AO19">
        <f t="shared" si="5"/>
        <v>77</v>
      </c>
      <c r="AP19">
        <f t="shared" si="6"/>
        <v>81</v>
      </c>
      <c r="AQ19">
        <f t="shared" si="7"/>
        <v>78</v>
      </c>
      <c r="AR19" s="8" t="s">
        <v>31</v>
      </c>
      <c r="AS19" s="33">
        <f t="shared" si="8"/>
        <v>80</v>
      </c>
      <c r="AT19" s="33">
        <f t="shared" si="9"/>
        <v>77</v>
      </c>
    </row>
    <row r="20" spans="1:58" ht="12.75" customHeight="1" x14ac:dyDescent="0.2">
      <c r="A20" s="33">
        <v>1</v>
      </c>
      <c r="B20" s="8" t="s">
        <v>44</v>
      </c>
      <c r="C20" s="8">
        <v>23</v>
      </c>
      <c r="D20" s="8">
        <v>24</v>
      </c>
      <c r="E20" s="8">
        <v>748</v>
      </c>
      <c r="F20" s="8">
        <f t="shared" si="0"/>
        <v>825</v>
      </c>
      <c r="G20" s="77">
        <f t="shared" si="1"/>
        <v>77</v>
      </c>
      <c r="H20" s="77">
        <f t="shared" si="2"/>
        <v>0</v>
      </c>
      <c r="I20" s="78"/>
      <c r="J20" s="79">
        <v>4</v>
      </c>
      <c r="K20" s="88"/>
      <c r="L20" s="79">
        <v>9</v>
      </c>
      <c r="M20" s="80">
        <v>6</v>
      </c>
      <c r="N20" s="81"/>
      <c r="O20" s="80"/>
      <c r="P20" s="65">
        <v>8</v>
      </c>
      <c r="Q20" s="80"/>
      <c r="R20" s="82">
        <v>10</v>
      </c>
      <c r="S20" s="80"/>
      <c r="T20" s="81">
        <v>15</v>
      </c>
      <c r="U20" s="80"/>
      <c r="V20" s="81">
        <v>7</v>
      </c>
      <c r="W20" s="80">
        <v>11</v>
      </c>
      <c r="X20" s="81"/>
      <c r="Y20" s="80"/>
      <c r="Z20" s="81">
        <v>13</v>
      </c>
      <c r="AA20" s="80">
        <v>14</v>
      </c>
      <c r="AB20" s="81"/>
      <c r="AC20" s="80">
        <v>12</v>
      </c>
      <c r="AD20" s="81"/>
      <c r="AE20" s="80">
        <v>3</v>
      </c>
      <c r="AF20" s="81"/>
      <c r="AG20" s="80"/>
      <c r="AH20" s="81">
        <v>5</v>
      </c>
      <c r="AI20" s="80">
        <v>1</v>
      </c>
      <c r="AJ20" s="81"/>
      <c r="AK20" s="80"/>
      <c r="AL20" s="81">
        <v>2</v>
      </c>
      <c r="AM20" s="8">
        <f t="shared" si="3"/>
        <v>120</v>
      </c>
      <c r="AN20">
        <f t="shared" si="4"/>
        <v>78</v>
      </c>
      <c r="AO20">
        <f t="shared" si="5"/>
        <v>80</v>
      </c>
      <c r="AP20">
        <f t="shared" si="6"/>
        <v>77</v>
      </c>
      <c r="AQ20">
        <f t="shared" si="7"/>
        <v>79</v>
      </c>
      <c r="AR20" s="8" t="s">
        <v>44</v>
      </c>
      <c r="AS20" s="33">
        <f t="shared" si="8"/>
        <v>77</v>
      </c>
      <c r="AT20" s="33">
        <f t="shared" si="9"/>
        <v>79</v>
      </c>
    </row>
    <row r="21" spans="1:58" ht="12.75" customHeight="1" x14ac:dyDescent="0.2">
      <c r="B21" s="8" t="s">
        <v>32</v>
      </c>
      <c r="C21" s="8">
        <v>11</v>
      </c>
      <c r="D21" s="8">
        <v>12</v>
      </c>
      <c r="E21" s="8">
        <v>821</v>
      </c>
      <c r="F21" s="8">
        <f t="shared" si="0"/>
        <v>897</v>
      </c>
      <c r="G21" s="77">
        <f t="shared" si="1"/>
        <v>76</v>
      </c>
      <c r="H21" s="77">
        <f t="shared" si="2"/>
        <v>0</v>
      </c>
      <c r="I21" s="78"/>
      <c r="J21" s="79">
        <v>7</v>
      </c>
      <c r="K21" s="88"/>
      <c r="L21" s="79">
        <v>11</v>
      </c>
      <c r="M21" s="80">
        <v>8</v>
      </c>
      <c r="N21" s="81"/>
      <c r="O21" s="80"/>
      <c r="P21" s="65">
        <v>6</v>
      </c>
      <c r="Q21" s="80"/>
      <c r="R21" s="81">
        <v>2</v>
      </c>
      <c r="S21" s="80"/>
      <c r="T21" s="81">
        <v>13</v>
      </c>
      <c r="U21" s="80"/>
      <c r="V21" s="81">
        <v>1</v>
      </c>
      <c r="W21" s="80">
        <v>5</v>
      </c>
      <c r="X21" s="81"/>
      <c r="Y21" s="80"/>
      <c r="Z21" s="81">
        <v>4</v>
      </c>
      <c r="AA21" s="80">
        <v>9</v>
      </c>
      <c r="AB21" s="81"/>
      <c r="AC21" s="80">
        <v>14</v>
      </c>
      <c r="AD21" s="81"/>
      <c r="AE21" s="80">
        <v>3</v>
      </c>
      <c r="AF21" s="81"/>
      <c r="AG21" s="80"/>
      <c r="AH21" s="81">
        <v>15</v>
      </c>
      <c r="AI21" s="80"/>
      <c r="AJ21" s="81">
        <v>12</v>
      </c>
      <c r="AK21" s="80">
        <v>10</v>
      </c>
      <c r="AL21" s="81"/>
      <c r="AM21" s="8">
        <f t="shared" si="3"/>
        <v>120</v>
      </c>
      <c r="AN21">
        <f t="shared" si="4"/>
        <v>86</v>
      </c>
      <c r="AO21">
        <f t="shared" si="5"/>
        <v>76</v>
      </c>
      <c r="AP21">
        <f t="shared" si="6"/>
        <v>98</v>
      </c>
      <c r="AQ21">
        <f t="shared" si="7"/>
        <v>88</v>
      </c>
      <c r="AR21" s="8" t="s">
        <v>32</v>
      </c>
      <c r="AS21" s="33">
        <f t="shared" si="8"/>
        <v>86</v>
      </c>
      <c r="AT21" s="33">
        <f t="shared" si="9"/>
        <v>76</v>
      </c>
    </row>
    <row r="22" spans="1:58" ht="12.75" customHeight="1" x14ac:dyDescent="0.2">
      <c r="B22" s="8" t="s">
        <v>24</v>
      </c>
      <c r="C22" s="8">
        <v>3</v>
      </c>
      <c r="D22" s="8">
        <v>5</v>
      </c>
      <c r="E22" s="8">
        <v>838</v>
      </c>
      <c r="F22" s="8">
        <f t="shared" si="0"/>
        <v>913</v>
      </c>
      <c r="G22" s="77">
        <f t="shared" si="1"/>
        <v>75</v>
      </c>
      <c r="H22" s="77">
        <f t="shared" si="2"/>
        <v>0</v>
      </c>
      <c r="I22" s="78"/>
      <c r="J22" s="79">
        <v>11</v>
      </c>
      <c r="K22" s="88"/>
      <c r="L22" s="79">
        <v>12</v>
      </c>
      <c r="M22" s="80">
        <v>6</v>
      </c>
      <c r="N22" s="81"/>
      <c r="O22" s="80"/>
      <c r="P22" s="65">
        <v>4</v>
      </c>
      <c r="Q22" s="80"/>
      <c r="R22" s="81">
        <v>10</v>
      </c>
      <c r="S22" s="80"/>
      <c r="T22" s="81">
        <v>15</v>
      </c>
      <c r="U22" s="80"/>
      <c r="V22" s="81">
        <v>3</v>
      </c>
      <c r="W22" s="80">
        <v>8</v>
      </c>
      <c r="X22" s="81"/>
      <c r="Y22" s="80"/>
      <c r="Z22" s="81">
        <v>13</v>
      </c>
      <c r="AA22" s="80">
        <v>14</v>
      </c>
      <c r="AB22" s="81"/>
      <c r="AC22" s="80">
        <v>9</v>
      </c>
      <c r="AD22" s="81"/>
      <c r="AE22" s="80"/>
      <c r="AF22" s="81">
        <v>1</v>
      </c>
      <c r="AG22" s="80"/>
      <c r="AH22" s="81">
        <v>7</v>
      </c>
      <c r="AI22" s="80"/>
      <c r="AJ22" s="81">
        <v>5</v>
      </c>
      <c r="AK22" s="80">
        <v>2</v>
      </c>
      <c r="AL22" s="81"/>
      <c r="AM22" s="8">
        <f t="shared" si="3"/>
        <v>120</v>
      </c>
      <c r="AN22">
        <f t="shared" si="4"/>
        <v>77</v>
      </c>
      <c r="AO22">
        <f t="shared" si="5"/>
        <v>75</v>
      </c>
      <c r="AP22">
        <f t="shared" si="6"/>
        <v>82</v>
      </c>
      <c r="AQ22">
        <f t="shared" si="7"/>
        <v>80</v>
      </c>
      <c r="AR22" s="8" t="s">
        <v>24</v>
      </c>
      <c r="AS22" s="33">
        <f t="shared" si="8"/>
        <v>77</v>
      </c>
      <c r="AT22" s="33">
        <f t="shared" si="9"/>
        <v>75</v>
      </c>
    </row>
    <row r="23" spans="1:58" ht="12.75" customHeight="1" x14ac:dyDescent="0.2">
      <c r="B23" s="8" t="s">
        <v>27</v>
      </c>
      <c r="C23" s="8">
        <v>5</v>
      </c>
      <c r="D23" s="8">
        <v>9</v>
      </c>
      <c r="E23" s="8">
        <v>831</v>
      </c>
      <c r="F23" s="8">
        <f t="shared" si="0"/>
        <v>903</v>
      </c>
      <c r="G23" s="77">
        <f t="shared" si="1"/>
        <v>72</v>
      </c>
      <c r="H23" s="77">
        <f t="shared" si="2"/>
        <v>0</v>
      </c>
      <c r="I23" s="78"/>
      <c r="J23" s="79">
        <v>6</v>
      </c>
      <c r="K23" s="88"/>
      <c r="L23" s="79">
        <v>9</v>
      </c>
      <c r="M23" s="80">
        <v>14</v>
      </c>
      <c r="N23" s="81"/>
      <c r="O23" s="80"/>
      <c r="P23" s="65">
        <v>10</v>
      </c>
      <c r="Q23" s="80"/>
      <c r="R23" s="81">
        <v>12</v>
      </c>
      <c r="S23" s="80"/>
      <c r="T23" s="81">
        <v>15</v>
      </c>
      <c r="U23" s="80"/>
      <c r="V23" s="81">
        <v>4</v>
      </c>
      <c r="W23" s="80">
        <v>2</v>
      </c>
      <c r="X23" s="81"/>
      <c r="Y23" s="80"/>
      <c r="Z23" s="81">
        <v>13</v>
      </c>
      <c r="AA23" s="80">
        <v>8</v>
      </c>
      <c r="AB23" s="81"/>
      <c r="AC23" s="80">
        <v>7</v>
      </c>
      <c r="AD23" s="81"/>
      <c r="AE23" s="80"/>
      <c r="AF23" s="81">
        <v>1</v>
      </c>
      <c r="AG23" s="80"/>
      <c r="AH23" s="81">
        <v>11</v>
      </c>
      <c r="AI23" s="80"/>
      <c r="AJ23" s="81">
        <v>5</v>
      </c>
      <c r="AK23" s="80">
        <v>3</v>
      </c>
      <c r="AL23" s="81"/>
      <c r="AM23" s="8">
        <f t="shared" si="3"/>
        <v>120</v>
      </c>
      <c r="AN23">
        <f t="shared" si="4"/>
        <v>75</v>
      </c>
      <c r="AO23">
        <f t="shared" si="5"/>
        <v>72</v>
      </c>
      <c r="AP23">
        <f t="shared" si="6"/>
        <v>80</v>
      </c>
      <c r="AQ23">
        <f t="shared" si="7"/>
        <v>77</v>
      </c>
      <c r="AR23" s="8" t="s">
        <v>27</v>
      </c>
      <c r="AS23" s="33">
        <f t="shared" si="8"/>
        <v>75</v>
      </c>
      <c r="AT23" s="33">
        <f t="shared" si="9"/>
        <v>72</v>
      </c>
    </row>
    <row r="24" spans="1:58" ht="12.75" customHeight="1" x14ac:dyDescent="0.2">
      <c r="B24" s="8" t="s">
        <v>30</v>
      </c>
      <c r="C24" s="8">
        <v>19</v>
      </c>
      <c r="D24" s="8">
        <v>20</v>
      </c>
      <c r="E24" s="8">
        <v>794</v>
      </c>
      <c r="F24" s="8">
        <f t="shared" si="0"/>
        <v>864</v>
      </c>
      <c r="G24" s="77">
        <f t="shared" si="1"/>
        <v>70</v>
      </c>
      <c r="H24" s="77">
        <f t="shared" si="2"/>
        <v>0</v>
      </c>
      <c r="I24" s="78"/>
      <c r="J24" s="79">
        <v>11</v>
      </c>
      <c r="K24" s="65"/>
      <c r="L24" s="79">
        <v>12</v>
      </c>
      <c r="M24" s="80">
        <v>8</v>
      </c>
      <c r="N24" s="81"/>
      <c r="O24" s="80"/>
      <c r="P24" s="65">
        <v>15</v>
      </c>
      <c r="Q24" s="80"/>
      <c r="R24" s="81">
        <v>9</v>
      </c>
      <c r="S24" s="80"/>
      <c r="T24" s="81">
        <v>13</v>
      </c>
      <c r="U24" s="80"/>
      <c r="V24" s="81">
        <v>7</v>
      </c>
      <c r="W24" s="80">
        <v>2</v>
      </c>
      <c r="X24" s="81"/>
      <c r="Y24" s="80"/>
      <c r="Z24" s="81">
        <v>5</v>
      </c>
      <c r="AA24" s="80">
        <v>3</v>
      </c>
      <c r="AB24" s="81"/>
      <c r="AC24" s="80">
        <v>14</v>
      </c>
      <c r="AD24" s="81"/>
      <c r="AE24" s="80"/>
      <c r="AF24" s="81">
        <v>1</v>
      </c>
      <c r="AG24" s="80"/>
      <c r="AH24" s="81">
        <v>10</v>
      </c>
      <c r="AI24" s="80"/>
      <c r="AJ24" s="81">
        <v>6</v>
      </c>
      <c r="AK24" s="80">
        <v>4</v>
      </c>
      <c r="AL24" s="81"/>
      <c r="AM24" s="8">
        <f t="shared" si="3"/>
        <v>120</v>
      </c>
      <c r="AN24">
        <f t="shared" si="4"/>
        <v>74</v>
      </c>
      <c r="AO24">
        <f t="shared" si="5"/>
        <v>70</v>
      </c>
      <c r="AP24">
        <f t="shared" si="6"/>
        <v>80</v>
      </c>
      <c r="AQ24">
        <f t="shared" si="7"/>
        <v>76</v>
      </c>
      <c r="AR24" s="8" t="s">
        <v>30</v>
      </c>
      <c r="AS24" s="33">
        <f t="shared" si="8"/>
        <v>74</v>
      </c>
      <c r="AT24" s="33">
        <f t="shared" si="9"/>
        <v>70</v>
      </c>
    </row>
    <row r="25" spans="1:58" ht="12.75" customHeight="1" x14ac:dyDescent="0.2">
      <c r="B25" s="8" t="s">
        <v>40</v>
      </c>
      <c r="C25" s="8">
        <v>21</v>
      </c>
      <c r="D25" s="8">
        <v>22</v>
      </c>
      <c r="E25" s="8">
        <v>787</v>
      </c>
      <c r="F25" s="8">
        <f t="shared" si="0"/>
        <v>857</v>
      </c>
      <c r="G25" s="77">
        <f t="shared" si="1"/>
        <v>70</v>
      </c>
      <c r="H25" s="77">
        <f t="shared" si="2"/>
        <v>0</v>
      </c>
      <c r="I25" s="78"/>
      <c r="J25" s="79">
        <v>6</v>
      </c>
      <c r="K25" s="65"/>
      <c r="L25" s="79">
        <v>3</v>
      </c>
      <c r="M25" s="80">
        <v>15</v>
      </c>
      <c r="N25" s="81"/>
      <c r="O25" s="80"/>
      <c r="P25" s="65">
        <v>8</v>
      </c>
      <c r="Q25" s="80"/>
      <c r="R25" s="81">
        <v>1</v>
      </c>
      <c r="S25" s="80"/>
      <c r="T25" s="81">
        <v>14</v>
      </c>
      <c r="U25" s="80">
        <v>2</v>
      </c>
      <c r="V25" s="81"/>
      <c r="W25" s="80">
        <v>13</v>
      </c>
      <c r="X25" s="81"/>
      <c r="Y25" s="80"/>
      <c r="Z25" s="81">
        <v>10</v>
      </c>
      <c r="AA25" s="80">
        <v>11</v>
      </c>
      <c r="AB25" s="81"/>
      <c r="AC25" s="80">
        <v>7</v>
      </c>
      <c r="AD25" s="81"/>
      <c r="AE25" s="80"/>
      <c r="AF25" s="81">
        <v>12</v>
      </c>
      <c r="AG25" s="80"/>
      <c r="AH25" s="81">
        <v>4</v>
      </c>
      <c r="AI25" s="80"/>
      <c r="AJ25" s="81">
        <v>9</v>
      </c>
      <c r="AK25" s="80"/>
      <c r="AL25" s="81">
        <v>5</v>
      </c>
      <c r="AM25" s="8">
        <f t="shared" si="3"/>
        <v>120</v>
      </c>
      <c r="AN25">
        <f t="shared" si="4"/>
        <v>70</v>
      </c>
      <c r="AO25">
        <f t="shared" si="5"/>
        <v>75</v>
      </c>
      <c r="AP25">
        <f t="shared" si="6"/>
        <v>79</v>
      </c>
      <c r="AQ25">
        <f t="shared" si="7"/>
        <v>84</v>
      </c>
      <c r="AR25" s="8" t="s">
        <v>40</v>
      </c>
      <c r="AS25" s="33">
        <f t="shared" si="8"/>
        <v>70</v>
      </c>
      <c r="AT25" s="33">
        <f t="shared" si="9"/>
        <v>75</v>
      </c>
    </row>
    <row r="26" spans="1:58" ht="12.75" customHeight="1" x14ac:dyDescent="0.2">
      <c r="A26" s="33">
        <v>4</v>
      </c>
      <c r="B26" s="8" t="s">
        <v>21</v>
      </c>
      <c r="C26" s="8">
        <v>1</v>
      </c>
      <c r="D26" s="8">
        <v>1</v>
      </c>
      <c r="E26" s="8">
        <v>880</v>
      </c>
      <c r="F26" s="8">
        <f t="shared" si="0"/>
        <v>949</v>
      </c>
      <c r="G26" s="77">
        <f t="shared" si="1"/>
        <v>69</v>
      </c>
      <c r="H26" s="77">
        <f t="shared" si="2"/>
        <v>0</v>
      </c>
      <c r="I26" s="78"/>
      <c r="J26" s="79">
        <v>8</v>
      </c>
      <c r="K26" s="88"/>
      <c r="L26" s="79">
        <v>7</v>
      </c>
      <c r="M26" s="80">
        <v>12</v>
      </c>
      <c r="N26" s="81"/>
      <c r="O26" s="80"/>
      <c r="P26" s="65">
        <v>13</v>
      </c>
      <c r="Q26" s="80"/>
      <c r="R26" s="81">
        <v>6</v>
      </c>
      <c r="S26" s="80"/>
      <c r="T26" s="81">
        <v>15</v>
      </c>
      <c r="U26" s="80">
        <v>4</v>
      </c>
      <c r="V26" s="81"/>
      <c r="W26" s="80"/>
      <c r="X26" s="81">
        <v>5</v>
      </c>
      <c r="Y26" s="80"/>
      <c r="Z26" s="81">
        <v>9</v>
      </c>
      <c r="AA26" s="80">
        <v>14</v>
      </c>
      <c r="AB26" s="81"/>
      <c r="AC26" s="80">
        <v>11</v>
      </c>
      <c r="AD26" s="81"/>
      <c r="AE26" s="80"/>
      <c r="AF26" s="81">
        <v>2</v>
      </c>
      <c r="AG26" s="80"/>
      <c r="AH26" s="81">
        <v>10</v>
      </c>
      <c r="AI26" s="80">
        <v>1</v>
      </c>
      <c r="AJ26" s="81"/>
      <c r="AK26" s="80">
        <v>3</v>
      </c>
      <c r="AL26" s="81"/>
      <c r="AM26" s="8">
        <f t="shared" si="3"/>
        <v>120</v>
      </c>
      <c r="AN26">
        <f t="shared" si="4"/>
        <v>73</v>
      </c>
      <c r="AO26">
        <f t="shared" si="5"/>
        <v>70</v>
      </c>
      <c r="AP26">
        <f t="shared" si="6"/>
        <v>72</v>
      </c>
      <c r="AQ26">
        <f t="shared" si="7"/>
        <v>69</v>
      </c>
      <c r="AR26" s="8" t="s">
        <v>21</v>
      </c>
      <c r="AS26" s="33">
        <f t="shared" si="8"/>
        <v>72</v>
      </c>
      <c r="AT26" s="33">
        <f t="shared" si="9"/>
        <v>69</v>
      </c>
      <c r="AZ26" s="8"/>
      <c r="BA26" s="8"/>
      <c r="BB26" s="8"/>
    </row>
    <row r="27" spans="1:58" ht="12.75" customHeight="1" x14ac:dyDescent="0.2">
      <c r="A27" s="33">
        <v>3</v>
      </c>
      <c r="B27" s="8" t="s">
        <v>26</v>
      </c>
      <c r="C27" s="8">
        <v>8</v>
      </c>
      <c r="D27" s="8">
        <v>12</v>
      </c>
      <c r="E27" s="8">
        <v>829</v>
      </c>
      <c r="F27" s="8">
        <f t="shared" si="0"/>
        <v>897</v>
      </c>
      <c r="G27" s="77">
        <f t="shared" si="1"/>
        <v>68</v>
      </c>
      <c r="H27" s="77">
        <f t="shared" si="2"/>
        <v>0</v>
      </c>
      <c r="I27" s="78"/>
      <c r="J27" s="79">
        <v>3</v>
      </c>
      <c r="K27" s="88"/>
      <c r="L27" s="79">
        <v>7</v>
      </c>
      <c r="M27" s="80">
        <v>9</v>
      </c>
      <c r="N27" s="81"/>
      <c r="O27" s="80"/>
      <c r="P27" s="65">
        <v>11</v>
      </c>
      <c r="Q27" s="80"/>
      <c r="R27" s="81">
        <v>5</v>
      </c>
      <c r="S27" s="80"/>
      <c r="T27" s="81">
        <v>15</v>
      </c>
      <c r="U27" s="80"/>
      <c r="V27" s="81">
        <v>10</v>
      </c>
      <c r="W27" s="80"/>
      <c r="X27" s="81">
        <v>4</v>
      </c>
      <c r="Y27" s="80"/>
      <c r="Z27" s="81">
        <v>12</v>
      </c>
      <c r="AA27" s="80">
        <v>14</v>
      </c>
      <c r="AB27" s="81"/>
      <c r="AC27" s="80">
        <v>13</v>
      </c>
      <c r="AD27" s="81"/>
      <c r="AE27" s="80"/>
      <c r="AF27" s="81">
        <v>1</v>
      </c>
      <c r="AG27" s="80"/>
      <c r="AH27" s="81">
        <v>8</v>
      </c>
      <c r="AI27" s="80"/>
      <c r="AJ27" s="81">
        <v>6</v>
      </c>
      <c r="AK27" s="80"/>
      <c r="AL27" s="81">
        <v>2</v>
      </c>
      <c r="AM27" s="8">
        <f t="shared" si="3"/>
        <v>120</v>
      </c>
      <c r="AN27">
        <f t="shared" si="4"/>
        <v>68</v>
      </c>
      <c r="AO27">
        <f t="shared" si="5"/>
        <v>70</v>
      </c>
      <c r="AP27">
        <f t="shared" si="6"/>
        <v>74</v>
      </c>
      <c r="AQ27">
        <f t="shared" si="7"/>
        <v>76</v>
      </c>
      <c r="AR27" s="8" t="s">
        <v>26</v>
      </c>
      <c r="AS27" s="33">
        <f t="shared" si="8"/>
        <v>68</v>
      </c>
      <c r="AT27" s="33">
        <f t="shared" si="9"/>
        <v>70</v>
      </c>
    </row>
    <row r="28" spans="1:58" ht="12.75" customHeight="1" x14ac:dyDescent="0.2">
      <c r="B28" s="8" t="s">
        <v>147</v>
      </c>
      <c r="C28" s="8">
        <v>5</v>
      </c>
      <c r="D28" s="8">
        <v>11</v>
      </c>
      <c r="E28" s="8">
        <v>831</v>
      </c>
      <c r="F28" s="8">
        <f t="shared" si="0"/>
        <v>898</v>
      </c>
      <c r="G28" s="77">
        <f t="shared" si="1"/>
        <v>67</v>
      </c>
      <c r="H28" s="77">
        <f t="shared" si="2"/>
        <v>0</v>
      </c>
      <c r="I28" s="78"/>
      <c r="J28" s="79">
        <v>6</v>
      </c>
      <c r="K28" s="65"/>
      <c r="L28" s="79">
        <v>14</v>
      </c>
      <c r="M28" s="80">
        <v>13</v>
      </c>
      <c r="N28" s="81"/>
      <c r="O28" s="80">
        <v>4</v>
      </c>
      <c r="P28" s="65"/>
      <c r="Q28" s="80"/>
      <c r="R28" s="81">
        <v>12</v>
      </c>
      <c r="S28" s="80"/>
      <c r="T28" s="81">
        <v>15</v>
      </c>
      <c r="U28" s="80"/>
      <c r="V28" s="81">
        <v>11</v>
      </c>
      <c r="W28" s="80">
        <v>5</v>
      </c>
      <c r="X28" s="81"/>
      <c r="Y28" s="80"/>
      <c r="Z28" s="81">
        <v>9</v>
      </c>
      <c r="AA28" s="80">
        <v>8</v>
      </c>
      <c r="AB28" s="81"/>
      <c r="AC28" s="80">
        <v>7</v>
      </c>
      <c r="AD28" s="81"/>
      <c r="AE28" s="80">
        <v>2</v>
      </c>
      <c r="AF28" s="81"/>
      <c r="AG28" s="80"/>
      <c r="AH28" s="81">
        <v>10</v>
      </c>
      <c r="AI28" s="80"/>
      <c r="AJ28" s="81">
        <v>1</v>
      </c>
      <c r="AK28" s="80">
        <v>3</v>
      </c>
      <c r="AL28" s="81"/>
      <c r="AM28" s="8">
        <f t="shared" si="3"/>
        <v>120</v>
      </c>
      <c r="AN28">
        <f t="shared" si="4"/>
        <v>70</v>
      </c>
      <c r="AO28">
        <f t="shared" si="5"/>
        <v>67</v>
      </c>
      <c r="AP28">
        <f t="shared" si="6"/>
        <v>71</v>
      </c>
      <c r="AQ28">
        <f t="shared" si="7"/>
        <v>68</v>
      </c>
      <c r="AR28" s="8" t="s">
        <v>29</v>
      </c>
      <c r="AS28" s="33">
        <f t="shared" si="8"/>
        <v>70</v>
      </c>
      <c r="AT28" s="33">
        <f t="shared" si="9"/>
        <v>67</v>
      </c>
      <c r="AU28" s="8"/>
      <c r="AV28" s="8"/>
    </row>
    <row r="29" spans="1:58" x14ac:dyDescent="0.2">
      <c r="B29" s="8" t="s">
        <v>42</v>
      </c>
      <c r="C29" s="8">
        <v>20</v>
      </c>
      <c r="D29" s="8">
        <v>21</v>
      </c>
      <c r="E29" s="8">
        <v>792</v>
      </c>
      <c r="F29" s="8">
        <f t="shared" si="0"/>
        <v>859</v>
      </c>
      <c r="G29" s="77">
        <f t="shared" si="1"/>
        <v>67</v>
      </c>
      <c r="H29" s="77">
        <f t="shared" si="2"/>
        <v>0</v>
      </c>
      <c r="I29" s="78"/>
      <c r="J29" s="79">
        <v>14</v>
      </c>
      <c r="K29" s="65"/>
      <c r="L29" s="79">
        <v>7</v>
      </c>
      <c r="M29" s="80">
        <v>10</v>
      </c>
      <c r="N29" s="81"/>
      <c r="O29" s="80">
        <v>6</v>
      </c>
      <c r="P29" s="65"/>
      <c r="Q29" s="80"/>
      <c r="R29" s="81">
        <v>13</v>
      </c>
      <c r="S29" s="80"/>
      <c r="T29" s="81">
        <v>15</v>
      </c>
      <c r="U29" s="80"/>
      <c r="V29" s="81">
        <v>1</v>
      </c>
      <c r="W29" s="80">
        <v>2</v>
      </c>
      <c r="X29" s="81"/>
      <c r="Y29" s="80"/>
      <c r="Z29" s="81">
        <v>11</v>
      </c>
      <c r="AA29" s="80">
        <v>12</v>
      </c>
      <c r="AB29" s="81"/>
      <c r="AC29" s="80">
        <v>8</v>
      </c>
      <c r="AD29" s="81"/>
      <c r="AE29" s="80">
        <v>4</v>
      </c>
      <c r="AF29" s="81"/>
      <c r="AG29" s="80"/>
      <c r="AH29" s="81">
        <v>9</v>
      </c>
      <c r="AI29" s="80"/>
      <c r="AJ29" s="81">
        <v>5</v>
      </c>
      <c r="AK29" s="80">
        <v>3</v>
      </c>
      <c r="AL29" s="81"/>
      <c r="AM29" s="8">
        <f t="shared" si="3"/>
        <v>120</v>
      </c>
      <c r="AN29">
        <f t="shared" si="4"/>
        <v>70</v>
      </c>
      <c r="AO29">
        <f t="shared" si="5"/>
        <v>67</v>
      </c>
      <c r="AP29">
        <f t="shared" si="6"/>
        <v>75</v>
      </c>
      <c r="AQ29">
        <f t="shared" si="7"/>
        <v>72</v>
      </c>
      <c r="AR29" s="8" t="s">
        <v>42</v>
      </c>
      <c r="AS29" s="33">
        <f t="shared" si="8"/>
        <v>70</v>
      </c>
      <c r="AT29" s="33">
        <f t="shared" si="9"/>
        <v>67</v>
      </c>
    </row>
    <row r="30" spans="1:58" x14ac:dyDescent="0.2">
      <c r="B30" s="8" t="s">
        <v>25</v>
      </c>
      <c r="C30" s="8">
        <v>13</v>
      </c>
      <c r="D30" s="8">
        <v>17</v>
      </c>
      <c r="E30" s="8">
        <v>818</v>
      </c>
      <c r="F30" s="8">
        <f t="shared" si="0"/>
        <v>883</v>
      </c>
      <c r="G30" s="77">
        <f t="shared" si="1"/>
        <v>65</v>
      </c>
      <c r="H30" s="77">
        <f t="shared" si="2"/>
        <v>0</v>
      </c>
      <c r="I30" s="78"/>
      <c r="J30" s="79">
        <v>14</v>
      </c>
      <c r="K30" s="88"/>
      <c r="L30" s="79">
        <v>7</v>
      </c>
      <c r="M30" s="80">
        <v>2</v>
      </c>
      <c r="N30" s="81"/>
      <c r="O30" s="80">
        <v>1</v>
      </c>
      <c r="P30" s="65"/>
      <c r="Q30" s="80"/>
      <c r="R30" s="81">
        <v>8</v>
      </c>
      <c r="S30" s="80"/>
      <c r="T30" s="81">
        <v>15</v>
      </c>
      <c r="U30" s="80"/>
      <c r="V30" s="81">
        <v>6</v>
      </c>
      <c r="W30" s="80">
        <v>12</v>
      </c>
      <c r="X30" s="81"/>
      <c r="Y30" s="80"/>
      <c r="Z30" s="81">
        <v>13</v>
      </c>
      <c r="AA30" s="80">
        <v>11</v>
      </c>
      <c r="AB30" s="81"/>
      <c r="AC30" s="80">
        <v>9</v>
      </c>
      <c r="AD30" s="81"/>
      <c r="AE30" s="80">
        <v>4</v>
      </c>
      <c r="AF30" s="81"/>
      <c r="AG30" s="80"/>
      <c r="AH30" s="81">
        <v>5</v>
      </c>
      <c r="AI30" s="80"/>
      <c r="AJ30" s="81">
        <v>3</v>
      </c>
      <c r="AK30" s="80">
        <v>10</v>
      </c>
      <c r="AL30" s="81"/>
      <c r="AM30" s="8">
        <f t="shared" si="3"/>
        <v>120</v>
      </c>
      <c r="AN30">
        <f t="shared" si="4"/>
        <v>75</v>
      </c>
      <c r="AO30">
        <f t="shared" si="5"/>
        <v>65</v>
      </c>
      <c r="AP30">
        <f t="shared" si="6"/>
        <v>78</v>
      </c>
      <c r="AQ30">
        <f t="shared" si="7"/>
        <v>68</v>
      </c>
      <c r="AR30" s="8" t="s">
        <v>25</v>
      </c>
      <c r="AS30" s="33">
        <f t="shared" si="8"/>
        <v>75</v>
      </c>
      <c r="AT30" s="33">
        <f t="shared" si="9"/>
        <v>65</v>
      </c>
    </row>
    <row r="31" spans="1:58" ht="13.5" customHeight="1" x14ac:dyDescent="0.2">
      <c r="B31" s="8" t="s">
        <v>41</v>
      </c>
      <c r="C31" s="8">
        <v>16</v>
      </c>
      <c r="D31" s="8">
        <v>18</v>
      </c>
      <c r="E31" s="8">
        <v>812</v>
      </c>
      <c r="F31" s="8">
        <f t="shared" si="0"/>
        <v>874</v>
      </c>
      <c r="G31" s="77">
        <f t="shared" si="1"/>
        <v>62</v>
      </c>
      <c r="H31" s="77">
        <f t="shared" si="2"/>
        <v>0</v>
      </c>
      <c r="I31" s="78"/>
      <c r="J31" s="79">
        <v>15</v>
      </c>
      <c r="K31" s="65"/>
      <c r="L31" s="79">
        <v>14</v>
      </c>
      <c r="M31" s="80">
        <v>13</v>
      </c>
      <c r="N31" s="81"/>
      <c r="O31" s="80"/>
      <c r="P31" s="65">
        <v>12</v>
      </c>
      <c r="Q31" s="80"/>
      <c r="R31" s="81">
        <v>11</v>
      </c>
      <c r="S31" s="80"/>
      <c r="T31" s="81">
        <v>10</v>
      </c>
      <c r="U31" s="80"/>
      <c r="V31" s="81">
        <v>9</v>
      </c>
      <c r="W31" s="80"/>
      <c r="X31" s="81">
        <v>8</v>
      </c>
      <c r="Y31" s="80"/>
      <c r="Z31" s="81">
        <v>7</v>
      </c>
      <c r="AA31" s="80">
        <v>6</v>
      </c>
      <c r="AB31" s="81"/>
      <c r="AC31" s="80">
        <v>5</v>
      </c>
      <c r="AD31" s="81"/>
      <c r="AE31" s="80">
        <v>4</v>
      </c>
      <c r="AF31" s="81"/>
      <c r="AG31" s="80"/>
      <c r="AH31" s="81">
        <v>3</v>
      </c>
      <c r="AI31" s="80"/>
      <c r="AJ31" s="81">
        <v>2</v>
      </c>
      <c r="AK31" s="80">
        <v>1</v>
      </c>
      <c r="AL31" s="81"/>
      <c r="AM31" s="8">
        <f t="shared" si="3"/>
        <v>120</v>
      </c>
      <c r="AN31">
        <f t="shared" si="4"/>
        <v>63</v>
      </c>
      <c r="AO31">
        <f t="shared" si="5"/>
        <v>62</v>
      </c>
      <c r="AP31">
        <f t="shared" si="6"/>
        <v>65</v>
      </c>
      <c r="AQ31">
        <f t="shared" si="7"/>
        <v>64</v>
      </c>
      <c r="AR31" s="8" t="s">
        <v>41</v>
      </c>
      <c r="AS31" s="33">
        <f t="shared" si="8"/>
        <v>63</v>
      </c>
      <c r="AT31" s="33">
        <f t="shared" si="9"/>
        <v>62</v>
      </c>
      <c r="AY31" s="8"/>
    </row>
    <row r="32" spans="1:58" x14ac:dyDescent="0.2">
      <c r="B32" s="8"/>
      <c r="C32" s="8"/>
      <c r="D32" s="8"/>
      <c r="E32" s="65"/>
      <c r="F32" s="65"/>
      <c r="G32" s="8"/>
      <c r="H32" s="8"/>
      <c r="I32" s="80"/>
      <c r="J32" s="81"/>
      <c r="K32" s="65"/>
      <c r="L32" s="81"/>
      <c r="M32" s="80"/>
      <c r="N32" s="81"/>
      <c r="O32" s="80"/>
      <c r="P32" s="65"/>
      <c r="Q32" s="80"/>
      <c r="R32" s="81"/>
      <c r="S32" s="80"/>
      <c r="T32" s="81"/>
      <c r="U32" s="80"/>
      <c r="V32" s="81"/>
      <c r="W32" s="80"/>
      <c r="X32" s="81"/>
      <c r="Y32" s="80"/>
      <c r="Z32" s="81"/>
      <c r="AA32" s="80"/>
      <c r="AB32" s="81"/>
      <c r="AC32" s="80"/>
      <c r="AD32" s="81"/>
      <c r="AE32" s="80"/>
      <c r="AF32" s="81"/>
      <c r="AG32" s="80"/>
      <c r="AH32" s="81"/>
      <c r="AI32" s="80"/>
      <c r="AJ32" s="81"/>
      <c r="AK32" s="80"/>
      <c r="AL32" s="81"/>
      <c r="AM32" s="8"/>
    </row>
    <row r="33" spans="2:58" x14ac:dyDescent="0.2">
      <c r="B33" s="8" t="s">
        <v>129</v>
      </c>
      <c r="C33" s="8"/>
      <c r="D33" s="8"/>
      <c r="E33" s="83">
        <f>SUM(E7:E32)</f>
        <v>20283</v>
      </c>
      <c r="F33" s="83">
        <f>SUM(F7:F32)</f>
        <v>22240</v>
      </c>
      <c r="G33" s="83">
        <f>SUM(G7:G32)</f>
        <v>1957</v>
      </c>
      <c r="H33" s="83"/>
      <c r="I33" s="84">
        <f t="shared" ref="I33:AL33" si="10">SUM(I7:I31)</f>
        <v>0</v>
      </c>
      <c r="J33" s="82">
        <f>SUM(J7:J32)</f>
        <v>195</v>
      </c>
      <c r="K33" s="8">
        <f t="shared" si="10"/>
        <v>0</v>
      </c>
      <c r="L33" s="82">
        <f>SUM(L7:L32)</f>
        <v>273</v>
      </c>
      <c r="M33" s="84">
        <f>SUM(M7:M32)</f>
        <v>187</v>
      </c>
      <c r="N33" s="82">
        <f t="shared" si="10"/>
        <v>18</v>
      </c>
      <c r="O33" s="84">
        <f t="shared" si="10"/>
        <v>12</v>
      </c>
      <c r="P33" s="8">
        <f>SUM(P7:P32)</f>
        <v>208</v>
      </c>
      <c r="Q33" s="84">
        <f t="shared" si="10"/>
        <v>0</v>
      </c>
      <c r="R33" s="82">
        <f>SUM(R7:R32)</f>
        <v>236</v>
      </c>
      <c r="S33" s="84">
        <f t="shared" si="10"/>
        <v>0</v>
      </c>
      <c r="T33" s="82">
        <f>SUM(T7:T32)</f>
        <v>353</v>
      </c>
      <c r="U33" s="84">
        <f t="shared" si="10"/>
        <v>26</v>
      </c>
      <c r="V33" s="82">
        <f>SUM(V7:V32)</f>
        <v>111</v>
      </c>
      <c r="W33" s="84">
        <f>SUM(W7:W32)</f>
        <v>115</v>
      </c>
      <c r="X33" s="82">
        <f t="shared" si="10"/>
        <v>21</v>
      </c>
      <c r="Y33" s="84">
        <f t="shared" si="10"/>
        <v>5</v>
      </c>
      <c r="Z33" s="82">
        <f>SUM(Z7:Z32)</f>
        <v>233</v>
      </c>
      <c r="AA33" s="84">
        <f>SUM(AA7:AA32)</f>
        <v>260</v>
      </c>
      <c r="AB33" s="82">
        <f t="shared" si="10"/>
        <v>6</v>
      </c>
      <c r="AC33" s="84">
        <f>SUM(AC7:AC32)</f>
        <v>173</v>
      </c>
      <c r="AD33" s="82">
        <f t="shared" si="10"/>
        <v>14</v>
      </c>
      <c r="AE33" s="84">
        <f t="shared" si="10"/>
        <v>54</v>
      </c>
      <c r="AF33" s="82">
        <f t="shared" si="10"/>
        <v>36</v>
      </c>
      <c r="AG33" s="84">
        <f t="shared" si="10"/>
        <v>12</v>
      </c>
      <c r="AH33" s="82">
        <f>SUM(AH7:AH32)</f>
        <v>215</v>
      </c>
      <c r="AI33" s="84">
        <f t="shared" si="10"/>
        <v>3</v>
      </c>
      <c r="AJ33" s="82">
        <f>SUM(AJ7:AJ32)</f>
        <v>141</v>
      </c>
      <c r="AK33" s="84">
        <f t="shared" si="10"/>
        <v>54</v>
      </c>
      <c r="AL33" s="82">
        <f t="shared" si="10"/>
        <v>39</v>
      </c>
      <c r="AM33" s="8"/>
    </row>
    <row r="34" spans="2:58" ht="13.5" thickBot="1" x14ac:dyDescent="0.25">
      <c r="B34" s="8" t="s">
        <v>130</v>
      </c>
      <c r="C34" s="8"/>
      <c r="D34" s="8"/>
      <c r="E34" s="85">
        <f>IF(E33=0,"",AVERAGE(E7:E31))</f>
        <v>811.32</v>
      </c>
      <c r="F34" s="85">
        <f>IF(F33=0,"",AVERAGE(F7:F31))</f>
        <v>889.6</v>
      </c>
      <c r="G34" s="85">
        <f>IF(G33=0,"",AVERAGE(G7:G31))</f>
        <v>78.28</v>
      </c>
      <c r="H34" s="85"/>
      <c r="I34" s="86" t="str">
        <f t="shared" ref="I34:AL34" si="11">IF(I33=0,"",AVERAGE(I7:I31))</f>
        <v/>
      </c>
      <c r="J34" s="87">
        <f t="shared" si="11"/>
        <v>7.8</v>
      </c>
      <c r="K34" s="89" t="str">
        <f t="shared" si="11"/>
        <v/>
      </c>
      <c r="L34" s="87">
        <f t="shared" si="11"/>
        <v>10.92</v>
      </c>
      <c r="M34" s="86">
        <f t="shared" si="11"/>
        <v>9.35</v>
      </c>
      <c r="N34" s="87">
        <f t="shared" si="11"/>
        <v>3.6</v>
      </c>
      <c r="O34" s="86">
        <f t="shared" si="11"/>
        <v>3</v>
      </c>
      <c r="P34" s="89">
        <f t="shared" si="11"/>
        <v>9.9047619047619051</v>
      </c>
      <c r="Q34" s="86" t="str">
        <f t="shared" si="11"/>
        <v/>
      </c>
      <c r="R34" s="87">
        <f t="shared" si="11"/>
        <v>9.44</v>
      </c>
      <c r="S34" s="86" t="str">
        <f t="shared" si="11"/>
        <v/>
      </c>
      <c r="T34" s="87">
        <f t="shared" si="11"/>
        <v>14.12</v>
      </c>
      <c r="U34" s="86">
        <f t="shared" si="11"/>
        <v>5.2</v>
      </c>
      <c r="V34" s="87">
        <f t="shared" si="11"/>
        <v>5.55</v>
      </c>
      <c r="W34" s="86">
        <f t="shared" si="11"/>
        <v>6.0526315789473681</v>
      </c>
      <c r="X34" s="87">
        <f t="shared" si="11"/>
        <v>3.5</v>
      </c>
      <c r="Y34" s="86">
        <f t="shared" si="11"/>
        <v>5</v>
      </c>
      <c r="Z34" s="87">
        <f t="shared" si="11"/>
        <v>9.7083333333333339</v>
      </c>
      <c r="AA34" s="86">
        <f t="shared" si="11"/>
        <v>10.833333333333334</v>
      </c>
      <c r="AB34" s="87">
        <f t="shared" si="11"/>
        <v>6</v>
      </c>
      <c r="AC34" s="86">
        <f t="shared" si="11"/>
        <v>7.8636363636363633</v>
      </c>
      <c r="AD34" s="87">
        <f t="shared" si="11"/>
        <v>4.666666666666667</v>
      </c>
      <c r="AE34" s="86">
        <f t="shared" si="11"/>
        <v>4.1538461538461542</v>
      </c>
      <c r="AF34" s="87">
        <f t="shared" si="11"/>
        <v>3</v>
      </c>
      <c r="AG34" s="86">
        <f t="shared" si="11"/>
        <v>6</v>
      </c>
      <c r="AH34" s="87">
        <f t="shared" si="11"/>
        <v>9.3478260869565215</v>
      </c>
      <c r="AI34" s="86">
        <f t="shared" si="11"/>
        <v>1</v>
      </c>
      <c r="AJ34" s="87">
        <f t="shared" si="11"/>
        <v>6.4090909090909092</v>
      </c>
      <c r="AK34" s="86">
        <f t="shared" si="11"/>
        <v>3.6</v>
      </c>
      <c r="AL34" s="87">
        <f t="shared" si="11"/>
        <v>3.9</v>
      </c>
      <c r="AM34" s="8"/>
    </row>
    <row r="35" spans="2:58" x14ac:dyDescent="0.2">
      <c r="B35" s="8"/>
      <c r="C35" s="8"/>
      <c r="D35" s="8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"/>
    </row>
    <row r="36" spans="2:58" x14ac:dyDescent="0.2">
      <c r="B36" s="8"/>
      <c r="C36" s="8"/>
      <c r="D36" s="8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"/>
    </row>
    <row r="37" spans="2:58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"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">
      <c r="B39" s="88" t="s">
        <v>131</v>
      </c>
      <c r="C39" s="8"/>
      <c r="D39" s="8"/>
      <c r="E39" s="8"/>
      <c r="F39" s="8">
        <f>G39+E39</f>
        <v>82</v>
      </c>
      <c r="G39" s="65">
        <f>J39+K39+M39+P39+Q39+S39+V39+W39+Z39+AA39+AF39+AH39+AC39</f>
        <v>82</v>
      </c>
      <c r="H39" s="65"/>
      <c r="I39" s="88">
        <v>1</v>
      </c>
      <c r="J39" s="88"/>
      <c r="K39" s="88">
        <v>15</v>
      </c>
      <c r="L39" s="88"/>
      <c r="M39" s="65">
        <v>9</v>
      </c>
      <c r="N39" s="65"/>
      <c r="O39" s="65">
        <v>2</v>
      </c>
      <c r="P39" s="65"/>
      <c r="Q39" s="65">
        <v>12</v>
      </c>
      <c r="R39" s="65"/>
      <c r="S39" s="65">
        <v>14</v>
      </c>
      <c r="T39" s="65"/>
      <c r="U39" s="65"/>
      <c r="V39" s="65">
        <v>10</v>
      </c>
      <c r="W39" s="65">
        <v>6</v>
      </c>
      <c r="X39" s="65"/>
      <c r="Y39" s="65"/>
      <c r="Z39" s="65">
        <v>8</v>
      </c>
      <c r="AA39" s="65">
        <v>3</v>
      </c>
      <c r="AB39" s="65"/>
      <c r="AC39" s="65"/>
      <c r="AD39" s="65">
        <v>4</v>
      </c>
      <c r="AE39" s="65"/>
      <c r="AF39" s="65">
        <v>5</v>
      </c>
      <c r="AG39" s="65">
        <v>7</v>
      </c>
      <c r="AH39" s="65"/>
      <c r="AI39" s="65">
        <v>11</v>
      </c>
      <c r="AJ39" s="65"/>
      <c r="AK39" s="65"/>
      <c r="AL39" s="65">
        <v>13</v>
      </c>
      <c r="AM39" s="8"/>
      <c r="AP39"/>
      <c r="AQ39"/>
    </row>
    <row r="40" spans="2:58" collapsed="1" x14ac:dyDescent="0.2"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"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3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YTD Standings</vt:lpstr>
      <vt:lpstr>Payout</vt:lpstr>
      <vt:lpstr>LPS</vt:lpstr>
      <vt:lpstr>Week #13</vt:lpstr>
      <vt:lpstr>Week #12</vt:lpstr>
      <vt:lpstr>Week #11</vt:lpstr>
      <vt:lpstr>'Week #11'!Print_Area</vt:lpstr>
      <vt:lpstr>'Week #12'!Print_Area</vt:lpstr>
      <vt:lpstr>'Week #13'!Print_Area</vt:lpstr>
      <vt:lpstr>'Week #11'!sort</vt:lpstr>
      <vt:lpstr>'Week #12'!sort</vt:lpstr>
      <vt:lpstr>'Week #13'!sort</vt:lpstr>
      <vt:lpstr>LPS!sortpts</vt:lpstr>
      <vt:lpstr>sortpts</vt:lpstr>
      <vt:lpstr>'Week #11'!wins</vt:lpstr>
      <vt:lpstr>'Week #12'!wins</vt:lpstr>
      <vt:lpstr>'Week #13'!wins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Felienne</cp:lastModifiedBy>
  <cp:lastPrinted>2000-11-27T00:43:26Z</cp:lastPrinted>
  <dcterms:created xsi:type="dcterms:W3CDTF">2000-10-24T05:27:33Z</dcterms:created>
  <dcterms:modified xsi:type="dcterms:W3CDTF">2014-09-04T18:07:39Z</dcterms:modified>
</cp:coreProperties>
</file>