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1625" windowHeight="6810" activeTab="3"/>
  </bookViews>
  <sheets>
    <sheet name="Curves" sheetId="8" r:id="rId1"/>
    <sheet name="DailyAvg" sheetId="5" r:id="rId2"/>
    <sheet name="PeakMonthlyAvg" sheetId="9" r:id="rId3"/>
    <sheet name="graphs" sheetId="1" r:id="rId4"/>
    <sheet name="OffPeakMonthlyAvg" sheetId="7" r:id="rId5"/>
  </sheets>
  <definedNames>
    <definedName name="escalator">Curves!$W$8</definedName>
    <definedName name="mthbeg">Curves!$A$3</definedName>
    <definedName name="mthend">Curves!$B$3</definedName>
    <definedName name="printrange">graphs!$B$1:$M$60</definedName>
    <definedName name="solver_adj" localSheetId="3" hidden="1">PeakMonthlyAvg!$I$5:$L$16</definedName>
    <definedName name="solver_adj" localSheetId="2" hidden="1">PeakMonthlyAvg!$I$5:$L$16</definedName>
    <definedName name="solver_cvg" localSheetId="3" hidden="1">0.001</definedName>
    <definedName name="solver_cvg" localSheetId="2" hidden="1">0.001</definedName>
    <definedName name="solver_drv" localSheetId="3" hidden="1">1</definedName>
    <definedName name="solver_drv" localSheetId="2" hidden="1">1</definedName>
    <definedName name="solver_est" localSheetId="3" hidden="1">1</definedName>
    <definedName name="solver_est" localSheetId="2" hidden="1">1</definedName>
    <definedName name="solver_itr" localSheetId="3" hidden="1">100</definedName>
    <definedName name="solver_itr" localSheetId="2" hidden="1">100</definedName>
    <definedName name="solver_lhs1" localSheetId="3" hidden="1">PeakMonthlyAvg!$I$5:$L$16</definedName>
    <definedName name="solver_lhs1" localSheetId="2" hidden="1">PeakMonthlyAvg!$I$5:$L$16</definedName>
    <definedName name="solver_lhs10" localSheetId="3" hidden="1">PeakMonthlyAvg!$M$5:$M$16</definedName>
    <definedName name="solver_lhs11" localSheetId="3" hidden="1">PeakMonthlyAvg!$I$5:$I$16</definedName>
    <definedName name="solver_lhs12" localSheetId="3" hidden="1">PeakMonthlyAvg!$J$5:$J$16</definedName>
    <definedName name="solver_lhs13" localSheetId="3" hidden="1">PeakMonthlyAvg!$K$5:$K$16</definedName>
    <definedName name="solver_lhs14" localSheetId="3" hidden="1">PeakMonthlyAvg!$L$5:$L$16</definedName>
    <definedName name="solver_lhs15" localSheetId="3" hidden="1">PeakMonthlyAvg!$I$5:$L$16</definedName>
    <definedName name="solver_lhs16" localSheetId="3" hidden="1">PeakMonthlyAvg!$I$5:$L$16</definedName>
    <definedName name="solver_lhs17" localSheetId="3" hidden="1">PeakMonthlyAvg!$M$5:$M$16</definedName>
    <definedName name="solver_lhs18" localSheetId="3" hidden="1">PeakMonthlyAvg!$I$5:$I$16</definedName>
    <definedName name="solver_lhs19" localSheetId="3" hidden="1">PeakMonthlyAvg!$J$5:$J$16</definedName>
    <definedName name="solver_lhs2" localSheetId="3" hidden="1">PeakMonthlyAvg!$I$5:$L$16</definedName>
    <definedName name="solver_lhs2" localSheetId="2" hidden="1">PeakMonthlyAvg!$I$5:$L$16</definedName>
    <definedName name="solver_lhs20" localSheetId="3" hidden="1">PeakMonthlyAvg!$K$5:$K$16</definedName>
    <definedName name="solver_lhs21" localSheetId="3" hidden="1">PeakMonthlyAvg!$L$5:$L$16</definedName>
    <definedName name="solver_lhs22" localSheetId="3" hidden="1">PeakMonthlyAvg!$I$5:$L$16</definedName>
    <definedName name="solver_lhs23" localSheetId="3" hidden="1">PeakMonthlyAvg!$I$5:$L$16</definedName>
    <definedName name="solver_lhs24" localSheetId="3" hidden="1">PeakMonthlyAvg!$M$5:$M$16</definedName>
    <definedName name="solver_lhs25" localSheetId="3" hidden="1">PeakMonthlyAvg!$I$5:$I$16</definedName>
    <definedName name="solver_lhs26" localSheetId="3" hidden="1">PeakMonthlyAvg!$J$5:$J$16</definedName>
    <definedName name="solver_lhs27" localSheetId="3" hidden="1">PeakMonthlyAvg!$K$5:$K$16</definedName>
    <definedName name="solver_lhs28" localSheetId="3" hidden="1">PeakMonthlyAvg!$L$5:$L$16</definedName>
    <definedName name="solver_lhs29" localSheetId="3" hidden="1">PeakMonthlyAvg!$I$5:$L$16</definedName>
    <definedName name="solver_lhs3" localSheetId="3" hidden="1">PeakMonthlyAvg!$M$5:$M$16</definedName>
    <definedName name="solver_lhs3" localSheetId="2" hidden="1">PeakMonthlyAvg!$M$5:$M$16</definedName>
    <definedName name="solver_lhs30" localSheetId="3" hidden="1">PeakMonthlyAvg!$I$5:$L$16</definedName>
    <definedName name="solver_lhs31" localSheetId="3" hidden="1">PeakMonthlyAvg!$M$5:$M$16</definedName>
    <definedName name="solver_lhs32" localSheetId="3" hidden="1">PeakMonthlyAvg!$I$5:$I$16</definedName>
    <definedName name="solver_lhs33" localSheetId="3" hidden="1">PeakMonthlyAvg!$J$5:$J$16</definedName>
    <definedName name="solver_lhs34" localSheetId="3" hidden="1">PeakMonthlyAvg!$K$5:$K$16</definedName>
    <definedName name="solver_lhs35" localSheetId="3" hidden="1">PeakMonthlyAvg!$L$5:$L$16</definedName>
    <definedName name="solver_lhs36" localSheetId="3" hidden="1">PeakMonthlyAvg!$I$5:$L$16</definedName>
    <definedName name="solver_lhs37" localSheetId="3" hidden="1">PeakMonthlyAvg!$I$5:$L$16</definedName>
    <definedName name="solver_lhs38" localSheetId="3" hidden="1">PeakMonthlyAvg!$M$5:$M$16</definedName>
    <definedName name="solver_lhs39" localSheetId="3" hidden="1">PeakMonthlyAvg!$I$5:$I$16</definedName>
    <definedName name="solver_lhs4" localSheetId="3" hidden="1">PeakMonthlyAvg!$I$5:$I$16</definedName>
    <definedName name="solver_lhs4" localSheetId="2" hidden="1">PeakMonthlyAvg!$I$5:$I$16</definedName>
    <definedName name="solver_lhs40" localSheetId="3" hidden="1">PeakMonthlyAvg!$J$5:$J$16</definedName>
    <definedName name="solver_lhs41" localSheetId="3" hidden="1">PeakMonthlyAvg!$K$5:$K$16</definedName>
    <definedName name="solver_lhs42" localSheetId="3" hidden="1">PeakMonthlyAvg!$L$5:$L$16</definedName>
    <definedName name="solver_lhs43" localSheetId="3" hidden="1">PeakMonthlyAvg!$I$5:$L$16</definedName>
    <definedName name="solver_lhs44" localSheetId="3" hidden="1">PeakMonthlyAvg!$I$5:$L$16</definedName>
    <definedName name="solver_lhs45" localSheetId="3" hidden="1">PeakMonthlyAvg!$M$5:$M$16</definedName>
    <definedName name="solver_lhs46" localSheetId="3" hidden="1">PeakMonthlyAvg!$I$5:$I$16</definedName>
    <definedName name="solver_lhs47" localSheetId="3" hidden="1">PeakMonthlyAvg!$J$5:$J$16</definedName>
    <definedName name="solver_lhs48" localSheetId="3" hidden="1">PeakMonthlyAvg!$K$5:$K$16</definedName>
    <definedName name="solver_lhs49" localSheetId="3" hidden="1">PeakMonthlyAvg!$L$5:$L$16</definedName>
    <definedName name="solver_lhs5" localSheetId="3" hidden="1">PeakMonthlyAvg!$J$5:$J$16</definedName>
    <definedName name="solver_lhs5" localSheetId="2" hidden="1">PeakMonthlyAvg!$J$5:$J$16</definedName>
    <definedName name="solver_lhs6" localSheetId="3" hidden="1">PeakMonthlyAvg!$K$5:$K$16</definedName>
    <definedName name="solver_lhs6" localSheetId="2" hidden="1">PeakMonthlyAvg!$K$5:$K$16</definedName>
    <definedName name="solver_lhs7" localSheetId="3" hidden="1">PeakMonthlyAvg!$L$5:$L$16</definedName>
    <definedName name="solver_lhs7" localSheetId="2" hidden="1">PeakMonthlyAvg!$L$5:$L$16</definedName>
    <definedName name="solver_lhs8" localSheetId="3" hidden="1">PeakMonthlyAvg!$I$5:$L$16</definedName>
    <definedName name="solver_lhs9" localSheetId="3" hidden="1">PeakMonthlyAvg!$I$5:$L$16</definedName>
    <definedName name="solver_lin" localSheetId="3" hidden="1">2</definedName>
    <definedName name="solver_lin" localSheetId="2" hidden="1">2</definedName>
    <definedName name="solver_neg" localSheetId="3" hidden="1">2</definedName>
    <definedName name="solver_neg" localSheetId="2" hidden="1">2</definedName>
    <definedName name="solver_num" localSheetId="3" hidden="1">7</definedName>
    <definedName name="solver_num" localSheetId="2" hidden="1">7</definedName>
    <definedName name="solver_nwt" localSheetId="3" hidden="1">1</definedName>
    <definedName name="solver_nwt" localSheetId="2" hidden="1">1</definedName>
    <definedName name="solver_opt" localSheetId="3" hidden="1">PeakMonthlyAvg!$T$2</definedName>
    <definedName name="solver_opt" localSheetId="2" hidden="1">PeakMonthlyAvg!$T$2</definedName>
    <definedName name="solver_pre" localSheetId="3" hidden="1">0.000001</definedName>
    <definedName name="solver_pre" localSheetId="2" hidden="1">0.000001</definedName>
    <definedName name="solver_rel1" localSheetId="3" hidden="1">1</definedName>
    <definedName name="solver_rel1" localSheetId="2" hidden="1">1</definedName>
    <definedName name="solver_rel10" localSheetId="3" hidden="1">2</definedName>
    <definedName name="solver_rel11" localSheetId="3" hidden="1">1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3</definedName>
    <definedName name="solver_rel17" localSheetId="3" hidden="1">2</definedName>
    <definedName name="solver_rel18" localSheetId="3" hidden="1">1</definedName>
    <definedName name="solver_rel19" localSheetId="3" hidden="1">1</definedName>
    <definedName name="solver_rel2" localSheetId="3" hidden="1">3</definedName>
    <definedName name="solver_rel2" localSheetId="2" hidden="1">3</definedName>
    <definedName name="solver_rel20" localSheetId="3" hidden="1">1</definedName>
    <definedName name="solver_rel21" localSheetId="3" hidden="1">1</definedName>
    <definedName name="solver_rel22" localSheetId="3" hidden="1">1</definedName>
    <definedName name="solver_rel23" localSheetId="3" hidden="1">3</definedName>
    <definedName name="solver_rel24" localSheetId="3" hidden="1">2</definedName>
    <definedName name="solver_rel25" localSheetId="3" hidden="1">1</definedName>
    <definedName name="solver_rel26" localSheetId="3" hidden="1">1</definedName>
    <definedName name="solver_rel27" localSheetId="3" hidden="1">1</definedName>
    <definedName name="solver_rel28" localSheetId="3" hidden="1">1</definedName>
    <definedName name="solver_rel29" localSheetId="3" hidden="1">1</definedName>
    <definedName name="solver_rel3" localSheetId="3" hidden="1">2</definedName>
    <definedName name="solver_rel3" localSheetId="2" hidden="1">2</definedName>
    <definedName name="solver_rel30" localSheetId="3" hidden="1">3</definedName>
    <definedName name="solver_rel31" localSheetId="3" hidden="1">2</definedName>
    <definedName name="solver_rel32" localSheetId="3" hidden="1">1</definedName>
    <definedName name="solver_rel33" localSheetId="3" hidden="1">1</definedName>
    <definedName name="solver_rel34" localSheetId="3" hidden="1">1</definedName>
    <definedName name="solver_rel35" localSheetId="3" hidden="1">1</definedName>
    <definedName name="solver_rel36" localSheetId="3" hidden="1">1</definedName>
    <definedName name="solver_rel37" localSheetId="3" hidden="1">3</definedName>
    <definedName name="solver_rel38" localSheetId="3" hidden="1">2</definedName>
    <definedName name="solver_rel39" localSheetId="3" hidden="1">1</definedName>
    <definedName name="solver_rel4" localSheetId="3" hidden="1">1</definedName>
    <definedName name="solver_rel4" localSheetId="2" hidden="1">1</definedName>
    <definedName name="solver_rel40" localSheetId="3" hidden="1">1</definedName>
    <definedName name="solver_rel41" localSheetId="3" hidden="1">1</definedName>
    <definedName name="solver_rel42" localSheetId="3" hidden="1">1</definedName>
    <definedName name="solver_rel43" localSheetId="3" hidden="1">1</definedName>
    <definedName name="solver_rel44" localSheetId="3" hidden="1">3</definedName>
    <definedName name="solver_rel45" localSheetId="3" hidden="1">2</definedName>
    <definedName name="solver_rel46" localSheetId="3" hidden="1">1</definedName>
    <definedName name="solver_rel47" localSheetId="3" hidden="1">1</definedName>
    <definedName name="solver_rel48" localSheetId="3" hidden="1">1</definedName>
    <definedName name="solver_rel49" localSheetId="3" hidden="1">1</definedName>
    <definedName name="solver_rel5" localSheetId="3" hidden="1">1</definedName>
    <definedName name="solver_rel5" localSheetId="2" hidden="1">1</definedName>
    <definedName name="solver_rel6" localSheetId="3" hidden="1">1</definedName>
    <definedName name="solver_rel6" localSheetId="2" hidden="1">1</definedName>
    <definedName name="solver_rel7" localSheetId="3" hidden="1">1</definedName>
    <definedName name="solver_rel7" localSheetId="2" hidden="1">1</definedName>
    <definedName name="solver_rel8" localSheetId="3" hidden="1">1</definedName>
    <definedName name="solver_rel9" localSheetId="3" hidden="1">3</definedName>
    <definedName name="solver_rhs1" localSheetId="3" hidden="1">100%</definedName>
    <definedName name="solver_rhs1" localSheetId="2" hidden="1">100%</definedName>
    <definedName name="solver_rhs10" localSheetId="3" hidden="1">100%</definedName>
    <definedName name="solver_rhs11" localSheetId="3" hidden="1">PeakMonthlyAvg!$I$2</definedName>
    <definedName name="solver_rhs12" localSheetId="3" hidden="1">PeakMonthlyAvg!$J$2</definedName>
    <definedName name="solver_rhs13" localSheetId="3" hidden="1">PeakMonthlyAvg!$K$2</definedName>
    <definedName name="solver_rhs14" localSheetId="3" hidden="1">PeakMonthlyAvg!$L$2</definedName>
    <definedName name="solver_rhs15" localSheetId="3" hidden="1">100%</definedName>
    <definedName name="solver_rhs16" localSheetId="3" hidden="1">0%</definedName>
    <definedName name="solver_rhs17" localSheetId="3" hidden="1">100%</definedName>
    <definedName name="solver_rhs18" localSheetId="3" hidden="1">PeakMonthlyAvg!$I$2</definedName>
    <definedName name="solver_rhs19" localSheetId="3" hidden="1">PeakMonthlyAvg!$J$2</definedName>
    <definedName name="solver_rhs2" localSheetId="3" hidden="1">0%</definedName>
    <definedName name="solver_rhs2" localSheetId="2" hidden="1">0%</definedName>
    <definedName name="solver_rhs20" localSheetId="3" hidden="1">PeakMonthlyAvg!$K$2</definedName>
    <definedName name="solver_rhs21" localSheetId="3" hidden="1">PeakMonthlyAvg!$L$2</definedName>
    <definedName name="solver_rhs22" localSheetId="3" hidden="1">100%</definedName>
    <definedName name="solver_rhs23" localSheetId="3" hidden="1">0%</definedName>
    <definedName name="solver_rhs24" localSheetId="3" hidden="1">100%</definedName>
    <definedName name="solver_rhs25" localSheetId="3" hidden="1">PeakMonthlyAvg!$I$2</definedName>
    <definedName name="solver_rhs26" localSheetId="3" hidden="1">PeakMonthlyAvg!$J$2</definedName>
    <definedName name="solver_rhs27" localSheetId="3" hidden="1">PeakMonthlyAvg!$K$2</definedName>
    <definedName name="solver_rhs28" localSheetId="3" hidden="1">PeakMonthlyAvg!$L$2</definedName>
    <definedName name="solver_rhs29" localSheetId="3" hidden="1">100%</definedName>
    <definedName name="solver_rhs3" localSheetId="3" hidden="1">100%</definedName>
    <definedName name="solver_rhs3" localSheetId="2" hidden="1">100%</definedName>
    <definedName name="solver_rhs30" localSheetId="3" hidden="1">0%</definedName>
    <definedName name="solver_rhs31" localSheetId="3" hidden="1">100%</definedName>
    <definedName name="solver_rhs32" localSheetId="3" hidden="1">PeakMonthlyAvg!$I$2</definedName>
    <definedName name="solver_rhs33" localSheetId="3" hidden="1">PeakMonthlyAvg!$J$2</definedName>
    <definedName name="solver_rhs34" localSheetId="3" hidden="1">PeakMonthlyAvg!$K$2</definedName>
    <definedName name="solver_rhs35" localSheetId="3" hidden="1">PeakMonthlyAvg!$L$2</definedName>
    <definedName name="solver_rhs36" localSheetId="3" hidden="1">100%</definedName>
    <definedName name="solver_rhs37" localSheetId="3" hidden="1">0%</definedName>
    <definedName name="solver_rhs38" localSheetId="3" hidden="1">100%</definedName>
    <definedName name="solver_rhs39" localSheetId="3" hidden="1">PeakMonthlyAvg!$I$2</definedName>
    <definedName name="solver_rhs4" localSheetId="3" hidden="1">PeakMonthlyAvg!$I$2</definedName>
    <definedName name="solver_rhs4" localSheetId="2" hidden="1">PeakMonthlyAvg!$I$2</definedName>
    <definedName name="solver_rhs40" localSheetId="3" hidden="1">PeakMonthlyAvg!$J$2</definedName>
    <definedName name="solver_rhs41" localSheetId="3" hidden="1">PeakMonthlyAvg!$K$2</definedName>
    <definedName name="solver_rhs42" localSheetId="3" hidden="1">PeakMonthlyAvg!$L$2</definedName>
    <definedName name="solver_rhs43" localSheetId="3" hidden="1">100%</definedName>
    <definedName name="solver_rhs44" localSheetId="3" hidden="1">0%</definedName>
    <definedName name="solver_rhs45" localSheetId="3" hidden="1">100%</definedName>
    <definedName name="solver_rhs46" localSheetId="3" hidden="1">PeakMonthlyAvg!$I$2</definedName>
    <definedName name="solver_rhs47" localSheetId="3" hidden="1">PeakMonthlyAvg!$J$2</definedName>
    <definedName name="solver_rhs48" localSheetId="3" hidden="1">PeakMonthlyAvg!$K$2</definedName>
    <definedName name="solver_rhs49" localSheetId="3" hidden="1">PeakMonthlyAvg!$L$2</definedName>
    <definedName name="solver_rhs5" localSheetId="3" hidden="1">PeakMonthlyAvg!$J$2</definedName>
    <definedName name="solver_rhs5" localSheetId="2" hidden="1">PeakMonthlyAvg!$J$2</definedName>
    <definedName name="solver_rhs6" localSheetId="3" hidden="1">PeakMonthlyAvg!$K$2</definedName>
    <definedName name="solver_rhs6" localSheetId="2" hidden="1">PeakMonthlyAvg!$K$2</definedName>
    <definedName name="solver_rhs7" localSheetId="3" hidden="1">PeakMonthlyAvg!$L$2</definedName>
    <definedName name="solver_rhs7" localSheetId="2" hidden="1">PeakMonthlyAvg!$L$2</definedName>
    <definedName name="solver_rhs8" localSheetId="3" hidden="1">100%</definedName>
    <definedName name="solver_rhs9" localSheetId="3" hidden="1">0%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tim" localSheetId="3" hidden="1">100</definedName>
    <definedName name="solver_tim" localSheetId="2" hidden="1">100</definedName>
    <definedName name="solver_tol" localSheetId="3" hidden="1">0.05</definedName>
    <definedName name="solver_tol" localSheetId="2" hidden="1">0.05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WtdAvgCost">PeakMonthlyAvg!$T$2</definedName>
  </definedNames>
  <calcPr calcId="152511"/>
</workbook>
</file>

<file path=xl/calcChain.xml><?xml version="1.0" encoding="utf-8"?>
<calcChain xmlns="http://schemas.openxmlformats.org/spreadsheetml/2006/main">
  <c r="C3" i="8" l="1"/>
  <c r="D3" i="8"/>
  <c r="Z4" i="8"/>
  <c r="AA4" i="8"/>
  <c r="AB4" i="8"/>
  <c r="AC4" i="8"/>
  <c r="AD4" i="8"/>
  <c r="AE4" i="8"/>
  <c r="Z5" i="8"/>
  <c r="AA5" i="8"/>
  <c r="AB5" i="8"/>
  <c r="AC5" i="8"/>
  <c r="AD5" i="8"/>
  <c r="AE5" i="8"/>
  <c r="Z6" i="8"/>
  <c r="AA6" i="8"/>
  <c r="AB6" i="8"/>
  <c r="AC6" i="8"/>
  <c r="AD6" i="8"/>
  <c r="AE6" i="8"/>
  <c r="E10" i="8"/>
  <c r="T10" i="8"/>
  <c r="A11" i="8"/>
  <c r="B11" i="8"/>
  <c r="B12" i="8" s="1"/>
  <c r="B13" i="8" s="1"/>
  <c r="E11" i="8"/>
  <c r="W11" i="8"/>
  <c r="E12" i="8"/>
  <c r="E13" i="8"/>
  <c r="B14" i="8"/>
  <c r="B15" i="8" s="1"/>
  <c r="E14" i="8"/>
  <c r="E15" i="8"/>
  <c r="B16" i="8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E16" i="8"/>
  <c r="E17" i="8"/>
  <c r="E18" i="8"/>
  <c r="E19" i="8"/>
  <c r="E20" i="8"/>
  <c r="E21" i="8"/>
  <c r="E22" i="8"/>
  <c r="E23" i="8"/>
  <c r="E24" i="8"/>
  <c r="E25" i="8"/>
  <c r="E26" i="8"/>
  <c r="E27" i="8"/>
  <c r="B28" i="8"/>
  <c r="B29" i="8" s="1"/>
  <c r="B30" i="8" s="1"/>
  <c r="B31" i="8" s="1"/>
  <c r="B32" i="8" s="1"/>
  <c r="B33" i="8" s="1"/>
  <c r="B34" i="8" s="1"/>
  <c r="B35" i="8" s="1"/>
  <c r="E28" i="8"/>
  <c r="E29" i="8"/>
  <c r="E30" i="8"/>
  <c r="E31" i="8"/>
  <c r="E32" i="8"/>
  <c r="E33" i="8"/>
  <c r="E34" i="8"/>
  <c r="E35" i="8"/>
  <c r="B36" i="8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B65" i="8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B85" i="8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2" i="5"/>
  <c r="F2" i="5"/>
  <c r="E3" i="5"/>
  <c r="F3" i="5"/>
  <c r="E4" i="5"/>
  <c r="F4" i="5" s="1"/>
  <c r="E5" i="5"/>
  <c r="F5" i="5" s="1"/>
  <c r="E6" i="5"/>
  <c r="F6" i="5" s="1"/>
  <c r="E7" i="5"/>
  <c r="F7" i="5" s="1"/>
  <c r="E8" i="5"/>
  <c r="F8" i="5" s="1"/>
  <c r="E9" i="5"/>
  <c r="F9" i="5"/>
  <c r="E10" i="5"/>
  <c r="F10" i="5"/>
  <c r="E11" i="5"/>
  <c r="F11" i="5"/>
  <c r="E12" i="5"/>
  <c r="F12" i="5" s="1"/>
  <c r="E13" i="5"/>
  <c r="F13" i="5"/>
  <c r="E14" i="5"/>
  <c r="F14" i="5" s="1"/>
  <c r="E15" i="5"/>
  <c r="F15" i="5" s="1"/>
  <c r="E16" i="5"/>
  <c r="F16" i="5" s="1"/>
  <c r="E17" i="5"/>
  <c r="F17" i="5"/>
  <c r="E18" i="5"/>
  <c r="F18" i="5"/>
  <c r="E19" i="5"/>
  <c r="F19" i="5" s="1"/>
  <c r="E20" i="5"/>
  <c r="F20" i="5" s="1"/>
  <c r="E21" i="5"/>
  <c r="F21" i="5" s="1"/>
  <c r="E22" i="5"/>
  <c r="F22" i="5"/>
  <c r="E23" i="5"/>
  <c r="F23" i="5"/>
  <c r="E24" i="5"/>
  <c r="F24" i="5" s="1"/>
  <c r="E25" i="5"/>
  <c r="F25" i="5"/>
  <c r="E26" i="5"/>
  <c r="F26" i="5"/>
  <c r="E27" i="5"/>
  <c r="F27" i="5" s="1"/>
  <c r="E28" i="5"/>
  <c r="F28" i="5" s="1"/>
  <c r="E29" i="5"/>
  <c r="F29" i="5" s="1"/>
  <c r="E30" i="5"/>
  <c r="F30" i="5" s="1"/>
  <c r="E31" i="5"/>
  <c r="F31" i="5"/>
  <c r="E32" i="5"/>
  <c r="F32" i="5" s="1"/>
  <c r="E33" i="5"/>
  <c r="F33" i="5" s="1"/>
  <c r="E34" i="5"/>
  <c r="F34" i="5"/>
  <c r="E35" i="5"/>
  <c r="F35" i="5"/>
  <c r="E36" i="5"/>
  <c r="F36" i="5" s="1"/>
  <c r="E37" i="5"/>
  <c r="F37" i="5"/>
  <c r="E38" i="5"/>
  <c r="F38" i="5" s="1"/>
  <c r="E39" i="5"/>
  <c r="F39" i="5" s="1"/>
  <c r="E40" i="5"/>
  <c r="F40" i="5" s="1"/>
  <c r="E41" i="5"/>
  <c r="F41" i="5"/>
  <c r="E42" i="5"/>
  <c r="F42" i="5" s="1"/>
  <c r="E43" i="5"/>
  <c r="F43" i="5"/>
  <c r="E44" i="5"/>
  <c r="F44" i="5" s="1"/>
  <c r="E45" i="5"/>
  <c r="F45" i="5"/>
  <c r="E46" i="5"/>
  <c r="F46" i="5" s="1"/>
  <c r="E47" i="5"/>
  <c r="F47" i="5" s="1"/>
  <c r="E48" i="5"/>
  <c r="F48" i="5" s="1"/>
  <c r="E49" i="5"/>
  <c r="F49" i="5"/>
  <c r="E50" i="5"/>
  <c r="F50" i="5" s="1"/>
  <c r="E51" i="5"/>
  <c r="F51" i="5" s="1"/>
  <c r="E52" i="5"/>
  <c r="F52" i="5" s="1"/>
  <c r="E53" i="5"/>
  <c r="F53" i="5" s="1"/>
  <c r="E54" i="5"/>
  <c r="F54" i="5"/>
  <c r="E55" i="5"/>
  <c r="F55" i="5" s="1"/>
  <c r="E56" i="5"/>
  <c r="F56" i="5" s="1"/>
  <c r="E57" i="5"/>
  <c r="F57" i="5" s="1"/>
  <c r="E58" i="5"/>
  <c r="F58" i="5"/>
  <c r="E59" i="5"/>
  <c r="F59" i="5"/>
  <c r="E60" i="5"/>
  <c r="F60" i="5" s="1"/>
  <c r="E61" i="5"/>
  <c r="F61" i="5" s="1"/>
  <c r="E62" i="5"/>
  <c r="F62" i="5"/>
  <c r="E63" i="5"/>
  <c r="F63" i="5"/>
  <c r="E64" i="5"/>
  <c r="F64" i="5" s="1"/>
  <c r="E65" i="5"/>
  <c r="F65" i="5" s="1"/>
  <c r="E66" i="5"/>
  <c r="F66" i="5"/>
  <c r="E67" i="5"/>
  <c r="F67" i="5" s="1"/>
  <c r="E68" i="5"/>
  <c r="F68" i="5" s="1"/>
  <c r="E69" i="5"/>
  <c r="F69" i="5" s="1"/>
  <c r="E70" i="5"/>
  <c r="F70" i="5"/>
  <c r="E71" i="5"/>
  <c r="F71" i="5" s="1"/>
  <c r="E72" i="5"/>
  <c r="F72" i="5" s="1"/>
  <c r="E73" i="5"/>
  <c r="F73" i="5" s="1"/>
  <c r="E74" i="5"/>
  <c r="F74" i="5"/>
  <c r="E75" i="5"/>
  <c r="F75" i="5"/>
  <c r="E76" i="5"/>
  <c r="F76" i="5" s="1"/>
  <c r="E77" i="5"/>
  <c r="F77" i="5" s="1"/>
  <c r="E78" i="5"/>
  <c r="F78" i="5"/>
  <c r="E79" i="5"/>
  <c r="F79" i="5"/>
  <c r="E80" i="5"/>
  <c r="F80" i="5" s="1"/>
  <c r="E81" i="5"/>
  <c r="F81" i="5" s="1"/>
  <c r="E82" i="5"/>
  <c r="F82" i="5"/>
  <c r="E83" i="5"/>
  <c r="F83" i="5" s="1"/>
  <c r="E84" i="5"/>
  <c r="F84" i="5" s="1"/>
  <c r="E85" i="5"/>
  <c r="F85" i="5" s="1"/>
  <c r="E86" i="5"/>
  <c r="F86" i="5"/>
  <c r="E87" i="5"/>
  <c r="F87" i="5" s="1"/>
  <c r="E88" i="5"/>
  <c r="F88" i="5" s="1"/>
  <c r="E89" i="5"/>
  <c r="F89" i="5" s="1"/>
  <c r="E90" i="5"/>
  <c r="F90" i="5"/>
  <c r="E91" i="5"/>
  <c r="F91" i="5"/>
  <c r="E92" i="5"/>
  <c r="F92" i="5" s="1"/>
  <c r="E93" i="5"/>
  <c r="F93" i="5" s="1"/>
  <c r="E94" i="5"/>
  <c r="F94" i="5"/>
  <c r="E95" i="5"/>
  <c r="F95" i="5"/>
  <c r="E96" i="5"/>
  <c r="F96" i="5" s="1"/>
  <c r="E97" i="5"/>
  <c r="F97" i="5" s="1"/>
  <c r="E98" i="5"/>
  <c r="F98" i="5"/>
  <c r="E99" i="5"/>
  <c r="F99" i="5" s="1"/>
  <c r="E100" i="5"/>
  <c r="F100" i="5" s="1"/>
  <c r="E101" i="5"/>
  <c r="F101" i="5" s="1"/>
  <c r="E102" i="5"/>
  <c r="F102" i="5"/>
  <c r="E103" i="5"/>
  <c r="F103" i="5" s="1"/>
  <c r="E104" i="5"/>
  <c r="F104" i="5" s="1"/>
  <c r="E105" i="5"/>
  <c r="F105" i="5" s="1"/>
  <c r="E106" i="5"/>
  <c r="F106" i="5"/>
  <c r="E107" i="5"/>
  <c r="F107" i="5"/>
  <c r="E108" i="5"/>
  <c r="F108" i="5" s="1"/>
  <c r="E109" i="5"/>
  <c r="F109" i="5" s="1"/>
  <c r="E110" i="5"/>
  <c r="F110" i="5"/>
  <c r="E111" i="5"/>
  <c r="F111" i="5"/>
  <c r="E112" i="5"/>
  <c r="F112" i="5" s="1"/>
  <c r="E113" i="5"/>
  <c r="F113" i="5" s="1"/>
  <c r="E114" i="5"/>
  <c r="F114" i="5"/>
  <c r="E115" i="5"/>
  <c r="F115" i="5" s="1"/>
  <c r="E116" i="5"/>
  <c r="F116" i="5" s="1"/>
  <c r="E117" i="5"/>
  <c r="F117" i="5" s="1"/>
  <c r="E118" i="5"/>
  <c r="F118" i="5"/>
  <c r="E119" i="5"/>
  <c r="F119" i="5" s="1"/>
  <c r="E120" i="5"/>
  <c r="F120" i="5" s="1"/>
  <c r="E121" i="5"/>
  <c r="F121" i="5" s="1"/>
  <c r="E122" i="5"/>
  <c r="F122" i="5"/>
  <c r="E123" i="5"/>
  <c r="F123" i="5"/>
  <c r="E124" i="5"/>
  <c r="F124" i="5" s="1"/>
  <c r="E125" i="5"/>
  <c r="F125" i="5" s="1"/>
  <c r="E126" i="5"/>
  <c r="F126" i="5"/>
  <c r="E127" i="5"/>
  <c r="F127" i="5"/>
  <c r="E128" i="5"/>
  <c r="F128" i="5" s="1"/>
  <c r="E129" i="5"/>
  <c r="F129" i="5" s="1"/>
  <c r="E130" i="5"/>
  <c r="F130" i="5"/>
  <c r="E131" i="5"/>
  <c r="F131" i="5" s="1"/>
  <c r="E132" i="5"/>
  <c r="F132" i="5" s="1"/>
  <c r="E133" i="5"/>
  <c r="F133" i="5" s="1"/>
  <c r="E134" i="5"/>
  <c r="F134" i="5"/>
  <c r="E135" i="5"/>
  <c r="F135" i="5" s="1"/>
  <c r="E136" i="5"/>
  <c r="F136" i="5" s="1"/>
  <c r="E137" i="5"/>
  <c r="F137" i="5" s="1"/>
  <c r="E138" i="5"/>
  <c r="F138" i="5"/>
  <c r="E139" i="5"/>
  <c r="F139" i="5"/>
  <c r="E140" i="5"/>
  <c r="F140" i="5" s="1"/>
  <c r="E141" i="5"/>
  <c r="F141" i="5" s="1"/>
  <c r="E142" i="5"/>
  <c r="F142" i="5"/>
  <c r="E143" i="5"/>
  <c r="F143" i="5"/>
  <c r="E144" i="5"/>
  <c r="F144" i="5" s="1"/>
  <c r="E145" i="5"/>
  <c r="F145" i="5" s="1"/>
  <c r="E146" i="5"/>
  <c r="F146" i="5"/>
  <c r="E147" i="5"/>
  <c r="F147" i="5" s="1"/>
  <c r="E148" i="5"/>
  <c r="F148" i="5" s="1"/>
  <c r="E149" i="5"/>
  <c r="F149" i="5" s="1"/>
  <c r="E150" i="5"/>
  <c r="F150" i="5"/>
  <c r="E151" i="5"/>
  <c r="F151" i="5" s="1"/>
  <c r="E152" i="5"/>
  <c r="F152" i="5" s="1"/>
  <c r="E153" i="5"/>
  <c r="F153" i="5" s="1"/>
  <c r="E154" i="5"/>
  <c r="F154" i="5"/>
  <c r="E155" i="5"/>
  <c r="F155" i="5"/>
  <c r="E156" i="5"/>
  <c r="F156" i="5" s="1"/>
  <c r="E157" i="5"/>
  <c r="F157" i="5" s="1"/>
  <c r="E158" i="5"/>
  <c r="F158" i="5"/>
  <c r="E159" i="5"/>
  <c r="F159" i="5"/>
  <c r="E160" i="5"/>
  <c r="F160" i="5" s="1"/>
  <c r="E161" i="5"/>
  <c r="F161" i="5" s="1"/>
  <c r="E162" i="5"/>
  <c r="F162" i="5"/>
  <c r="E163" i="5"/>
  <c r="F163" i="5" s="1"/>
  <c r="E164" i="5"/>
  <c r="F164" i="5" s="1"/>
  <c r="E165" i="5"/>
  <c r="F165" i="5" s="1"/>
  <c r="E166" i="5"/>
  <c r="F166" i="5"/>
  <c r="E167" i="5"/>
  <c r="F167" i="5" s="1"/>
  <c r="E168" i="5"/>
  <c r="F168" i="5" s="1"/>
  <c r="E169" i="5"/>
  <c r="F169" i="5" s="1"/>
  <c r="E170" i="5"/>
  <c r="F170" i="5"/>
  <c r="E171" i="5"/>
  <c r="F171" i="5"/>
  <c r="E172" i="5"/>
  <c r="F172" i="5" s="1"/>
  <c r="E173" i="5"/>
  <c r="F173" i="5" s="1"/>
  <c r="E174" i="5"/>
  <c r="F174" i="5"/>
  <c r="E175" i="5"/>
  <c r="F175" i="5"/>
  <c r="E176" i="5"/>
  <c r="F176" i="5" s="1"/>
  <c r="E177" i="5"/>
  <c r="F177" i="5" s="1"/>
  <c r="E178" i="5"/>
  <c r="F178" i="5"/>
  <c r="E179" i="5"/>
  <c r="F179" i="5" s="1"/>
  <c r="E180" i="5"/>
  <c r="F180" i="5" s="1"/>
  <c r="E181" i="5"/>
  <c r="F181" i="5" s="1"/>
  <c r="E182" i="5"/>
  <c r="F182" i="5"/>
  <c r="E183" i="5"/>
  <c r="F183" i="5" s="1"/>
  <c r="E184" i="5"/>
  <c r="F184" i="5" s="1"/>
  <c r="E185" i="5"/>
  <c r="F185" i="5" s="1"/>
  <c r="E186" i="5"/>
  <c r="F186" i="5"/>
  <c r="E187" i="5"/>
  <c r="F187" i="5"/>
  <c r="E188" i="5"/>
  <c r="F188" i="5" s="1"/>
  <c r="E189" i="5"/>
  <c r="F189" i="5" s="1"/>
  <c r="E190" i="5"/>
  <c r="F190" i="5"/>
  <c r="E191" i="5"/>
  <c r="F191" i="5"/>
  <c r="E192" i="5"/>
  <c r="F192" i="5" s="1"/>
  <c r="E193" i="5"/>
  <c r="F193" i="5" s="1"/>
  <c r="E194" i="5"/>
  <c r="F194" i="5"/>
  <c r="E195" i="5"/>
  <c r="F195" i="5" s="1"/>
  <c r="E196" i="5"/>
  <c r="F196" i="5" s="1"/>
  <c r="E197" i="5"/>
  <c r="F197" i="5" s="1"/>
  <c r="E198" i="5"/>
  <c r="F198" i="5"/>
  <c r="E199" i="5"/>
  <c r="F199" i="5" s="1"/>
  <c r="E200" i="5"/>
  <c r="F200" i="5" s="1"/>
  <c r="E201" i="5"/>
  <c r="F201" i="5" s="1"/>
  <c r="E202" i="5"/>
  <c r="F202" i="5"/>
  <c r="E203" i="5"/>
  <c r="F203" i="5"/>
  <c r="E204" i="5"/>
  <c r="F204" i="5" s="1"/>
  <c r="E205" i="5"/>
  <c r="F205" i="5" s="1"/>
  <c r="E206" i="5"/>
  <c r="F206" i="5"/>
  <c r="E207" i="5"/>
  <c r="F207" i="5"/>
  <c r="E208" i="5"/>
  <c r="F208" i="5" s="1"/>
  <c r="E209" i="5"/>
  <c r="F209" i="5" s="1"/>
  <c r="E210" i="5"/>
  <c r="F210" i="5"/>
  <c r="E211" i="5"/>
  <c r="F211" i="5" s="1"/>
  <c r="E212" i="5"/>
  <c r="F212" i="5" s="1"/>
  <c r="E213" i="5"/>
  <c r="F213" i="5" s="1"/>
  <c r="E214" i="5"/>
  <c r="F214" i="5"/>
  <c r="E215" i="5"/>
  <c r="F215" i="5" s="1"/>
  <c r="E216" i="5"/>
  <c r="F216" i="5" s="1"/>
  <c r="E217" i="5"/>
  <c r="F217" i="5" s="1"/>
  <c r="E218" i="5"/>
  <c r="F218" i="5"/>
  <c r="E219" i="5"/>
  <c r="F219" i="5"/>
  <c r="E220" i="5"/>
  <c r="F220" i="5" s="1"/>
  <c r="E221" i="5"/>
  <c r="F221" i="5" s="1"/>
  <c r="E222" i="5"/>
  <c r="F222" i="5"/>
  <c r="E223" i="5"/>
  <c r="F223" i="5"/>
  <c r="E224" i="5"/>
  <c r="F224" i="5" s="1"/>
  <c r="E225" i="5"/>
  <c r="F225" i="5" s="1"/>
  <c r="E226" i="5"/>
  <c r="F226" i="5"/>
  <c r="E227" i="5"/>
  <c r="F227" i="5" s="1"/>
  <c r="E228" i="5"/>
  <c r="F228" i="5" s="1"/>
  <c r="E229" i="5"/>
  <c r="F229" i="5" s="1"/>
  <c r="E230" i="5"/>
  <c r="F230" i="5"/>
  <c r="E231" i="5"/>
  <c r="F231" i="5" s="1"/>
  <c r="E232" i="5"/>
  <c r="F232" i="5" s="1"/>
  <c r="E233" i="5"/>
  <c r="F233" i="5" s="1"/>
  <c r="E234" i="5"/>
  <c r="F234" i="5"/>
  <c r="E235" i="5"/>
  <c r="F235" i="5"/>
  <c r="E236" i="5"/>
  <c r="F236" i="5" s="1"/>
  <c r="E237" i="5"/>
  <c r="F237" i="5" s="1"/>
  <c r="E238" i="5"/>
  <c r="F238" i="5"/>
  <c r="E239" i="5"/>
  <c r="F239" i="5"/>
  <c r="E240" i="5"/>
  <c r="F240" i="5" s="1"/>
  <c r="E241" i="5"/>
  <c r="F241" i="5" s="1"/>
  <c r="E242" i="5"/>
  <c r="F242" i="5"/>
  <c r="E243" i="5"/>
  <c r="F243" i="5" s="1"/>
  <c r="E244" i="5"/>
  <c r="F244" i="5" s="1"/>
  <c r="E245" i="5"/>
  <c r="F245" i="5" s="1"/>
  <c r="E246" i="5"/>
  <c r="F246" i="5"/>
  <c r="E247" i="5"/>
  <c r="F247" i="5" s="1"/>
  <c r="E248" i="5"/>
  <c r="F248" i="5" s="1"/>
  <c r="E249" i="5"/>
  <c r="F249" i="5" s="1"/>
  <c r="E250" i="5"/>
  <c r="F250" i="5"/>
  <c r="E251" i="5"/>
  <c r="F251" i="5"/>
  <c r="E252" i="5"/>
  <c r="F252" i="5" s="1"/>
  <c r="E253" i="5"/>
  <c r="F253" i="5" s="1"/>
  <c r="E254" i="5"/>
  <c r="F254" i="5"/>
  <c r="E255" i="5"/>
  <c r="F255" i="5"/>
  <c r="E256" i="5"/>
  <c r="F256" i="5" s="1"/>
  <c r="E257" i="5"/>
  <c r="F257" i="5" s="1"/>
  <c r="E258" i="5"/>
  <c r="F258" i="5"/>
  <c r="E259" i="5"/>
  <c r="F259" i="5" s="1"/>
  <c r="E260" i="5"/>
  <c r="F260" i="5" s="1"/>
  <c r="E261" i="5"/>
  <c r="F261" i="5" s="1"/>
  <c r="E262" i="5"/>
  <c r="F262" i="5"/>
  <c r="E263" i="5"/>
  <c r="F263" i="5" s="1"/>
  <c r="E264" i="5"/>
  <c r="F264" i="5" s="1"/>
  <c r="E265" i="5"/>
  <c r="F265" i="5" s="1"/>
  <c r="E266" i="5"/>
  <c r="F266" i="5"/>
  <c r="E267" i="5"/>
  <c r="F267" i="5"/>
  <c r="E268" i="5"/>
  <c r="F268" i="5" s="1"/>
  <c r="E269" i="5"/>
  <c r="F269" i="5" s="1"/>
  <c r="E270" i="5"/>
  <c r="F270" i="5"/>
  <c r="E271" i="5"/>
  <c r="F271" i="5"/>
  <c r="E272" i="5"/>
  <c r="F272" i="5" s="1"/>
  <c r="E273" i="5"/>
  <c r="F273" i="5" s="1"/>
  <c r="E274" i="5"/>
  <c r="F274" i="5"/>
  <c r="E275" i="5"/>
  <c r="F275" i="5" s="1"/>
  <c r="E276" i="5"/>
  <c r="F276" i="5" s="1"/>
  <c r="E277" i="5"/>
  <c r="F277" i="5" s="1"/>
  <c r="E278" i="5"/>
  <c r="F278" i="5"/>
  <c r="E279" i="5"/>
  <c r="F279" i="5" s="1"/>
  <c r="E280" i="5"/>
  <c r="F280" i="5" s="1"/>
  <c r="E281" i="5"/>
  <c r="F281" i="5" s="1"/>
  <c r="E282" i="5"/>
  <c r="F282" i="5"/>
  <c r="E283" i="5"/>
  <c r="F283" i="5"/>
  <c r="E284" i="5"/>
  <c r="F284" i="5" s="1"/>
  <c r="E285" i="5"/>
  <c r="F285" i="5" s="1"/>
  <c r="E286" i="5"/>
  <c r="F286" i="5"/>
  <c r="E287" i="5"/>
  <c r="F287" i="5"/>
  <c r="E288" i="5"/>
  <c r="F288" i="5" s="1"/>
  <c r="E289" i="5"/>
  <c r="F289" i="5" s="1"/>
  <c r="E290" i="5"/>
  <c r="F290" i="5"/>
  <c r="E291" i="5"/>
  <c r="F291" i="5" s="1"/>
  <c r="E292" i="5"/>
  <c r="F292" i="5" s="1"/>
  <c r="E293" i="5"/>
  <c r="F293" i="5" s="1"/>
  <c r="E294" i="5"/>
  <c r="F294" i="5"/>
  <c r="E295" i="5"/>
  <c r="F295" i="5" s="1"/>
  <c r="E296" i="5"/>
  <c r="F296" i="5" s="1"/>
  <c r="E297" i="5"/>
  <c r="F297" i="5" s="1"/>
  <c r="E298" i="5"/>
  <c r="F298" i="5"/>
  <c r="E299" i="5"/>
  <c r="F299" i="5"/>
  <c r="E300" i="5"/>
  <c r="F300" i="5" s="1"/>
  <c r="E301" i="5"/>
  <c r="F301" i="5" s="1"/>
  <c r="E302" i="5"/>
  <c r="F302" i="5"/>
  <c r="E303" i="5"/>
  <c r="F303" i="5"/>
  <c r="E304" i="5"/>
  <c r="F304" i="5" s="1"/>
  <c r="E305" i="5"/>
  <c r="F305" i="5" s="1"/>
  <c r="E306" i="5"/>
  <c r="F306" i="5"/>
  <c r="E307" i="5"/>
  <c r="F307" i="5" s="1"/>
  <c r="E308" i="5"/>
  <c r="F308" i="5" s="1"/>
  <c r="E309" i="5"/>
  <c r="F309" i="5" s="1"/>
  <c r="E310" i="5"/>
  <c r="F310" i="5"/>
  <c r="E311" i="5"/>
  <c r="F311" i="5" s="1"/>
  <c r="E312" i="5"/>
  <c r="F312" i="5" s="1"/>
  <c r="E313" i="5"/>
  <c r="F313" i="5" s="1"/>
  <c r="E314" i="5"/>
  <c r="F314" i="5"/>
  <c r="E315" i="5"/>
  <c r="F315" i="5"/>
  <c r="E316" i="5"/>
  <c r="F316" i="5" s="1"/>
  <c r="E317" i="5"/>
  <c r="F317" i="5" s="1"/>
  <c r="E318" i="5"/>
  <c r="F318" i="5"/>
  <c r="E319" i="5"/>
  <c r="F319" i="5"/>
  <c r="E320" i="5"/>
  <c r="F320" i="5" s="1"/>
  <c r="E321" i="5"/>
  <c r="F321" i="5" s="1"/>
  <c r="E322" i="5"/>
  <c r="F322" i="5"/>
  <c r="E323" i="5"/>
  <c r="F323" i="5" s="1"/>
  <c r="E324" i="5"/>
  <c r="F324" i="5" s="1"/>
  <c r="E325" i="5"/>
  <c r="F325" i="5" s="1"/>
  <c r="E326" i="5"/>
  <c r="F326" i="5"/>
  <c r="E327" i="5"/>
  <c r="F327" i="5" s="1"/>
  <c r="E328" i="5"/>
  <c r="F328" i="5" s="1"/>
  <c r="E329" i="5"/>
  <c r="F329" i="5" s="1"/>
  <c r="E330" i="5"/>
  <c r="F330" i="5"/>
  <c r="E331" i="5"/>
  <c r="F331" i="5"/>
  <c r="E332" i="5"/>
  <c r="F332" i="5" s="1"/>
  <c r="E333" i="5"/>
  <c r="F333" i="5" s="1"/>
  <c r="E334" i="5"/>
  <c r="F334" i="5" s="1"/>
  <c r="E335" i="5"/>
  <c r="F335" i="5"/>
  <c r="E336" i="5"/>
  <c r="F336" i="5" s="1"/>
  <c r="E337" i="5"/>
  <c r="F337" i="5" s="1"/>
  <c r="E338" i="5"/>
  <c r="F338" i="5"/>
  <c r="E339" i="5"/>
  <c r="F339" i="5" s="1"/>
  <c r="E340" i="5"/>
  <c r="F340" i="5" s="1"/>
  <c r="E341" i="5"/>
  <c r="F341" i="5" s="1"/>
  <c r="E342" i="5"/>
  <c r="F342" i="5"/>
  <c r="E343" i="5"/>
  <c r="F343" i="5" s="1"/>
  <c r="E344" i="5"/>
  <c r="F344" i="5" s="1"/>
  <c r="E345" i="5"/>
  <c r="F345" i="5" s="1"/>
  <c r="E346" i="5"/>
  <c r="F346" i="5"/>
  <c r="E347" i="5"/>
  <c r="F347" i="5"/>
  <c r="E348" i="5"/>
  <c r="F348" i="5" s="1"/>
  <c r="E349" i="5"/>
  <c r="F349" i="5" s="1"/>
  <c r="E350" i="5"/>
  <c r="F350" i="5" s="1"/>
  <c r="E351" i="5"/>
  <c r="F351" i="5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/>
  <c r="E359" i="5"/>
  <c r="F359" i="5" s="1"/>
  <c r="E360" i="5"/>
  <c r="F360" i="5" s="1"/>
  <c r="E361" i="5"/>
  <c r="F361" i="5" s="1"/>
  <c r="E362" i="5"/>
  <c r="F362" i="5"/>
  <c r="E363" i="5"/>
  <c r="F363" i="5"/>
  <c r="E364" i="5"/>
  <c r="F364" i="5" s="1"/>
  <c r="E365" i="5"/>
  <c r="F365" i="5" s="1"/>
  <c r="E366" i="5"/>
  <c r="F366" i="5" s="1"/>
  <c r="D5" i="9"/>
  <c r="D17" i="9" s="1"/>
  <c r="D29" i="9" s="1"/>
  <c r="E5" i="9"/>
  <c r="F5" i="9"/>
  <c r="G5" i="9"/>
  <c r="G17" i="9" s="1"/>
  <c r="M5" i="9"/>
  <c r="S5" i="9"/>
  <c r="D6" i="9"/>
  <c r="D18" i="9" s="1"/>
  <c r="D30" i="9" s="1"/>
  <c r="D42" i="9" s="1"/>
  <c r="D54" i="9" s="1"/>
  <c r="E6" i="9"/>
  <c r="F6" i="9"/>
  <c r="F18" i="9" s="1"/>
  <c r="F30" i="9" s="1"/>
  <c r="F42" i="9" s="1"/>
  <c r="F54" i="9" s="1"/>
  <c r="G6" i="9"/>
  <c r="M6" i="9"/>
  <c r="S6" i="9"/>
  <c r="D7" i="9"/>
  <c r="E7" i="9"/>
  <c r="F7" i="9"/>
  <c r="F19" i="9" s="1"/>
  <c r="F31" i="9" s="1"/>
  <c r="F43" i="9" s="1"/>
  <c r="F55" i="9" s="1"/>
  <c r="G7" i="9"/>
  <c r="M7" i="9"/>
  <c r="S7" i="9"/>
  <c r="D8" i="9"/>
  <c r="E8" i="9"/>
  <c r="F8" i="9"/>
  <c r="F20" i="9" s="1"/>
  <c r="F32" i="9" s="1"/>
  <c r="F44" i="9" s="1"/>
  <c r="F56" i="9" s="1"/>
  <c r="G8" i="9"/>
  <c r="G20" i="9" s="1"/>
  <c r="G32" i="9" s="1"/>
  <c r="G44" i="9" s="1"/>
  <c r="G56" i="9" s="1"/>
  <c r="M8" i="9"/>
  <c r="S8" i="9"/>
  <c r="D9" i="9"/>
  <c r="E9" i="9"/>
  <c r="E21" i="9" s="1"/>
  <c r="E33" i="9" s="1"/>
  <c r="E45" i="9" s="1"/>
  <c r="E57" i="9" s="1"/>
  <c r="F9" i="9"/>
  <c r="F21" i="9" s="1"/>
  <c r="F33" i="9" s="1"/>
  <c r="F45" i="9" s="1"/>
  <c r="F57" i="9" s="1"/>
  <c r="G9" i="9"/>
  <c r="M9" i="9"/>
  <c r="S9" i="9"/>
  <c r="D10" i="9"/>
  <c r="E10" i="9"/>
  <c r="F10" i="9"/>
  <c r="G10" i="9"/>
  <c r="M10" i="9"/>
  <c r="S10" i="9"/>
  <c r="D11" i="9"/>
  <c r="E11" i="9"/>
  <c r="E23" i="9" s="1"/>
  <c r="E35" i="9" s="1"/>
  <c r="E47" i="9" s="1"/>
  <c r="E59" i="9" s="1"/>
  <c r="F11" i="9"/>
  <c r="G11" i="9"/>
  <c r="G23" i="9" s="1"/>
  <c r="M11" i="9"/>
  <c r="S11" i="9"/>
  <c r="D12" i="9"/>
  <c r="E12" i="9"/>
  <c r="F12" i="9"/>
  <c r="G12" i="9"/>
  <c r="G24" i="9" s="1"/>
  <c r="G36" i="9" s="1"/>
  <c r="G48" i="9" s="1"/>
  <c r="G60" i="9" s="1"/>
  <c r="M12" i="9"/>
  <c r="S12" i="9"/>
  <c r="D13" i="9"/>
  <c r="D25" i="9" s="1"/>
  <c r="D37" i="9" s="1"/>
  <c r="E13" i="9"/>
  <c r="F13" i="9"/>
  <c r="G13" i="9"/>
  <c r="G25" i="9" s="1"/>
  <c r="G37" i="9" s="1"/>
  <c r="G49" i="9" s="1"/>
  <c r="G61" i="9" s="1"/>
  <c r="M13" i="9"/>
  <c r="S13" i="9"/>
  <c r="D14" i="9"/>
  <c r="D26" i="9" s="1"/>
  <c r="E14" i="9"/>
  <c r="E26" i="9" s="1"/>
  <c r="E38" i="9" s="1"/>
  <c r="E50" i="9" s="1"/>
  <c r="E62" i="9" s="1"/>
  <c r="F14" i="9"/>
  <c r="F26" i="9" s="1"/>
  <c r="F38" i="9" s="1"/>
  <c r="F50" i="9" s="1"/>
  <c r="F62" i="9" s="1"/>
  <c r="G14" i="9"/>
  <c r="M14" i="9"/>
  <c r="S14" i="9"/>
  <c r="D15" i="9"/>
  <c r="E15" i="9"/>
  <c r="F15" i="9"/>
  <c r="F27" i="9" s="1"/>
  <c r="F39" i="9" s="1"/>
  <c r="F51" i="9" s="1"/>
  <c r="F63" i="9" s="1"/>
  <c r="G15" i="9"/>
  <c r="M15" i="9"/>
  <c r="S15" i="9"/>
  <c r="D16" i="9"/>
  <c r="E16" i="9"/>
  <c r="F16" i="9"/>
  <c r="F28" i="9" s="1"/>
  <c r="F40" i="9" s="1"/>
  <c r="F52" i="9" s="1"/>
  <c r="F64" i="9" s="1"/>
  <c r="G16" i="9"/>
  <c r="G28" i="9" s="1"/>
  <c r="G40" i="9" s="1"/>
  <c r="G52" i="9" s="1"/>
  <c r="G64" i="9" s="1"/>
  <c r="M16" i="9"/>
  <c r="S16" i="9"/>
  <c r="B17" i="9"/>
  <c r="C17" i="9"/>
  <c r="C29" i="9" s="1"/>
  <c r="E17" i="9"/>
  <c r="F17" i="9"/>
  <c r="F29" i="9" s="1"/>
  <c r="F41" i="9" s="1"/>
  <c r="F53" i="9" s="1"/>
  <c r="I17" i="9"/>
  <c r="J17" i="9"/>
  <c r="J29" i="9" s="1"/>
  <c r="M29" i="9" s="1"/>
  <c r="K17" i="9"/>
  <c r="L17" i="9"/>
  <c r="L29" i="9" s="1"/>
  <c r="L41" i="9" s="1"/>
  <c r="L53" i="9" s="1"/>
  <c r="S17" i="9"/>
  <c r="B18" i="9"/>
  <c r="B30" i="9" s="1"/>
  <c r="B42" i="9" s="1"/>
  <c r="B54" i="9" s="1"/>
  <c r="C18" i="9"/>
  <c r="E18" i="9"/>
  <c r="G18" i="9"/>
  <c r="I18" i="9"/>
  <c r="J18" i="9"/>
  <c r="K18" i="9"/>
  <c r="K30" i="9" s="1"/>
  <c r="K42" i="9" s="1"/>
  <c r="K54" i="9" s="1"/>
  <c r="L18" i="9"/>
  <c r="S18" i="9"/>
  <c r="B19" i="9"/>
  <c r="C19" i="9"/>
  <c r="E19" i="9"/>
  <c r="G19" i="9"/>
  <c r="G31" i="9" s="1"/>
  <c r="G43" i="9" s="1"/>
  <c r="G55" i="9" s="1"/>
  <c r="I19" i="9"/>
  <c r="M19" i="9" s="1"/>
  <c r="J19" i="9"/>
  <c r="J31" i="9" s="1"/>
  <c r="K19" i="9"/>
  <c r="K31" i="9" s="1"/>
  <c r="L19" i="9"/>
  <c r="S19" i="9"/>
  <c r="B20" i="9"/>
  <c r="C20" i="9"/>
  <c r="C32" i="9" s="1"/>
  <c r="D20" i="9"/>
  <c r="E20" i="9"/>
  <c r="I20" i="9"/>
  <c r="J20" i="9"/>
  <c r="K20" i="9"/>
  <c r="L20" i="9"/>
  <c r="L32" i="9" s="1"/>
  <c r="L44" i="9" s="1"/>
  <c r="L56" i="9" s="1"/>
  <c r="S20" i="9"/>
  <c r="B21" i="9"/>
  <c r="B33" i="9" s="1"/>
  <c r="B45" i="9" s="1"/>
  <c r="B57" i="9" s="1"/>
  <c r="C21" i="9"/>
  <c r="D21" i="9"/>
  <c r="G21" i="9"/>
  <c r="G33" i="9" s="1"/>
  <c r="I21" i="9"/>
  <c r="J21" i="9"/>
  <c r="K21" i="9"/>
  <c r="K33" i="9" s="1"/>
  <c r="K45" i="9" s="1"/>
  <c r="K57" i="9" s="1"/>
  <c r="L21" i="9"/>
  <c r="M21" i="9"/>
  <c r="S21" i="9"/>
  <c r="B22" i="9"/>
  <c r="C22" i="9"/>
  <c r="C34" i="9" s="1"/>
  <c r="D22" i="9"/>
  <c r="D34" i="9" s="1"/>
  <c r="D46" i="9" s="1"/>
  <c r="D58" i="9" s="1"/>
  <c r="E22" i="9"/>
  <c r="F22" i="9"/>
  <c r="F34" i="9" s="1"/>
  <c r="F46" i="9" s="1"/>
  <c r="F58" i="9" s="1"/>
  <c r="G22" i="9"/>
  <c r="I22" i="9"/>
  <c r="J22" i="9"/>
  <c r="K22" i="9"/>
  <c r="L22" i="9"/>
  <c r="M22" i="9"/>
  <c r="S22" i="9"/>
  <c r="B23" i="9"/>
  <c r="C23" i="9"/>
  <c r="C35" i="9" s="1"/>
  <c r="D23" i="9"/>
  <c r="D35" i="9" s="1"/>
  <c r="F23" i="9"/>
  <c r="I23" i="9"/>
  <c r="I35" i="9" s="1"/>
  <c r="J23" i="9"/>
  <c r="K23" i="9"/>
  <c r="K35" i="9" s="1"/>
  <c r="K47" i="9" s="1"/>
  <c r="K59" i="9" s="1"/>
  <c r="L23" i="9"/>
  <c r="L35" i="9" s="1"/>
  <c r="M23" i="9"/>
  <c r="S23" i="9"/>
  <c r="B24" i="9"/>
  <c r="B36" i="9" s="1"/>
  <c r="C24" i="9"/>
  <c r="D24" i="9"/>
  <c r="D36" i="9" s="1"/>
  <c r="E24" i="9"/>
  <c r="E36" i="9" s="1"/>
  <c r="E48" i="9" s="1"/>
  <c r="E60" i="9" s="1"/>
  <c r="F24" i="9"/>
  <c r="I24" i="9"/>
  <c r="J24" i="9"/>
  <c r="K24" i="9"/>
  <c r="K36" i="9" s="1"/>
  <c r="K48" i="9" s="1"/>
  <c r="K60" i="9" s="1"/>
  <c r="L24" i="9"/>
  <c r="S24" i="9"/>
  <c r="B25" i="9"/>
  <c r="C25" i="9"/>
  <c r="C37" i="9" s="1"/>
  <c r="E25" i="9"/>
  <c r="F25" i="9"/>
  <c r="F37" i="9" s="1"/>
  <c r="F49" i="9" s="1"/>
  <c r="F61" i="9" s="1"/>
  <c r="I25" i="9"/>
  <c r="J25" i="9"/>
  <c r="J37" i="9" s="1"/>
  <c r="M37" i="9" s="1"/>
  <c r="K25" i="9"/>
  <c r="L25" i="9"/>
  <c r="L37" i="9" s="1"/>
  <c r="L49" i="9" s="1"/>
  <c r="L61" i="9" s="1"/>
  <c r="S25" i="9"/>
  <c r="B26" i="9"/>
  <c r="B38" i="9" s="1"/>
  <c r="B50" i="9" s="1"/>
  <c r="B62" i="9" s="1"/>
  <c r="C26" i="9"/>
  <c r="G26" i="9"/>
  <c r="I26" i="9"/>
  <c r="J26" i="9"/>
  <c r="K26" i="9"/>
  <c r="K38" i="9" s="1"/>
  <c r="K50" i="9" s="1"/>
  <c r="K62" i="9" s="1"/>
  <c r="L26" i="9"/>
  <c r="S26" i="9"/>
  <c r="B27" i="9"/>
  <c r="C27" i="9"/>
  <c r="E27" i="9"/>
  <c r="G27" i="9"/>
  <c r="G39" i="9" s="1"/>
  <c r="G51" i="9" s="1"/>
  <c r="G63" i="9" s="1"/>
  <c r="I27" i="9"/>
  <c r="M27" i="9" s="1"/>
  <c r="J27" i="9"/>
  <c r="J39" i="9" s="1"/>
  <c r="K27" i="9"/>
  <c r="K39" i="9" s="1"/>
  <c r="K51" i="9" s="1"/>
  <c r="K63" i="9" s="1"/>
  <c r="L27" i="9"/>
  <c r="S27" i="9"/>
  <c r="B28" i="9"/>
  <c r="C28" i="9"/>
  <c r="D28" i="9"/>
  <c r="E28" i="9"/>
  <c r="I28" i="9"/>
  <c r="J28" i="9"/>
  <c r="K28" i="9"/>
  <c r="L28" i="9"/>
  <c r="L40" i="9" s="1"/>
  <c r="L52" i="9" s="1"/>
  <c r="L64" i="9" s="1"/>
  <c r="S28" i="9"/>
  <c r="B29" i="9"/>
  <c r="E29" i="9"/>
  <c r="E41" i="9" s="1"/>
  <c r="E53" i="9" s="1"/>
  <c r="G29" i="9"/>
  <c r="I29" i="9"/>
  <c r="K29" i="9"/>
  <c r="S29" i="9"/>
  <c r="C30" i="9"/>
  <c r="E30" i="9"/>
  <c r="E42" i="9" s="1"/>
  <c r="E54" i="9" s="1"/>
  <c r="G30" i="9"/>
  <c r="G42" i="9" s="1"/>
  <c r="G54" i="9" s="1"/>
  <c r="J30" i="9"/>
  <c r="J42" i="9" s="1"/>
  <c r="J54" i="9" s="1"/>
  <c r="L30" i="9"/>
  <c r="S30" i="9"/>
  <c r="B31" i="9"/>
  <c r="B43" i="9" s="1"/>
  <c r="B55" i="9" s="1"/>
  <c r="C31" i="9"/>
  <c r="E31" i="9"/>
  <c r="E43" i="9" s="1"/>
  <c r="E55" i="9" s="1"/>
  <c r="I31" i="9"/>
  <c r="I43" i="9" s="1"/>
  <c r="I55" i="9" s="1"/>
  <c r="L31" i="9"/>
  <c r="L43" i="9" s="1"/>
  <c r="L55" i="9" s="1"/>
  <c r="S31" i="9"/>
  <c r="B32" i="9"/>
  <c r="D32" i="9"/>
  <c r="E32" i="9"/>
  <c r="J32" i="9"/>
  <c r="K32" i="9"/>
  <c r="S32" i="9"/>
  <c r="C33" i="9"/>
  <c r="I33" i="9"/>
  <c r="J33" i="9"/>
  <c r="J45" i="9" s="1"/>
  <c r="J57" i="9" s="1"/>
  <c r="L33" i="9"/>
  <c r="L45" i="9" s="1"/>
  <c r="L57" i="9" s="1"/>
  <c r="S33" i="9"/>
  <c r="B34" i="9"/>
  <c r="B46" i="9" s="1"/>
  <c r="B58" i="9" s="1"/>
  <c r="E34" i="9"/>
  <c r="E46" i="9" s="1"/>
  <c r="E58" i="9" s="1"/>
  <c r="G34" i="9"/>
  <c r="I34" i="9"/>
  <c r="J34" i="9"/>
  <c r="K34" i="9"/>
  <c r="K46" i="9" s="1"/>
  <c r="K58" i="9" s="1"/>
  <c r="L34" i="9"/>
  <c r="S34" i="9"/>
  <c r="B35" i="9"/>
  <c r="B47" i="9" s="1"/>
  <c r="B59" i="9" s="1"/>
  <c r="F35" i="9"/>
  <c r="F47" i="9" s="1"/>
  <c r="F59" i="9" s="1"/>
  <c r="G35" i="9"/>
  <c r="G47" i="9" s="1"/>
  <c r="G59" i="9" s="1"/>
  <c r="J35" i="9"/>
  <c r="J47" i="9" s="1"/>
  <c r="J59" i="9" s="1"/>
  <c r="S35" i="9"/>
  <c r="C36" i="9"/>
  <c r="F36" i="9"/>
  <c r="F48" i="9" s="1"/>
  <c r="F60" i="9" s="1"/>
  <c r="I36" i="9"/>
  <c r="J36" i="9"/>
  <c r="J48" i="9" s="1"/>
  <c r="J60" i="9" s="1"/>
  <c r="L36" i="9"/>
  <c r="L48" i="9" s="1"/>
  <c r="L60" i="9" s="1"/>
  <c r="S36" i="9"/>
  <c r="B37" i="9"/>
  <c r="E37" i="9"/>
  <c r="E49" i="9" s="1"/>
  <c r="E61" i="9" s="1"/>
  <c r="I37" i="9"/>
  <c r="K37" i="9"/>
  <c r="S37" i="9"/>
  <c r="C38" i="9"/>
  <c r="D38" i="9"/>
  <c r="D50" i="9" s="1"/>
  <c r="D62" i="9" s="1"/>
  <c r="G38" i="9"/>
  <c r="G50" i="9" s="1"/>
  <c r="G62" i="9" s="1"/>
  <c r="J38" i="9"/>
  <c r="J50" i="9" s="1"/>
  <c r="J62" i="9" s="1"/>
  <c r="L38" i="9"/>
  <c r="S38" i="9"/>
  <c r="B39" i="9"/>
  <c r="B51" i="9" s="1"/>
  <c r="B63" i="9" s="1"/>
  <c r="C39" i="9"/>
  <c r="E39" i="9"/>
  <c r="E51" i="9" s="1"/>
  <c r="E63" i="9" s="1"/>
  <c r="I39" i="9"/>
  <c r="I51" i="9" s="1"/>
  <c r="I63" i="9" s="1"/>
  <c r="L39" i="9"/>
  <c r="L51" i="9" s="1"/>
  <c r="L63" i="9" s="1"/>
  <c r="S39" i="9"/>
  <c r="B40" i="9"/>
  <c r="D40" i="9"/>
  <c r="E40" i="9"/>
  <c r="J40" i="9"/>
  <c r="K40" i="9"/>
  <c r="S40" i="9"/>
  <c r="A41" i="9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B41" i="9"/>
  <c r="C41" i="9"/>
  <c r="G41" i="9"/>
  <c r="I41" i="9"/>
  <c r="K41" i="9"/>
  <c r="S41" i="9"/>
  <c r="C42" i="9"/>
  <c r="L42" i="9"/>
  <c r="L54" i="9" s="1"/>
  <c r="S42" i="9"/>
  <c r="C43" i="9"/>
  <c r="J43" i="9"/>
  <c r="S43" i="9"/>
  <c r="B44" i="9"/>
  <c r="D44" i="9"/>
  <c r="E44" i="9"/>
  <c r="E56" i="9" s="1"/>
  <c r="J44" i="9"/>
  <c r="K44" i="9"/>
  <c r="S44" i="9"/>
  <c r="C45" i="9"/>
  <c r="G45" i="9"/>
  <c r="I45" i="9"/>
  <c r="M45" i="9" s="1"/>
  <c r="S45" i="9"/>
  <c r="G46" i="9"/>
  <c r="I46" i="9"/>
  <c r="J46" i="9"/>
  <c r="L46" i="9"/>
  <c r="S46" i="9"/>
  <c r="C47" i="9"/>
  <c r="D47" i="9"/>
  <c r="D59" i="9" s="1"/>
  <c r="L47" i="9"/>
  <c r="S47" i="9"/>
  <c r="B48" i="9"/>
  <c r="D48" i="9"/>
  <c r="S48" i="9"/>
  <c r="B49" i="9"/>
  <c r="C49" i="9"/>
  <c r="I49" i="9"/>
  <c r="K49" i="9"/>
  <c r="S49" i="9"/>
  <c r="C50" i="9"/>
  <c r="L50" i="9"/>
  <c r="L62" i="9" s="1"/>
  <c r="S50" i="9"/>
  <c r="C51" i="9"/>
  <c r="J51" i="9"/>
  <c r="S51" i="9"/>
  <c r="B52" i="9"/>
  <c r="D52" i="9"/>
  <c r="E52" i="9"/>
  <c r="E64" i="9" s="1"/>
  <c r="J52" i="9"/>
  <c r="J64" i="9" s="1"/>
  <c r="K52" i="9"/>
  <c r="S52" i="9"/>
  <c r="B53" i="9"/>
  <c r="C53" i="9"/>
  <c r="G53" i="9"/>
  <c r="I53" i="9"/>
  <c r="K53" i="9"/>
  <c r="S53" i="9"/>
  <c r="C54" i="9"/>
  <c r="S54" i="9"/>
  <c r="C55" i="9"/>
  <c r="J55" i="9"/>
  <c r="S55" i="9"/>
  <c r="B56" i="9"/>
  <c r="D56" i="9"/>
  <c r="J56" i="9"/>
  <c r="K56" i="9"/>
  <c r="S56" i="9"/>
  <c r="C57" i="9"/>
  <c r="G57" i="9"/>
  <c r="S57" i="9"/>
  <c r="G58" i="9"/>
  <c r="I58" i="9"/>
  <c r="J58" i="9"/>
  <c r="L58" i="9"/>
  <c r="S58" i="9"/>
  <c r="C59" i="9"/>
  <c r="L59" i="9"/>
  <c r="S59" i="9"/>
  <c r="B60" i="9"/>
  <c r="D60" i="9"/>
  <c r="S60" i="9"/>
  <c r="B61" i="9"/>
  <c r="C61" i="9"/>
  <c r="K61" i="9"/>
  <c r="S61" i="9"/>
  <c r="C62" i="9"/>
  <c r="S62" i="9"/>
  <c r="C63" i="9"/>
  <c r="J63" i="9"/>
  <c r="S63" i="9"/>
  <c r="B64" i="9"/>
  <c r="D64" i="9"/>
  <c r="K64" i="9"/>
  <c r="S64" i="9"/>
  <c r="I47" i="9" l="1"/>
  <c r="M35" i="9"/>
  <c r="M39" i="9"/>
  <c r="C44" i="9"/>
  <c r="I61" i="9"/>
  <c r="M63" i="9"/>
  <c r="M33" i="9"/>
  <c r="C46" i="9"/>
  <c r="M53" i="9"/>
  <c r="I57" i="9"/>
  <c r="M57" i="9" s="1"/>
  <c r="M55" i="9"/>
  <c r="K43" i="9"/>
  <c r="K55" i="9" s="1"/>
  <c r="M31" i="9"/>
  <c r="D49" i="9"/>
  <c r="D41" i="9"/>
  <c r="J49" i="9"/>
  <c r="J61" i="9" s="1"/>
  <c r="J41" i="9"/>
  <c r="J53" i="9" s="1"/>
  <c r="D27" i="9"/>
  <c r="D19" i="9"/>
  <c r="M58" i="9"/>
  <c r="M51" i="9"/>
  <c r="C48" i="9"/>
  <c r="M46" i="9"/>
  <c r="M43" i="9"/>
  <c r="C40" i="9"/>
  <c r="M36" i="9"/>
  <c r="I48" i="9"/>
  <c r="M26" i="9"/>
  <c r="I38" i="9"/>
  <c r="M24" i="9"/>
  <c r="M18" i="9"/>
  <c r="I30" i="9"/>
  <c r="D33" i="9"/>
  <c r="M25" i="9"/>
  <c r="M28" i="9"/>
  <c r="I40" i="9"/>
  <c r="M20" i="9"/>
  <c r="I32" i="9"/>
  <c r="M17" i="9"/>
  <c r="M34" i="9"/>
  <c r="T11" i="8"/>
  <c r="O10" i="8"/>
  <c r="U10" i="8" s="1"/>
  <c r="P10" i="8"/>
  <c r="Q10" i="8" s="1"/>
  <c r="S10" i="8" s="1"/>
  <c r="A12" i="8"/>
  <c r="C10" i="8"/>
  <c r="I60" i="9" l="1"/>
  <c r="M60" i="9" s="1"/>
  <c r="M48" i="9"/>
  <c r="D61" i="9"/>
  <c r="I42" i="9"/>
  <c r="M30" i="9"/>
  <c r="C52" i="9"/>
  <c r="C56" i="9"/>
  <c r="D10" i="8"/>
  <c r="A13" i="8"/>
  <c r="O11" i="8"/>
  <c r="U11" i="8" s="1"/>
  <c r="T12" i="8"/>
  <c r="W12" i="8"/>
  <c r="P11" i="8"/>
  <c r="Q11" i="8" s="1"/>
  <c r="S11" i="8" s="1"/>
  <c r="I44" i="9"/>
  <c r="M32" i="9"/>
  <c r="D31" i="9"/>
  <c r="C58" i="9"/>
  <c r="C11" i="8"/>
  <c r="D45" i="9"/>
  <c r="C60" i="9"/>
  <c r="M41" i="9"/>
  <c r="M61" i="9"/>
  <c r="I52" i="9"/>
  <c r="M40" i="9"/>
  <c r="I50" i="9"/>
  <c r="M38" i="9"/>
  <c r="D39" i="9"/>
  <c r="I59" i="9"/>
  <c r="M59" i="9" s="1"/>
  <c r="M47" i="9"/>
  <c r="D53" i="9"/>
  <c r="M49" i="9"/>
  <c r="D11" i="8" l="1"/>
  <c r="Z11" i="8" s="1"/>
  <c r="M50" i="9"/>
  <c r="I62" i="9"/>
  <c r="M62" i="9" s="1"/>
  <c r="D57" i="9"/>
  <c r="I64" i="9"/>
  <c r="M64" i="9" s="1"/>
  <c r="M52" i="9"/>
  <c r="C64" i="9"/>
  <c r="D51" i="9"/>
  <c r="O12" i="8"/>
  <c r="U12" i="8" s="1"/>
  <c r="W13" i="8"/>
  <c r="P12" i="8"/>
  <c r="Q12" i="8" s="1"/>
  <c r="S12" i="8" s="1"/>
  <c r="A14" i="8"/>
  <c r="T13" i="8"/>
  <c r="M42" i="9"/>
  <c r="I54" i="9"/>
  <c r="M54" i="9" s="1"/>
  <c r="C12" i="8"/>
  <c r="D43" i="9"/>
  <c r="I56" i="9"/>
  <c r="M56" i="9" s="1"/>
  <c r="M44" i="9"/>
  <c r="Z10" i="8"/>
  <c r="AC10" i="8"/>
  <c r="AD10" i="8"/>
  <c r="AB10" i="8"/>
  <c r="AE10" i="8"/>
  <c r="AA10" i="8"/>
  <c r="X10" i="8"/>
  <c r="AD11" i="8"/>
  <c r="X11" i="8"/>
  <c r="AB11" i="8" l="1"/>
  <c r="AE11" i="8"/>
  <c r="AA11" i="8"/>
  <c r="AC11" i="8"/>
  <c r="A15" i="8"/>
  <c r="O13" i="8"/>
  <c r="U13" i="8" s="1"/>
  <c r="T14" i="8"/>
  <c r="W14" i="8"/>
  <c r="P13" i="8"/>
  <c r="Q13" i="8" s="1"/>
  <c r="S13" i="8" s="1"/>
  <c r="D55" i="9"/>
  <c r="D12" i="8"/>
  <c r="AG12" i="8"/>
  <c r="D63" i="9"/>
  <c r="C13" i="8"/>
  <c r="AH12" i="8" l="1"/>
  <c r="Z12" i="8"/>
  <c r="AC12" i="8"/>
  <c r="AD12" i="8"/>
  <c r="AA12" i="8"/>
  <c r="AB12" i="8"/>
  <c r="AE12" i="8"/>
  <c r="X12" i="8"/>
  <c r="D13" i="8"/>
  <c r="AG13" i="8"/>
  <c r="AH13" i="8" s="1"/>
  <c r="O14" i="8"/>
  <c r="U14" i="8" s="1"/>
  <c r="P14" i="8"/>
  <c r="Q14" i="8" s="1"/>
  <c r="S14" i="8" s="1"/>
  <c r="W15" i="8"/>
  <c r="A16" i="8"/>
  <c r="T15" i="8"/>
  <c r="AB13" i="8" l="1"/>
  <c r="AE13" i="8"/>
  <c r="X13" i="8"/>
  <c r="AC13" i="8"/>
  <c r="AD13" i="8"/>
  <c r="Z13" i="8"/>
  <c r="AA13" i="8"/>
  <c r="C14" i="8"/>
  <c r="T16" i="8"/>
  <c r="P15" i="8"/>
  <c r="Q15" i="8" s="1"/>
  <c r="S15" i="8" s="1"/>
  <c r="W16" i="8"/>
  <c r="O15" i="8"/>
  <c r="U15" i="8" s="1"/>
  <c r="A17" i="8"/>
  <c r="C15" i="8"/>
  <c r="AG15" i="8" l="1"/>
  <c r="AH15" i="8" s="1"/>
  <c r="D15" i="8"/>
  <c r="D14" i="8"/>
  <c r="AG14" i="8"/>
  <c r="P16" i="8"/>
  <c r="Q16" i="8" s="1"/>
  <c r="S16" i="8" s="1"/>
  <c r="T17" i="8"/>
  <c r="A18" i="8"/>
  <c r="W17" i="8"/>
  <c r="O16" i="8"/>
  <c r="U16" i="8" s="1"/>
  <c r="O17" i="8" l="1"/>
  <c r="U17" i="8" s="1"/>
  <c r="P17" i="8"/>
  <c r="Q17" i="8" s="1"/>
  <c r="S17" i="8" s="1"/>
  <c r="T18" i="8"/>
  <c r="A19" i="8"/>
  <c r="W18" i="8"/>
  <c r="C16" i="8"/>
  <c r="AE14" i="8"/>
  <c r="Z14" i="8"/>
  <c r="AA14" i="8"/>
  <c r="AC14" i="8"/>
  <c r="X14" i="8"/>
  <c r="AD14" i="8"/>
  <c r="AB14" i="8"/>
  <c r="AH14" i="8"/>
  <c r="X15" i="8"/>
  <c r="AB15" i="8"/>
  <c r="AC15" i="8"/>
  <c r="Z15" i="8"/>
  <c r="AD15" i="8"/>
  <c r="AE15" i="8"/>
  <c r="AA15" i="8"/>
  <c r="D16" i="8" l="1"/>
  <c r="AG16" i="8"/>
  <c r="W19" i="8"/>
  <c r="A20" i="8"/>
  <c r="O18" i="8"/>
  <c r="U18" i="8" s="1"/>
  <c r="T19" i="8"/>
  <c r="P18" i="8"/>
  <c r="Q18" i="8" s="1"/>
  <c r="S18" i="8" s="1"/>
  <c r="C17" i="8"/>
  <c r="C19" i="8" l="1"/>
  <c r="A21" i="8"/>
  <c r="W20" i="8"/>
  <c r="O19" i="8"/>
  <c r="U19" i="8" s="1"/>
  <c r="P19" i="8"/>
  <c r="Q19" i="8" s="1"/>
  <c r="S19" i="8" s="1"/>
  <c r="T20" i="8"/>
  <c r="C18" i="8"/>
  <c r="AH16" i="8"/>
  <c r="AG17" i="8"/>
  <c r="AH17" i="8" s="1"/>
  <c r="D17" i="8"/>
  <c r="AA16" i="8"/>
  <c r="AD16" i="8"/>
  <c r="AE16" i="8"/>
  <c r="AB16" i="8"/>
  <c r="AC16" i="8"/>
  <c r="X16" i="8"/>
  <c r="Z16" i="8"/>
  <c r="D18" i="8" l="1"/>
  <c r="AG18" i="8"/>
  <c r="AD17" i="8"/>
  <c r="X17" i="8"/>
  <c r="Z17" i="8"/>
  <c r="AA17" i="8"/>
  <c r="AE17" i="8"/>
  <c r="AC17" i="8"/>
  <c r="AB17" i="8"/>
  <c r="A22" i="8"/>
  <c r="O20" i="8"/>
  <c r="U20" i="8" s="1"/>
  <c r="P20" i="8"/>
  <c r="Q20" i="8" s="1"/>
  <c r="S20" i="8" s="1"/>
  <c r="T21" i="8"/>
  <c r="W21" i="8"/>
  <c r="C20" i="8"/>
  <c r="D19" i="8"/>
  <c r="AG19" i="8"/>
  <c r="AH19" i="8" s="1"/>
  <c r="AB19" i="8" l="1"/>
  <c r="AE19" i="8"/>
  <c r="Z19" i="8"/>
  <c r="AD19" i="8"/>
  <c r="AC19" i="8"/>
  <c r="X19" i="8"/>
  <c r="AA19" i="8"/>
  <c r="O21" i="8"/>
  <c r="U21" i="8" s="1"/>
  <c r="W22" i="8"/>
  <c r="A23" i="8"/>
  <c r="P21" i="8"/>
  <c r="Q21" i="8" s="1"/>
  <c r="S21" i="8" s="1"/>
  <c r="T22" i="8"/>
  <c r="AH18" i="8"/>
  <c r="AG20" i="8"/>
  <c r="AH20" i="8" s="1"/>
  <c r="D20" i="8"/>
  <c r="C21" i="8"/>
  <c r="X18" i="8"/>
  <c r="AB18" i="8"/>
  <c r="AC18" i="8"/>
  <c r="AD18" i="8"/>
  <c r="Z18" i="8"/>
  <c r="AA18" i="8"/>
  <c r="AE18" i="8"/>
  <c r="AE20" i="8" l="1"/>
  <c r="Z20" i="8"/>
  <c r="AA20" i="8"/>
  <c r="X20" i="8"/>
  <c r="AD20" i="8"/>
  <c r="AC20" i="8"/>
  <c r="AB20" i="8"/>
  <c r="C22" i="8"/>
  <c r="W23" i="8"/>
  <c r="O22" i="8"/>
  <c r="U22" i="8" s="1"/>
  <c r="P22" i="8"/>
  <c r="Q22" i="8" s="1"/>
  <c r="S22" i="8" s="1"/>
  <c r="A24" i="8"/>
  <c r="T23" i="8"/>
  <c r="D21" i="8"/>
  <c r="AG21" i="8"/>
  <c r="AH21" i="8" s="1"/>
  <c r="C23" i="8" l="1"/>
  <c r="D22" i="8"/>
  <c r="AG22" i="8"/>
  <c r="AH22" i="8" s="1"/>
  <c r="P23" i="8"/>
  <c r="Q23" i="8" s="1"/>
  <c r="S23" i="8" s="1"/>
  <c r="T24" i="8"/>
  <c r="O23" i="8"/>
  <c r="U23" i="8" s="1"/>
  <c r="W24" i="8"/>
  <c r="A25" i="8"/>
  <c r="Z21" i="8"/>
  <c r="AC21" i="8"/>
  <c r="AD21" i="8"/>
  <c r="AE21" i="8"/>
  <c r="AA21" i="8"/>
  <c r="X21" i="8"/>
  <c r="AB21" i="8"/>
  <c r="M9" i="8"/>
  <c r="D23" i="8" l="1"/>
  <c r="AG23" i="8"/>
  <c r="AH23" i="8" s="1"/>
  <c r="A26" i="8"/>
  <c r="O24" i="8"/>
  <c r="U24" i="8" s="1"/>
  <c r="P24" i="8"/>
  <c r="Q24" i="8" s="1"/>
  <c r="S24" i="8" s="1"/>
  <c r="T25" i="8"/>
  <c r="W25" i="8"/>
  <c r="C24" i="8"/>
  <c r="R5" i="9"/>
  <c r="R13" i="9"/>
  <c r="R11" i="9"/>
  <c r="R9" i="9"/>
  <c r="R14" i="9"/>
  <c r="R6" i="9"/>
  <c r="R10" i="9"/>
  <c r="R15" i="9"/>
  <c r="R7" i="9"/>
  <c r="R8" i="9"/>
  <c r="R12" i="9"/>
  <c r="R16" i="9"/>
  <c r="AC22" i="8"/>
  <c r="X22" i="8"/>
  <c r="Z22" i="8"/>
  <c r="AD22" i="8"/>
  <c r="AB22" i="8"/>
  <c r="AE22" i="8"/>
  <c r="AA22" i="8"/>
  <c r="AG24" i="8" l="1"/>
  <c r="AH24" i="8" s="1"/>
  <c r="D24" i="8"/>
  <c r="O25" i="8"/>
  <c r="U25" i="8" s="1"/>
  <c r="T26" i="8"/>
  <c r="A27" i="8"/>
  <c r="W26" i="8"/>
  <c r="P25" i="8"/>
  <c r="Q25" i="8" s="1"/>
  <c r="S25" i="8" s="1"/>
  <c r="AA23" i="8"/>
  <c r="AB23" i="8"/>
  <c r="X23" i="8"/>
  <c r="AD23" i="8"/>
  <c r="AC23" i="8"/>
  <c r="AE23" i="8"/>
  <c r="Z23" i="8"/>
  <c r="C26" i="8" l="1"/>
  <c r="W27" i="8"/>
  <c r="P26" i="8"/>
  <c r="Q26" i="8" s="1"/>
  <c r="S26" i="8" s="1"/>
  <c r="A28" i="8"/>
  <c r="O26" i="8"/>
  <c r="U26" i="8" s="1"/>
  <c r="T27" i="8"/>
  <c r="C25" i="8"/>
  <c r="AD24" i="8"/>
  <c r="AE24" i="8"/>
  <c r="AA24" i="8"/>
  <c r="X24" i="8"/>
  <c r="Z24" i="8"/>
  <c r="AB24" i="8"/>
  <c r="AC24" i="8"/>
  <c r="D26" i="8" l="1"/>
  <c r="AG26" i="8"/>
  <c r="AH26" i="8" s="1"/>
  <c r="D25" i="8"/>
  <c r="AG25" i="8"/>
  <c r="AH25" i="8" s="1"/>
  <c r="A29" i="8"/>
  <c r="T28" i="8"/>
  <c r="W28" i="8"/>
  <c r="O27" i="8"/>
  <c r="U27" i="8" s="1"/>
  <c r="P27" i="8"/>
  <c r="Q27" i="8" s="1"/>
  <c r="S27" i="8" s="1"/>
  <c r="P28" i="8" l="1"/>
  <c r="Q28" i="8" s="1"/>
  <c r="S28" i="8" s="1"/>
  <c r="T29" i="8"/>
  <c r="O28" i="8"/>
  <c r="U28" i="8" s="1"/>
  <c r="W29" i="8"/>
  <c r="A30" i="8"/>
  <c r="X25" i="8"/>
  <c r="Z25" i="8"/>
  <c r="AA25" i="8"/>
  <c r="AD25" i="8"/>
  <c r="AB25" i="8"/>
  <c r="AE25" i="8"/>
  <c r="AC25" i="8"/>
  <c r="C27" i="8"/>
  <c r="AB26" i="8"/>
  <c r="AC26" i="8"/>
  <c r="Z26" i="8"/>
  <c r="AE26" i="8"/>
  <c r="X26" i="8"/>
  <c r="AA26" i="8"/>
  <c r="AD26" i="8"/>
  <c r="T30" i="8" l="1"/>
  <c r="O29" i="8"/>
  <c r="U29" i="8" s="1"/>
  <c r="P29" i="8"/>
  <c r="Q29" i="8" s="1"/>
  <c r="S29" i="8" s="1"/>
  <c r="W30" i="8"/>
  <c r="A31" i="8"/>
  <c r="D27" i="8"/>
  <c r="AG27" i="8"/>
  <c r="AH27" i="8" s="1"/>
  <c r="C28" i="8"/>
  <c r="D28" i="8" l="1"/>
  <c r="AG28" i="8"/>
  <c r="AH28" i="8" s="1"/>
  <c r="C29" i="8"/>
  <c r="AE27" i="8"/>
  <c r="AA27" i="8"/>
  <c r="AD27" i="8"/>
  <c r="Z27" i="8"/>
  <c r="AC27" i="8"/>
  <c r="X27" i="8"/>
  <c r="AB27" i="8"/>
  <c r="P30" i="8"/>
  <c r="Q30" i="8" s="1"/>
  <c r="S30" i="8" s="1"/>
  <c r="A32" i="8"/>
  <c r="T31" i="8"/>
  <c r="O30" i="8"/>
  <c r="U30" i="8" s="1"/>
  <c r="W31" i="8"/>
  <c r="C31" i="8" l="1"/>
  <c r="T32" i="8"/>
  <c r="P31" i="8"/>
  <c r="Q31" i="8" s="1"/>
  <c r="S31" i="8" s="1"/>
  <c r="O31" i="8"/>
  <c r="U31" i="8" s="1"/>
  <c r="W32" i="8"/>
  <c r="A33" i="8"/>
  <c r="AG29" i="8"/>
  <c r="AH29" i="8" s="1"/>
  <c r="D29" i="8"/>
  <c r="C30" i="8"/>
  <c r="AA28" i="8"/>
  <c r="X28" i="8"/>
  <c r="AC28" i="8"/>
  <c r="AE28" i="8"/>
  <c r="Z28" i="8"/>
  <c r="AD28" i="8"/>
  <c r="AB28" i="8"/>
  <c r="A34" i="8" l="1"/>
  <c r="P32" i="8"/>
  <c r="Q32" i="8" s="1"/>
  <c r="S32" i="8" s="1"/>
  <c r="T33" i="8"/>
  <c r="W33" i="8"/>
  <c r="O32" i="8"/>
  <c r="U32" i="8" s="1"/>
  <c r="C32" i="8"/>
  <c r="D30" i="8"/>
  <c r="AG30" i="8"/>
  <c r="AH30" i="8" s="1"/>
  <c r="D31" i="8"/>
  <c r="AG31" i="8"/>
  <c r="AH31" i="8" s="1"/>
  <c r="AD29" i="8"/>
  <c r="Z29" i="8"/>
  <c r="AE29" i="8"/>
  <c r="AA29" i="8"/>
  <c r="AB29" i="8"/>
  <c r="X29" i="8"/>
  <c r="AC29" i="8"/>
  <c r="O33" i="8" l="1"/>
  <c r="U33" i="8" s="1"/>
  <c r="P33" i="8"/>
  <c r="Q33" i="8" s="1"/>
  <c r="S33" i="8" s="1"/>
  <c r="T34" i="8"/>
  <c r="W34" i="8"/>
  <c r="A35" i="8"/>
  <c r="X30" i="8"/>
  <c r="AB30" i="8"/>
  <c r="AE30" i="8"/>
  <c r="Z30" i="8"/>
  <c r="AA30" i="8"/>
  <c r="AC30" i="8"/>
  <c r="AD30" i="8"/>
  <c r="AG32" i="8"/>
  <c r="AH32" i="8" s="1"/>
  <c r="D32" i="8"/>
  <c r="AB31" i="8"/>
  <c r="X31" i="8"/>
  <c r="AC31" i="8"/>
  <c r="Z31" i="8"/>
  <c r="AD31" i="8"/>
  <c r="AA31" i="8"/>
  <c r="AE31" i="8"/>
  <c r="C34" i="8" l="1"/>
  <c r="C33" i="8"/>
  <c r="AE32" i="8"/>
  <c r="Z32" i="8"/>
  <c r="AB32" i="8"/>
  <c r="AD32" i="8"/>
  <c r="AA32" i="8"/>
  <c r="AC32" i="8"/>
  <c r="X32" i="8"/>
  <c r="W35" i="8"/>
  <c r="O34" i="8"/>
  <c r="U34" i="8" s="1"/>
  <c r="P34" i="8"/>
  <c r="Q34" i="8" s="1"/>
  <c r="S34" i="8" s="1"/>
  <c r="T35" i="8"/>
  <c r="A36" i="8"/>
  <c r="O35" i="8" l="1"/>
  <c r="U35" i="8" s="1"/>
  <c r="W36" i="8"/>
  <c r="A37" i="8"/>
  <c r="P35" i="8"/>
  <c r="Q35" i="8" s="1"/>
  <c r="S35" i="8" s="1"/>
  <c r="T36" i="8"/>
  <c r="AG33" i="8"/>
  <c r="AH33" i="8" s="1"/>
  <c r="D33" i="8"/>
  <c r="AG34" i="8"/>
  <c r="AH34" i="8" s="1"/>
  <c r="D34" i="8"/>
  <c r="C35" i="8" l="1"/>
  <c r="C36" i="8"/>
  <c r="Z33" i="8"/>
  <c r="AC33" i="8"/>
  <c r="AE33" i="8"/>
  <c r="X33" i="8"/>
  <c r="AA33" i="8"/>
  <c r="AB33" i="8"/>
  <c r="AD33" i="8"/>
  <c r="M10" i="8"/>
  <c r="P36" i="8"/>
  <c r="Q36" i="8" s="1"/>
  <c r="S36" i="8" s="1"/>
  <c r="T37" i="8"/>
  <c r="O36" i="8"/>
  <c r="U36" i="8" s="1"/>
  <c r="A38" i="8"/>
  <c r="W37" i="8"/>
  <c r="AC34" i="8"/>
  <c r="Z34" i="8"/>
  <c r="AD34" i="8"/>
  <c r="X34" i="8"/>
  <c r="AA34" i="8"/>
  <c r="AB34" i="8"/>
  <c r="AE34" i="8"/>
  <c r="D36" i="8" l="1"/>
  <c r="AG36" i="8"/>
  <c r="AH36" i="8" s="1"/>
  <c r="O37" i="8"/>
  <c r="U37" i="8" s="1"/>
  <c r="P37" i="8"/>
  <c r="Q37" i="8" s="1"/>
  <c r="S37" i="8" s="1"/>
  <c r="A39" i="8"/>
  <c r="W38" i="8"/>
  <c r="T38" i="8"/>
  <c r="C37" i="8"/>
  <c r="R23" i="9"/>
  <c r="R17" i="9"/>
  <c r="R25" i="9"/>
  <c r="R18" i="9"/>
  <c r="R19" i="9"/>
  <c r="R20" i="9"/>
  <c r="R21" i="9"/>
  <c r="R22" i="9"/>
  <c r="R26" i="9"/>
  <c r="R27" i="9"/>
  <c r="R28" i="9"/>
  <c r="R24" i="9"/>
  <c r="D35" i="8"/>
  <c r="AG35" i="8"/>
  <c r="AH35" i="8" s="1"/>
  <c r="AA35" i="8" l="1"/>
  <c r="X35" i="8"/>
  <c r="AB35" i="8"/>
  <c r="AC35" i="8"/>
  <c r="AD35" i="8"/>
  <c r="AE35" i="8"/>
  <c r="Z35" i="8"/>
  <c r="AG37" i="8"/>
  <c r="AH37" i="8" s="1"/>
  <c r="D37" i="8"/>
  <c r="O38" i="8"/>
  <c r="U38" i="8" s="1"/>
  <c r="W39" i="8"/>
  <c r="A40" i="8"/>
  <c r="T39" i="8"/>
  <c r="P38" i="8"/>
  <c r="Q38" i="8" s="1"/>
  <c r="S38" i="8" s="1"/>
  <c r="AA36" i="8"/>
  <c r="AD36" i="8"/>
  <c r="AB36" i="8"/>
  <c r="AE36" i="8"/>
  <c r="X36" i="8"/>
  <c r="Z36" i="8"/>
  <c r="AC36" i="8"/>
  <c r="T40" i="8" l="1"/>
  <c r="W40" i="8"/>
  <c r="O39" i="8"/>
  <c r="U39" i="8" s="1"/>
  <c r="P39" i="8"/>
  <c r="Q39" i="8" s="1"/>
  <c r="S39" i="8" s="1"/>
  <c r="A41" i="8"/>
  <c r="C38" i="8"/>
  <c r="AD37" i="8"/>
  <c r="AA37" i="8"/>
  <c r="AE37" i="8"/>
  <c r="AB37" i="8"/>
  <c r="AC37" i="8"/>
  <c r="X37" i="8"/>
  <c r="Z37" i="8"/>
  <c r="C39" i="8"/>
  <c r="AG38" i="8" l="1"/>
  <c r="AH38" i="8" s="1"/>
  <c r="D38" i="8"/>
  <c r="D39" i="8"/>
  <c r="AG39" i="8"/>
  <c r="AH39" i="8" s="1"/>
  <c r="A42" i="8"/>
  <c r="O40" i="8"/>
  <c r="U40" i="8" s="1"/>
  <c r="W41" i="8"/>
  <c r="P40" i="8"/>
  <c r="Q40" i="8" s="1"/>
  <c r="S40" i="8" s="1"/>
  <c r="T41" i="8"/>
  <c r="X38" i="8" l="1"/>
  <c r="AA38" i="8"/>
  <c r="AC38" i="8"/>
  <c r="AD38" i="8"/>
  <c r="AE38" i="8"/>
  <c r="AB38" i="8"/>
  <c r="Z38" i="8"/>
  <c r="O41" i="8"/>
  <c r="U41" i="8" s="1"/>
  <c r="T42" i="8"/>
  <c r="P41" i="8"/>
  <c r="Q41" i="8" s="1"/>
  <c r="S41" i="8" s="1"/>
  <c r="A43" i="8"/>
  <c r="W42" i="8"/>
  <c r="AB39" i="8"/>
  <c r="AD39" i="8"/>
  <c r="X39" i="8"/>
  <c r="AA39" i="8"/>
  <c r="Z39" i="8"/>
  <c r="AC39" i="8"/>
  <c r="AE39" i="8"/>
  <c r="C40" i="8"/>
  <c r="C42" i="8" l="1"/>
  <c r="D40" i="8"/>
  <c r="AG40" i="8"/>
  <c r="AH40" i="8" s="1"/>
  <c r="T43" i="8"/>
  <c r="W43" i="8"/>
  <c r="A44" i="8"/>
  <c r="P42" i="8"/>
  <c r="Q42" i="8" s="1"/>
  <c r="S42" i="8" s="1"/>
  <c r="O42" i="8"/>
  <c r="U42" i="8" s="1"/>
  <c r="C41" i="8"/>
  <c r="D41" i="8" l="1"/>
  <c r="AG41" i="8"/>
  <c r="AH41" i="8" s="1"/>
  <c r="T44" i="8"/>
  <c r="O43" i="8"/>
  <c r="U43" i="8" s="1"/>
  <c r="P43" i="8"/>
  <c r="Q43" i="8" s="1"/>
  <c r="S43" i="8" s="1"/>
  <c r="W44" i="8"/>
  <c r="A45" i="8"/>
  <c r="AE40" i="8"/>
  <c r="AA40" i="8"/>
  <c r="AD40" i="8"/>
  <c r="AB40" i="8"/>
  <c r="X40" i="8"/>
  <c r="Z40" i="8"/>
  <c r="AC40" i="8"/>
  <c r="D42" i="8"/>
  <c r="AG42" i="8"/>
  <c r="AH42" i="8" s="1"/>
  <c r="C43" i="8"/>
  <c r="AD42" i="8" l="1"/>
  <c r="X42" i="8"/>
  <c r="Z42" i="8"/>
  <c r="AA42" i="8"/>
  <c r="AB42" i="8"/>
  <c r="AC42" i="8"/>
  <c r="AE42" i="8"/>
  <c r="A46" i="8"/>
  <c r="T45" i="8"/>
  <c r="W45" i="8"/>
  <c r="O44" i="8"/>
  <c r="U44" i="8" s="1"/>
  <c r="P44" i="8"/>
  <c r="Q44" i="8" s="1"/>
  <c r="S44" i="8" s="1"/>
  <c r="AG43" i="8"/>
  <c r="AH43" i="8" s="1"/>
  <c r="D43" i="8"/>
  <c r="Z41" i="8"/>
  <c r="AB41" i="8"/>
  <c r="AE41" i="8"/>
  <c r="AD41" i="8"/>
  <c r="X41" i="8"/>
  <c r="AA41" i="8"/>
  <c r="AC41" i="8"/>
  <c r="X43" i="8" l="1"/>
  <c r="AB43" i="8"/>
  <c r="AE43" i="8"/>
  <c r="Z43" i="8"/>
  <c r="AA43" i="8"/>
  <c r="AC43" i="8"/>
  <c r="AD43" i="8"/>
  <c r="C44" i="8"/>
  <c r="A47" i="8"/>
  <c r="O45" i="8"/>
  <c r="U45" i="8" s="1"/>
  <c r="P45" i="8"/>
  <c r="Q45" i="8" s="1"/>
  <c r="S45" i="8" s="1"/>
  <c r="W46" i="8"/>
  <c r="T46" i="8"/>
  <c r="D44" i="8" l="1"/>
  <c r="AG44" i="8"/>
  <c r="AH44" i="8" s="1"/>
  <c r="C45" i="8"/>
  <c r="O46" i="8"/>
  <c r="U46" i="8" s="1"/>
  <c r="W47" i="8"/>
  <c r="A48" i="8"/>
  <c r="T47" i="8"/>
  <c r="P46" i="8"/>
  <c r="Q46" i="8" s="1"/>
  <c r="S46" i="8" s="1"/>
  <c r="W48" i="8" l="1"/>
  <c r="P47" i="8"/>
  <c r="Q47" i="8" s="1"/>
  <c r="S47" i="8" s="1"/>
  <c r="A49" i="8"/>
  <c r="T48" i="8"/>
  <c r="O47" i="8"/>
  <c r="U47" i="8" s="1"/>
  <c r="C46" i="8"/>
  <c r="C47" i="8"/>
  <c r="AG45" i="8"/>
  <c r="AH45" i="8" s="1"/>
  <c r="D45" i="8"/>
  <c r="AB44" i="8"/>
  <c r="AE44" i="8"/>
  <c r="X44" i="8"/>
  <c r="Z44" i="8"/>
  <c r="AA44" i="8"/>
  <c r="AC44" i="8"/>
  <c r="AD44" i="8"/>
  <c r="D47" i="8" l="1"/>
  <c r="AG47" i="8"/>
  <c r="AH47" i="8" s="1"/>
  <c r="D46" i="8"/>
  <c r="AG46" i="8"/>
  <c r="AH46" i="8" s="1"/>
  <c r="W49" i="8"/>
  <c r="P48" i="8"/>
  <c r="Q48" i="8" s="1"/>
  <c r="S48" i="8" s="1"/>
  <c r="A50" i="8"/>
  <c r="T49" i="8"/>
  <c r="O48" i="8"/>
  <c r="U48" i="8" s="1"/>
  <c r="AE45" i="8"/>
  <c r="Z45" i="8"/>
  <c r="X45" i="8"/>
  <c r="AA45" i="8"/>
  <c r="AB45" i="8"/>
  <c r="AC45" i="8"/>
  <c r="AD45" i="8"/>
  <c r="M11" i="8"/>
  <c r="Z46" i="8" l="1"/>
  <c r="AC46" i="8"/>
  <c r="X46" i="8"/>
  <c r="AA46" i="8"/>
  <c r="AB46" i="8"/>
  <c r="AD46" i="8"/>
  <c r="AE46" i="8"/>
  <c r="AC47" i="8"/>
  <c r="Z47" i="8"/>
  <c r="AB47" i="8"/>
  <c r="AD47" i="8"/>
  <c r="AE47" i="8"/>
  <c r="X47" i="8"/>
  <c r="AA47" i="8"/>
  <c r="C48" i="8"/>
  <c r="R31" i="9"/>
  <c r="R39" i="9"/>
  <c r="R33" i="9"/>
  <c r="R36" i="9"/>
  <c r="R30" i="9"/>
  <c r="R38" i="9"/>
  <c r="R32" i="9"/>
  <c r="R40" i="9"/>
  <c r="R35" i="9"/>
  <c r="R34" i="9"/>
  <c r="R29" i="9"/>
  <c r="R37" i="9"/>
  <c r="P49" i="8"/>
  <c r="Q49" i="8" s="1"/>
  <c r="S49" i="8" s="1"/>
  <c r="T50" i="8"/>
  <c r="O49" i="8"/>
  <c r="U49" i="8" s="1"/>
  <c r="A51" i="8"/>
  <c r="W50" i="8"/>
  <c r="C49" i="8"/>
  <c r="D49" i="8" l="1"/>
  <c r="AG49" i="8"/>
  <c r="AH49" i="8" s="1"/>
  <c r="O50" i="8"/>
  <c r="U50" i="8" s="1"/>
  <c r="P50" i="8"/>
  <c r="Q50" i="8" s="1"/>
  <c r="S50" i="8" s="1"/>
  <c r="A52" i="8"/>
  <c r="T51" i="8"/>
  <c r="W51" i="8"/>
  <c r="D48" i="8"/>
  <c r="AG48" i="8"/>
  <c r="AH48" i="8" s="1"/>
  <c r="C50" i="8"/>
  <c r="D50" i="8" l="1"/>
  <c r="AG50" i="8"/>
  <c r="AH50" i="8" s="1"/>
  <c r="AA49" i="8"/>
  <c r="AB49" i="8"/>
  <c r="AD49" i="8"/>
  <c r="Z49" i="8"/>
  <c r="AC49" i="8"/>
  <c r="AE49" i="8"/>
  <c r="X49" i="8"/>
  <c r="AD48" i="8"/>
  <c r="X48" i="8"/>
  <c r="Z48" i="8"/>
  <c r="AA48" i="8"/>
  <c r="AB48" i="8"/>
  <c r="AC48" i="8"/>
  <c r="AE48" i="8"/>
  <c r="C51" i="8"/>
  <c r="A53" i="8"/>
  <c r="W52" i="8"/>
  <c r="O51" i="8"/>
  <c r="U51" i="8" s="1"/>
  <c r="P51" i="8"/>
  <c r="Q51" i="8" s="1"/>
  <c r="S51" i="8" s="1"/>
  <c r="T52" i="8"/>
  <c r="O52" i="8" l="1"/>
  <c r="U52" i="8" s="1"/>
  <c r="P52" i="8"/>
  <c r="Q52" i="8" s="1"/>
  <c r="S52" i="8" s="1"/>
  <c r="T53" i="8"/>
  <c r="W53" i="8"/>
  <c r="A54" i="8"/>
  <c r="AG51" i="8"/>
  <c r="AH51" i="8" s="1"/>
  <c r="D51" i="8"/>
  <c r="AD50" i="8"/>
  <c r="X50" i="8"/>
  <c r="AA50" i="8"/>
  <c r="AE50" i="8"/>
  <c r="Z50" i="8"/>
  <c r="AB50" i="8"/>
  <c r="AC50" i="8"/>
  <c r="C52" i="8" l="1"/>
  <c r="X51" i="8"/>
  <c r="AD51" i="8"/>
  <c r="Z51" i="8"/>
  <c r="AA51" i="8"/>
  <c r="AC51" i="8"/>
  <c r="AE51" i="8"/>
  <c r="AB51" i="8"/>
  <c r="W54" i="8"/>
  <c r="A55" i="8"/>
  <c r="T54" i="8"/>
  <c r="O53" i="8"/>
  <c r="U53" i="8" s="1"/>
  <c r="P53" i="8"/>
  <c r="Q53" i="8" s="1"/>
  <c r="S53" i="8" s="1"/>
  <c r="AG52" i="8" l="1"/>
  <c r="AH52" i="8" s="1"/>
  <c r="D52" i="8"/>
  <c r="C53" i="8"/>
  <c r="O54" i="8"/>
  <c r="U54" i="8" s="1"/>
  <c r="W55" i="8"/>
  <c r="A56" i="8"/>
  <c r="T55" i="8"/>
  <c r="P54" i="8"/>
  <c r="Q54" i="8" s="1"/>
  <c r="S54" i="8" s="1"/>
  <c r="C54" i="8"/>
  <c r="Z52" i="8" l="1"/>
  <c r="AB52" i="8"/>
  <c r="X52" i="8"/>
  <c r="AA52" i="8"/>
  <c r="AC52" i="8"/>
  <c r="AD52" i="8"/>
  <c r="AE52" i="8"/>
  <c r="P55" i="8"/>
  <c r="Q55" i="8" s="1"/>
  <c r="S55" i="8" s="1"/>
  <c r="T56" i="8"/>
  <c r="W56" i="8"/>
  <c r="A57" i="8"/>
  <c r="O55" i="8"/>
  <c r="U55" i="8" s="1"/>
  <c r="D53" i="8"/>
  <c r="AG53" i="8"/>
  <c r="AH53" i="8" s="1"/>
  <c r="D54" i="8"/>
  <c r="AG54" i="8"/>
  <c r="AH54" i="8" s="1"/>
  <c r="AC53" i="8" l="1"/>
  <c r="AE53" i="8"/>
  <c r="X53" i="8"/>
  <c r="Z53" i="8"/>
  <c r="AB53" i="8"/>
  <c r="AD53" i="8"/>
  <c r="AA53" i="8"/>
  <c r="C56" i="8"/>
  <c r="W57" i="8"/>
  <c r="T57" i="8"/>
  <c r="O56" i="8"/>
  <c r="U56" i="8" s="1"/>
  <c r="P56" i="8"/>
  <c r="Q56" i="8" s="1"/>
  <c r="S56" i="8" s="1"/>
  <c r="A58" i="8"/>
  <c r="Z54" i="8"/>
  <c r="X54" i="8"/>
  <c r="AA54" i="8"/>
  <c r="AB54" i="8"/>
  <c r="AC54" i="8"/>
  <c r="AD54" i="8"/>
  <c r="AE54" i="8"/>
  <c r="C55" i="8"/>
  <c r="P57" i="8" l="1"/>
  <c r="Q57" i="8" s="1"/>
  <c r="S57" i="8" s="1"/>
  <c r="T58" i="8"/>
  <c r="A59" i="8"/>
  <c r="W58" i="8"/>
  <c r="O57" i="8"/>
  <c r="U57" i="8" s="1"/>
  <c r="D55" i="8"/>
  <c r="AG55" i="8"/>
  <c r="AH55" i="8" s="1"/>
  <c r="D56" i="8"/>
  <c r="AG56" i="8"/>
  <c r="AH56" i="8" s="1"/>
  <c r="AD56" i="8" l="1"/>
  <c r="Z56" i="8"/>
  <c r="AA56" i="8"/>
  <c r="X56" i="8"/>
  <c r="AB56" i="8"/>
  <c r="AE56" i="8"/>
  <c r="AC56" i="8"/>
  <c r="C57" i="8"/>
  <c r="AA55" i="8"/>
  <c r="AC55" i="8"/>
  <c r="X55" i="8"/>
  <c r="Z55" i="8"/>
  <c r="AD55" i="8"/>
  <c r="AE55" i="8"/>
  <c r="AB55" i="8"/>
  <c r="T59" i="8"/>
  <c r="P58" i="8"/>
  <c r="Q58" i="8" s="1"/>
  <c r="S58" i="8" s="1"/>
  <c r="W59" i="8"/>
  <c r="A60" i="8"/>
  <c r="O58" i="8"/>
  <c r="U58" i="8" s="1"/>
  <c r="T60" i="8" l="1"/>
  <c r="P59" i="8"/>
  <c r="Q59" i="8" s="1"/>
  <c r="S59" i="8" s="1"/>
  <c r="O59" i="8"/>
  <c r="U59" i="8" s="1"/>
  <c r="W60" i="8"/>
  <c r="A61" i="8"/>
  <c r="C59" i="8"/>
  <c r="D57" i="8"/>
  <c r="AG57" i="8"/>
  <c r="AH57" i="8" s="1"/>
  <c r="C58" i="8"/>
  <c r="AG59" i="8" l="1"/>
  <c r="AH59" i="8" s="1"/>
  <c r="D59" i="8"/>
  <c r="D58" i="8"/>
  <c r="AG58" i="8"/>
  <c r="AH58" i="8" s="1"/>
  <c r="X57" i="8"/>
  <c r="AA57" i="8"/>
  <c r="Z57" i="8"/>
  <c r="AB57" i="8"/>
  <c r="AC57" i="8"/>
  <c r="AD57" i="8"/>
  <c r="AE57" i="8"/>
  <c r="M12" i="8"/>
  <c r="P60" i="8"/>
  <c r="Q60" i="8" s="1"/>
  <c r="S60" i="8" s="1"/>
  <c r="O60" i="8"/>
  <c r="U60" i="8" s="1"/>
  <c r="A62" i="8"/>
  <c r="T61" i="8"/>
  <c r="W61" i="8"/>
  <c r="A63" i="8" l="1"/>
  <c r="O61" i="8"/>
  <c r="U61" i="8" s="1"/>
  <c r="W62" i="8"/>
  <c r="P61" i="8"/>
  <c r="Q61" i="8" s="1"/>
  <c r="S61" i="8" s="1"/>
  <c r="T62" i="8"/>
  <c r="R42" i="9"/>
  <c r="R46" i="9"/>
  <c r="R50" i="9"/>
  <c r="R41" i="9"/>
  <c r="R45" i="9"/>
  <c r="R49" i="9"/>
  <c r="R44" i="9"/>
  <c r="R48" i="9"/>
  <c r="R52" i="9"/>
  <c r="R43" i="9"/>
  <c r="R47" i="9"/>
  <c r="R51" i="9"/>
  <c r="C60" i="8"/>
  <c r="AB58" i="8"/>
  <c r="AD58" i="8"/>
  <c r="X58" i="8"/>
  <c r="Z58" i="8"/>
  <c r="AA58" i="8"/>
  <c r="AC58" i="8"/>
  <c r="AE58" i="8"/>
  <c r="X59" i="8"/>
  <c r="AE59" i="8"/>
  <c r="Z59" i="8"/>
  <c r="AA59" i="8"/>
  <c r="AD59" i="8"/>
  <c r="AB59" i="8"/>
  <c r="AC59" i="8"/>
  <c r="C61" i="8"/>
  <c r="D60" i="8" l="1"/>
  <c r="AG60" i="8"/>
  <c r="AH60" i="8" s="1"/>
  <c r="O62" i="8"/>
  <c r="U62" i="8" s="1"/>
  <c r="T63" i="8"/>
  <c r="W63" i="8"/>
  <c r="P62" i="8"/>
  <c r="Q62" i="8" s="1"/>
  <c r="S62" i="8" s="1"/>
  <c r="A64" i="8"/>
  <c r="AG61" i="8"/>
  <c r="AH61" i="8" s="1"/>
  <c r="D61" i="8"/>
  <c r="C62" i="8"/>
  <c r="AE61" i="8" l="1"/>
  <c r="Z61" i="8"/>
  <c r="AA61" i="8"/>
  <c r="AC61" i="8"/>
  <c r="AD61" i="8"/>
  <c r="X61" i="8"/>
  <c r="AB61" i="8"/>
  <c r="AB60" i="8"/>
  <c r="AC60" i="8"/>
  <c r="AD60" i="8"/>
  <c r="Z60" i="8"/>
  <c r="AA60" i="8"/>
  <c r="AE60" i="8"/>
  <c r="X60" i="8"/>
  <c r="W64" i="8"/>
  <c r="O63" i="8"/>
  <c r="U63" i="8" s="1"/>
  <c r="A65" i="8"/>
  <c r="P63" i="8"/>
  <c r="Q63" i="8" s="1"/>
  <c r="S63" i="8" s="1"/>
  <c r="T64" i="8"/>
  <c r="AG62" i="8"/>
  <c r="AH62" i="8" s="1"/>
  <c r="D62" i="8"/>
  <c r="Z62" i="8" l="1"/>
  <c r="AE62" i="8"/>
  <c r="AC62" i="8"/>
  <c r="AD62" i="8"/>
  <c r="AB62" i="8"/>
  <c r="AA62" i="8"/>
  <c r="X62" i="8"/>
  <c r="C63" i="8"/>
  <c r="O64" i="8"/>
  <c r="U64" i="8" s="1"/>
  <c r="W65" i="8"/>
  <c r="P64" i="8"/>
  <c r="Q64" i="8" s="1"/>
  <c r="S64" i="8" s="1"/>
  <c r="A66" i="8"/>
  <c r="T65" i="8"/>
  <c r="C64" i="8" l="1"/>
  <c r="C65" i="8"/>
  <c r="AG63" i="8"/>
  <c r="AH63" i="8" s="1"/>
  <c r="D63" i="8"/>
  <c r="P65" i="8"/>
  <c r="Q65" i="8" s="1"/>
  <c r="S65" i="8" s="1"/>
  <c r="T66" i="8"/>
  <c r="O65" i="8"/>
  <c r="U65" i="8" s="1"/>
  <c r="A67" i="8"/>
  <c r="W66" i="8"/>
  <c r="D64" i="8" l="1"/>
  <c r="AG64" i="8"/>
  <c r="AH64" i="8" s="1"/>
  <c r="D65" i="8"/>
  <c r="AG65" i="8"/>
  <c r="AH65" i="8" s="1"/>
  <c r="W67" i="8"/>
  <c r="P66" i="8"/>
  <c r="Q66" i="8" s="1"/>
  <c r="S66" i="8" s="1"/>
  <c r="O66" i="8"/>
  <c r="U66" i="8" s="1"/>
  <c r="T67" i="8"/>
  <c r="A68" i="8"/>
  <c r="AC63" i="8"/>
  <c r="AD63" i="8"/>
  <c r="AE63" i="8"/>
  <c r="X63" i="8"/>
  <c r="Z63" i="8"/>
  <c r="AB63" i="8"/>
  <c r="AA63" i="8"/>
  <c r="O67" i="8" l="1"/>
  <c r="U67" i="8" s="1"/>
  <c r="W68" i="8"/>
  <c r="P67" i="8"/>
  <c r="Q67" i="8" s="1"/>
  <c r="S67" i="8" s="1"/>
  <c r="A69" i="8"/>
  <c r="T68" i="8"/>
  <c r="AA65" i="8"/>
  <c r="X65" i="8"/>
  <c r="AD65" i="8"/>
  <c r="AE65" i="8"/>
  <c r="Z65" i="8"/>
  <c r="AB65" i="8"/>
  <c r="AC65" i="8"/>
  <c r="C66" i="8"/>
  <c r="AA64" i="8"/>
  <c r="AB64" i="8"/>
  <c r="Z64" i="8"/>
  <c r="AC64" i="8"/>
  <c r="AD64" i="8"/>
  <c r="X64" i="8"/>
  <c r="AE64" i="8"/>
  <c r="T69" i="8" l="1"/>
  <c r="O68" i="8"/>
  <c r="U68" i="8" s="1"/>
  <c r="A70" i="8"/>
  <c r="P68" i="8"/>
  <c r="Q68" i="8" s="1"/>
  <c r="S68" i="8" s="1"/>
  <c r="W69" i="8"/>
  <c r="C67" i="8"/>
  <c r="AG66" i="8"/>
  <c r="AH66" i="8" s="1"/>
  <c r="D66" i="8"/>
  <c r="C68" i="8"/>
  <c r="C69" i="8" l="1"/>
  <c r="AD66" i="8"/>
  <c r="AE66" i="8"/>
  <c r="X66" i="8"/>
  <c r="Z66" i="8"/>
  <c r="AC66" i="8"/>
  <c r="AB66" i="8"/>
  <c r="AA66" i="8"/>
  <c r="AG67" i="8"/>
  <c r="AH67" i="8" s="1"/>
  <c r="D67" i="8"/>
  <c r="A71" i="8"/>
  <c r="O69" i="8"/>
  <c r="U69" i="8" s="1"/>
  <c r="P69" i="8"/>
  <c r="Q69" i="8" s="1"/>
  <c r="S69" i="8" s="1"/>
  <c r="T70" i="8"/>
  <c r="W70" i="8"/>
  <c r="D68" i="8"/>
  <c r="AG68" i="8"/>
  <c r="AH68" i="8" s="1"/>
  <c r="AB68" i="8" l="1"/>
  <c r="X68" i="8"/>
  <c r="AA68" i="8"/>
  <c r="AC68" i="8"/>
  <c r="AD68" i="8"/>
  <c r="AE68" i="8"/>
  <c r="Z68" i="8"/>
  <c r="O70" i="8"/>
  <c r="U70" i="8" s="1"/>
  <c r="P70" i="8"/>
  <c r="Q70" i="8" s="1"/>
  <c r="S70" i="8" s="1"/>
  <c r="W71" i="8"/>
  <c r="T71" i="8"/>
  <c r="A72" i="8"/>
  <c r="X67" i="8"/>
  <c r="AA67" i="8"/>
  <c r="AB67" i="8"/>
  <c r="Z67" i="8"/>
  <c r="AD67" i="8"/>
  <c r="AC67" i="8"/>
  <c r="AE67" i="8"/>
  <c r="AG69" i="8"/>
  <c r="AH69" i="8" s="1"/>
  <c r="D69" i="8"/>
  <c r="M13" i="8" s="1"/>
  <c r="C70" i="8" l="1"/>
  <c r="AE69" i="8"/>
  <c r="AC69" i="8"/>
  <c r="AD69" i="8"/>
  <c r="X69" i="8"/>
  <c r="Z69" i="8"/>
  <c r="AA69" i="8"/>
  <c r="AB69" i="8"/>
  <c r="M15" i="8"/>
  <c r="R54" i="9"/>
  <c r="R58" i="9"/>
  <c r="R62" i="9"/>
  <c r="R53" i="9"/>
  <c r="R57" i="9"/>
  <c r="R61" i="9"/>
  <c r="R60" i="9"/>
  <c r="R56" i="9"/>
  <c r="R55" i="9"/>
  <c r="R59" i="9"/>
  <c r="R63" i="9"/>
  <c r="R64" i="9"/>
  <c r="O71" i="8"/>
  <c r="U71" i="8" s="1"/>
  <c r="P71" i="8"/>
  <c r="Q71" i="8" s="1"/>
  <c r="S71" i="8" s="1"/>
  <c r="W72" i="8"/>
  <c r="T72" i="8"/>
  <c r="A73" i="8"/>
  <c r="C71" i="8"/>
  <c r="AG71" i="8" l="1"/>
  <c r="AH71" i="8" s="1"/>
  <c r="D71" i="8"/>
  <c r="C72" i="8"/>
  <c r="T73" i="8"/>
  <c r="O72" i="8"/>
  <c r="U72" i="8" s="1"/>
  <c r="P72" i="8"/>
  <c r="Q72" i="8" s="1"/>
  <c r="S72" i="8" s="1"/>
  <c r="W73" i="8"/>
  <c r="A74" i="8"/>
  <c r="Q8" i="9"/>
  <c r="Q16" i="9"/>
  <c r="Q24" i="9"/>
  <c r="Q32" i="9"/>
  <c r="Q40" i="9"/>
  <c r="Q44" i="9"/>
  <c r="Q48" i="9"/>
  <c r="Q52" i="9"/>
  <c r="Q56" i="9"/>
  <c r="Q60" i="9"/>
  <c r="Q6" i="9"/>
  <c r="Q14" i="9"/>
  <c r="Q18" i="9"/>
  <c r="Q26" i="9"/>
  <c r="Q34" i="9"/>
  <c r="Q41" i="9"/>
  <c r="Q45" i="9"/>
  <c r="Q49" i="9"/>
  <c r="Q53" i="9"/>
  <c r="Q57" i="9"/>
  <c r="Q61" i="9"/>
  <c r="Q9" i="9"/>
  <c r="Q13" i="9"/>
  <c r="Q30" i="9"/>
  <c r="Q33" i="9"/>
  <c r="Q38" i="9"/>
  <c r="Q35" i="9"/>
  <c r="Q5" i="9"/>
  <c r="Q10" i="9"/>
  <c r="Q15" i="9"/>
  <c r="Q17" i="9"/>
  <c r="Q25" i="9"/>
  <c r="Q11" i="9"/>
  <c r="Q29" i="9"/>
  <c r="Q37" i="9"/>
  <c r="Q12" i="9"/>
  <c r="Q23" i="9"/>
  <c r="Q19" i="9"/>
  <c r="Q20" i="9"/>
  <c r="Q21" i="9"/>
  <c r="Q22" i="9"/>
  <c r="Q27" i="9"/>
  <c r="Q28" i="9"/>
  <c r="Q31" i="9"/>
  <c r="Q36" i="9"/>
  <c r="Q39" i="9"/>
  <c r="Q42" i="9"/>
  <c r="Q46" i="9"/>
  <c r="Q50" i="9"/>
  <c r="Q54" i="9"/>
  <c r="Q58" i="9"/>
  <c r="Q62" i="9"/>
  <c r="Q7" i="9"/>
  <c r="Q59" i="9"/>
  <c r="Q51" i="9"/>
  <c r="Q64" i="9"/>
  <c r="Q47" i="9"/>
  <c r="Q43" i="9"/>
  <c r="Q63" i="9"/>
  <c r="Q55" i="9"/>
  <c r="AG70" i="8"/>
  <c r="AH70" i="8" s="1"/>
  <c r="D70" i="8"/>
  <c r="P73" i="8" l="1"/>
  <c r="Q73" i="8" s="1"/>
  <c r="S73" i="8" s="1"/>
  <c r="T74" i="8"/>
  <c r="W74" i="8"/>
  <c r="A75" i="8"/>
  <c r="O73" i="8"/>
  <c r="U73" i="8" s="1"/>
  <c r="Z70" i="8"/>
  <c r="AC70" i="8"/>
  <c r="AD70" i="8"/>
  <c r="AE70" i="8"/>
  <c r="AA70" i="8"/>
  <c r="AB70" i="8"/>
  <c r="X70" i="8"/>
  <c r="C73" i="8"/>
  <c r="AC71" i="8"/>
  <c r="AA71" i="8"/>
  <c r="AB71" i="8"/>
  <c r="AD71" i="8"/>
  <c r="AE71" i="8"/>
  <c r="X71" i="8"/>
  <c r="Z71" i="8"/>
  <c r="D72" i="8"/>
  <c r="AG72" i="8"/>
  <c r="AH72" i="8" s="1"/>
  <c r="X72" i="8" l="1"/>
  <c r="AA72" i="8"/>
  <c r="AB72" i="8"/>
  <c r="AE72" i="8"/>
  <c r="Z72" i="8"/>
  <c r="AC72" i="8"/>
  <c r="AD72" i="8"/>
  <c r="A76" i="8"/>
  <c r="O74" i="8"/>
  <c r="U74" i="8" s="1"/>
  <c r="W75" i="8"/>
  <c r="T75" i="8"/>
  <c r="P74" i="8"/>
  <c r="Q74" i="8" s="1"/>
  <c r="S74" i="8" s="1"/>
  <c r="D73" i="8"/>
  <c r="AG73" i="8"/>
  <c r="AH73" i="8" s="1"/>
  <c r="O75" i="8" l="1"/>
  <c r="U75" i="8" s="1"/>
  <c r="T76" i="8"/>
  <c r="P75" i="8"/>
  <c r="Q75" i="8" s="1"/>
  <c r="S75" i="8" s="1"/>
  <c r="A77" i="8"/>
  <c r="W76" i="8"/>
  <c r="AA73" i="8"/>
  <c r="AB73" i="8"/>
  <c r="Z73" i="8"/>
  <c r="AC73" i="8"/>
  <c r="AD73" i="8"/>
  <c r="AE73" i="8"/>
  <c r="X73" i="8"/>
  <c r="C74" i="8"/>
  <c r="D74" i="8" l="1"/>
  <c r="AG74" i="8"/>
  <c r="AH74" i="8" s="1"/>
  <c r="C76" i="8"/>
  <c r="C75" i="8"/>
  <c r="W77" i="8"/>
  <c r="T77" i="8"/>
  <c r="O76" i="8"/>
  <c r="U76" i="8" s="1"/>
  <c r="A78" i="8"/>
  <c r="P76" i="8"/>
  <c r="Q76" i="8" s="1"/>
  <c r="S76" i="8" s="1"/>
  <c r="D76" i="8" l="1"/>
  <c r="AG76" i="8"/>
  <c r="AH76" i="8" s="1"/>
  <c r="A79" i="8"/>
  <c r="O77" i="8"/>
  <c r="U77" i="8" s="1"/>
  <c r="T78" i="8"/>
  <c r="P77" i="8"/>
  <c r="Q77" i="8" s="1"/>
  <c r="S77" i="8" s="1"/>
  <c r="W78" i="8"/>
  <c r="C77" i="8"/>
  <c r="D75" i="8"/>
  <c r="AG75" i="8"/>
  <c r="AH75" i="8" s="1"/>
  <c r="AD74" i="8"/>
  <c r="AE74" i="8"/>
  <c r="AA74" i="8"/>
  <c r="AB74" i="8"/>
  <c r="X74" i="8"/>
  <c r="Z74" i="8"/>
  <c r="AC74" i="8"/>
  <c r="O78" i="8" l="1"/>
  <c r="U78" i="8" s="1"/>
  <c r="P78" i="8"/>
  <c r="Q78" i="8" s="1"/>
  <c r="S78" i="8" s="1"/>
  <c r="T79" i="8"/>
  <c r="A80" i="8"/>
  <c r="W79" i="8"/>
  <c r="D77" i="8"/>
  <c r="AG77" i="8"/>
  <c r="AH77" i="8" s="1"/>
  <c r="X75" i="8"/>
  <c r="Z75" i="8"/>
  <c r="AA75" i="8"/>
  <c r="AB75" i="8"/>
  <c r="AE75" i="8"/>
  <c r="AC75" i="8"/>
  <c r="AD75" i="8"/>
  <c r="AB76" i="8"/>
  <c r="AC76" i="8"/>
  <c r="Z76" i="8"/>
  <c r="AA76" i="8"/>
  <c r="X76" i="8"/>
  <c r="AD76" i="8"/>
  <c r="AE76" i="8"/>
  <c r="C78" i="8" l="1"/>
  <c r="AE77" i="8"/>
  <c r="AA77" i="8"/>
  <c r="AB77" i="8"/>
  <c r="AC77" i="8"/>
  <c r="Z77" i="8"/>
  <c r="X77" i="8"/>
  <c r="AD77" i="8"/>
  <c r="W80" i="8"/>
  <c r="O79" i="8"/>
  <c r="U79" i="8" s="1"/>
  <c r="P79" i="8"/>
  <c r="Q79" i="8" s="1"/>
  <c r="S79" i="8" s="1"/>
  <c r="T80" i="8"/>
  <c r="A81" i="8"/>
  <c r="C79" i="8"/>
  <c r="D78" i="8" l="1"/>
  <c r="AG78" i="8"/>
  <c r="AH78" i="8" s="1"/>
  <c r="D79" i="8"/>
  <c r="AG79" i="8"/>
  <c r="AH79" i="8" s="1"/>
  <c r="O80" i="8"/>
  <c r="U80" i="8" s="1"/>
  <c r="T81" i="8"/>
  <c r="P80" i="8"/>
  <c r="Q80" i="8" s="1"/>
  <c r="S80" i="8" s="1"/>
  <c r="W81" i="8"/>
  <c r="A82" i="8"/>
  <c r="C80" i="8"/>
  <c r="AC79" i="8" l="1"/>
  <c r="AD79" i="8"/>
  <c r="AA79" i="8"/>
  <c r="AB79" i="8"/>
  <c r="X79" i="8"/>
  <c r="Z79" i="8"/>
  <c r="AE79" i="8"/>
  <c r="D80" i="8"/>
  <c r="AG80" i="8"/>
  <c r="AH80" i="8" s="1"/>
  <c r="P81" i="8"/>
  <c r="Q81" i="8" s="1"/>
  <c r="S81" i="8" s="1"/>
  <c r="T82" i="8"/>
  <c r="W82" i="8"/>
  <c r="O81" i="8"/>
  <c r="U81" i="8" s="1"/>
  <c r="A83" i="8"/>
  <c r="Z78" i="8"/>
  <c r="AA78" i="8"/>
  <c r="AB78" i="8"/>
  <c r="AC78" i="8"/>
  <c r="AE78" i="8"/>
  <c r="X78" i="8"/>
  <c r="AD78" i="8"/>
  <c r="X80" i="8" l="1"/>
  <c r="AA80" i="8"/>
  <c r="AB80" i="8"/>
  <c r="AE80" i="8"/>
  <c r="Z80" i="8"/>
  <c r="AC80" i="8"/>
  <c r="AD80" i="8"/>
  <c r="T83" i="8"/>
  <c r="O82" i="8"/>
  <c r="U82" i="8" s="1"/>
  <c r="A84" i="8"/>
  <c r="P82" i="8"/>
  <c r="Q82" i="8" s="1"/>
  <c r="S82" i="8" s="1"/>
  <c r="W83" i="8"/>
  <c r="C81" i="8"/>
  <c r="A85" i="8" l="1"/>
  <c r="O83" i="8"/>
  <c r="U83" i="8" s="1"/>
  <c r="W84" i="8"/>
  <c r="P83" i="8"/>
  <c r="Q83" i="8" s="1"/>
  <c r="S83" i="8" s="1"/>
  <c r="T84" i="8"/>
  <c r="D81" i="8"/>
  <c r="AG81" i="8"/>
  <c r="AH81" i="8" s="1"/>
  <c r="C82" i="8"/>
  <c r="O84" i="8" l="1"/>
  <c r="U84" i="8" s="1"/>
  <c r="W85" i="8"/>
  <c r="P84" i="8"/>
  <c r="Q84" i="8" s="1"/>
  <c r="S84" i="8" s="1"/>
  <c r="A86" i="8"/>
  <c r="T85" i="8"/>
  <c r="D82" i="8"/>
  <c r="AG82" i="8"/>
  <c r="AH82" i="8" s="1"/>
  <c r="C83" i="8"/>
  <c r="AA81" i="8"/>
  <c r="AB81" i="8"/>
  <c r="Z81" i="8"/>
  <c r="AC81" i="8"/>
  <c r="AD81" i="8"/>
  <c r="AE81" i="8"/>
  <c r="X81" i="8"/>
  <c r="W86" i="8" l="1"/>
  <c r="A87" i="8"/>
  <c r="O85" i="8"/>
  <c r="U85" i="8" s="1"/>
  <c r="P85" i="8"/>
  <c r="Q85" i="8" s="1"/>
  <c r="S85" i="8" s="1"/>
  <c r="T86" i="8"/>
  <c r="C84" i="8"/>
  <c r="D83" i="8"/>
  <c r="AG83" i="8"/>
  <c r="AH83" i="8" s="1"/>
  <c r="AE82" i="8"/>
  <c r="Z82" i="8"/>
  <c r="AA82" i="8"/>
  <c r="AD82" i="8"/>
  <c r="AC82" i="8"/>
  <c r="X82" i="8"/>
  <c r="AB82" i="8"/>
  <c r="C85" i="8" l="1"/>
  <c r="AD83" i="8"/>
  <c r="AE83" i="8"/>
  <c r="Z83" i="8"/>
  <c r="AB83" i="8"/>
  <c r="AC83" i="8"/>
  <c r="X83" i="8"/>
  <c r="AA83" i="8"/>
  <c r="A88" i="8"/>
  <c r="P86" i="8"/>
  <c r="Q86" i="8" s="1"/>
  <c r="S86" i="8" s="1"/>
  <c r="T87" i="8"/>
  <c r="O86" i="8"/>
  <c r="U86" i="8" s="1"/>
  <c r="W87" i="8"/>
  <c r="AG84" i="8"/>
  <c r="AH84" i="8" s="1"/>
  <c r="D84" i="8"/>
  <c r="C86" i="8"/>
  <c r="O87" i="8" l="1"/>
  <c r="U87" i="8" s="1"/>
  <c r="P87" i="8"/>
  <c r="Q87" i="8" s="1"/>
  <c r="S87" i="8" s="1"/>
  <c r="T88" i="8"/>
  <c r="W88" i="8"/>
  <c r="A89" i="8"/>
  <c r="D86" i="8"/>
  <c r="AG86" i="8"/>
  <c r="AH86" i="8" s="1"/>
  <c r="X84" i="8"/>
  <c r="Z84" i="8"/>
  <c r="AC84" i="8"/>
  <c r="AE84" i="8"/>
  <c r="AB84" i="8"/>
  <c r="AA84" i="8"/>
  <c r="AD84" i="8"/>
  <c r="D85" i="8"/>
  <c r="AG85" i="8"/>
  <c r="AH85" i="8" s="1"/>
  <c r="W89" i="8" l="1"/>
  <c r="T89" i="8"/>
  <c r="P88" i="8"/>
  <c r="Q88" i="8" s="1"/>
  <c r="S88" i="8" s="1"/>
  <c r="O88" i="8"/>
  <c r="U88" i="8" s="1"/>
  <c r="A90" i="8"/>
  <c r="C87" i="8"/>
  <c r="AB85" i="8"/>
  <c r="AC85" i="8"/>
  <c r="X85" i="8"/>
  <c r="AD85" i="8"/>
  <c r="Z85" i="8"/>
  <c r="AA85" i="8"/>
  <c r="AE85" i="8"/>
  <c r="AE86" i="8"/>
  <c r="AA86" i="8"/>
  <c r="AB86" i="8"/>
  <c r="AC86" i="8"/>
  <c r="AD86" i="8"/>
  <c r="X86" i="8"/>
  <c r="Z86" i="8"/>
  <c r="C88" i="8"/>
  <c r="D88" i="8" l="1"/>
  <c r="AG88" i="8"/>
  <c r="AH88" i="8" s="1"/>
  <c r="P89" i="8"/>
  <c r="Q89" i="8" s="1"/>
  <c r="S89" i="8" s="1"/>
  <c r="W90" i="8"/>
  <c r="T90" i="8"/>
  <c r="O89" i="8"/>
  <c r="U89" i="8" s="1"/>
  <c r="A91" i="8"/>
  <c r="AG87" i="8"/>
  <c r="AH87" i="8" s="1"/>
  <c r="D87" i="8"/>
  <c r="C89" i="8" l="1"/>
  <c r="Z87" i="8"/>
  <c r="AA87" i="8"/>
  <c r="AD87" i="8"/>
  <c r="X87" i="8"/>
  <c r="AC87" i="8"/>
  <c r="AE87" i="8"/>
  <c r="AB87" i="8"/>
  <c r="AC88" i="8"/>
  <c r="AD88" i="8"/>
  <c r="X88" i="8"/>
  <c r="AB88" i="8"/>
  <c r="Z88" i="8"/>
  <c r="AA88" i="8"/>
  <c r="AE88" i="8"/>
  <c r="P90" i="8"/>
  <c r="Q90" i="8" s="1"/>
  <c r="S90" i="8" s="1"/>
  <c r="T91" i="8"/>
  <c r="A92" i="8"/>
  <c r="O90" i="8"/>
  <c r="U90" i="8" s="1"/>
  <c r="W91" i="8"/>
  <c r="C90" i="8"/>
  <c r="C91" i="8" l="1"/>
  <c r="AG90" i="8"/>
  <c r="AH90" i="8" s="1"/>
  <c r="D90" i="8"/>
  <c r="A93" i="8"/>
  <c r="O91" i="8"/>
  <c r="U91" i="8" s="1"/>
  <c r="W92" i="8"/>
  <c r="P91" i="8"/>
  <c r="Q91" i="8" s="1"/>
  <c r="S91" i="8" s="1"/>
  <c r="T92" i="8"/>
  <c r="D89" i="8"/>
  <c r="AG89" i="8"/>
  <c r="AH89" i="8" s="1"/>
  <c r="X89" i="8" l="1"/>
  <c r="AB89" i="8"/>
  <c r="Z89" i="8"/>
  <c r="AA89" i="8"/>
  <c r="AE89" i="8"/>
  <c r="AC89" i="8"/>
  <c r="AD89" i="8"/>
  <c r="D91" i="8"/>
  <c r="AG91" i="8"/>
  <c r="AH91" i="8" s="1"/>
  <c r="C92" i="8"/>
  <c r="O92" i="8"/>
  <c r="U92" i="8" s="1"/>
  <c r="W93" i="8"/>
  <c r="P92" i="8"/>
  <c r="Q92" i="8" s="1"/>
  <c r="S92" i="8" s="1"/>
  <c r="A94" i="8"/>
  <c r="T93" i="8"/>
  <c r="AA90" i="8"/>
  <c r="AB90" i="8"/>
  <c r="AE90" i="8"/>
  <c r="AD90" i="8"/>
  <c r="X90" i="8"/>
  <c r="Z90" i="8"/>
  <c r="AC90" i="8"/>
  <c r="C93" i="8" l="1"/>
  <c r="W94" i="8"/>
  <c r="A95" i="8"/>
  <c r="O93" i="8"/>
  <c r="U93" i="8" s="1"/>
  <c r="T94" i="8"/>
  <c r="P93" i="8"/>
  <c r="Q93" i="8" s="1"/>
  <c r="S93" i="8" s="1"/>
  <c r="AD91" i="8"/>
  <c r="AE91" i="8"/>
  <c r="Z91" i="8"/>
  <c r="AB91" i="8"/>
  <c r="X91" i="8"/>
  <c r="AA91" i="8"/>
  <c r="AC91" i="8"/>
  <c r="AG92" i="8"/>
  <c r="AH92" i="8" s="1"/>
  <c r="D92" i="8"/>
  <c r="X92" i="8" l="1"/>
  <c r="Z92" i="8"/>
  <c r="AC92" i="8"/>
  <c r="AA92" i="8"/>
  <c r="AE92" i="8"/>
  <c r="AB92" i="8"/>
  <c r="AD92" i="8"/>
  <c r="C94" i="8"/>
  <c r="A96" i="8"/>
  <c r="P94" i="8"/>
  <c r="Q94" i="8" s="1"/>
  <c r="S94" i="8" s="1"/>
  <c r="T95" i="8"/>
  <c r="O94" i="8"/>
  <c r="U94" i="8" s="1"/>
  <c r="W95" i="8"/>
  <c r="D93" i="8"/>
  <c r="AG93" i="8"/>
  <c r="AH93" i="8" s="1"/>
  <c r="O95" i="8" l="1"/>
  <c r="U95" i="8" s="1"/>
  <c r="P95" i="8"/>
  <c r="Q95" i="8" s="1"/>
  <c r="S95" i="8" s="1"/>
  <c r="T96" i="8"/>
  <c r="A97" i="8"/>
  <c r="W96" i="8"/>
  <c r="D94" i="8"/>
  <c r="AG94" i="8"/>
  <c r="AH94" i="8" s="1"/>
  <c r="AB93" i="8"/>
  <c r="AC93" i="8"/>
  <c r="AD93" i="8"/>
  <c r="AE93" i="8"/>
  <c r="AA93" i="8"/>
  <c r="X93" i="8"/>
  <c r="Z93" i="8"/>
  <c r="C95" i="8" l="1"/>
  <c r="W97" i="8"/>
  <c r="O96" i="8"/>
  <c r="U96" i="8" s="1"/>
  <c r="A98" i="8"/>
  <c r="T97" i="8"/>
  <c r="P96" i="8"/>
  <c r="Q96" i="8" s="1"/>
  <c r="S96" i="8" s="1"/>
  <c r="AE94" i="8"/>
  <c r="AA94" i="8"/>
  <c r="AB94" i="8"/>
  <c r="X94" i="8"/>
  <c r="AD94" i="8"/>
  <c r="AC94" i="8"/>
  <c r="Z94" i="8"/>
  <c r="C96" i="8" l="1"/>
  <c r="C97" i="8"/>
  <c r="P97" i="8"/>
  <c r="Q97" i="8" s="1"/>
  <c r="S97" i="8" s="1"/>
  <c r="W98" i="8"/>
  <c r="T98" i="8"/>
  <c r="O97" i="8"/>
  <c r="U97" i="8" s="1"/>
  <c r="A99" i="8"/>
  <c r="AG95" i="8"/>
  <c r="AH95" i="8" s="1"/>
  <c r="D95" i="8"/>
  <c r="Z95" i="8" l="1"/>
  <c r="AA95" i="8"/>
  <c r="AD95" i="8"/>
  <c r="X95" i="8"/>
  <c r="AB95" i="8"/>
  <c r="AE95" i="8"/>
  <c r="AC95" i="8"/>
  <c r="P98" i="8"/>
  <c r="Q98" i="8" s="1"/>
  <c r="S98" i="8" s="1"/>
  <c r="T99" i="8"/>
  <c r="A100" i="8"/>
  <c r="W99" i="8"/>
  <c r="O98" i="8"/>
  <c r="U98" i="8" s="1"/>
  <c r="AG96" i="8"/>
  <c r="AH96" i="8" s="1"/>
  <c r="D96" i="8"/>
  <c r="D97" i="8"/>
  <c r="AG97" i="8"/>
  <c r="AH97" i="8" s="1"/>
  <c r="X97" i="8" l="1"/>
  <c r="AB97" i="8"/>
  <c r="AE97" i="8"/>
  <c r="Z97" i="8"/>
  <c r="AA97" i="8"/>
  <c r="AC97" i="8"/>
  <c r="AD97" i="8"/>
  <c r="C98" i="8"/>
  <c r="A101" i="8"/>
  <c r="O99" i="8"/>
  <c r="U99" i="8" s="1"/>
  <c r="W100" i="8"/>
  <c r="T100" i="8"/>
  <c r="P99" i="8"/>
  <c r="Q99" i="8" s="1"/>
  <c r="S99" i="8" s="1"/>
  <c r="AC96" i="8"/>
  <c r="AD96" i="8"/>
  <c r="X96" i="8"/>
  <c r="AB96" i="8"/>
  <c r="AE96" i="8"/>
  <c r="AA96" i="8"/>
  <c r="Z96" i="8"/>
  <c r="O100" i="8" l="1"/>
  <c r="U100" i="8" s="1"/>
  <c r="W101" i="8"/>
  <c r="P100" i="8"/>
  <c r="Q100" i="8" s="1"/>
  <c r="S100" i="8" s="1"/>
  <c r="A102" i="8"/>
  <c r="T101" i="8"/>
  <c r="AG98" i="8"/>
  <c r="AH98" i="8" s="1"/>
  <c r="D98" i="8"/>
  <c r="C99" i="8"/>
  <c r="C100" i="8"/>
  <c r="AG100" i="8" l="1"/>
  <c r="AH100" i="8" s="1"/>
  <c r="D100" i="8"/>
  <c r="D99" i="8"/>
  <c r="AG99" i="8"/>
  <c r="AH99" i="8" s="1"/>
  <c r="AA98" i="8"/>
  <c r="AB98" i="8"/>
  <c r="AE98" i="8"/>
  <c r="X98" i="8"/>
  <c r="AD98" i="8"/>
  <c r="Z98" i="8"/>
  <c r="AC98" i="8"/>
  <c r="W102" i="8"/>
  <c r="A103" i="8"/>
  <c r="O101" i="8"/>
  <c r="U101" i="8" s="1"/>
  <c r="P101" i="8"/>
  <c r="Q101" i="8" s="1"/>
  <c r="S101" i="8" s="1"/>
  <c r="T102" i="8"/>
  <c r="C101" i="8" l="1"/>
  <c r="AD99" i="8"/>
  <c r="AE99" i="8"/>
  <c r="Z99" i="8"/>
  <c r="AB99" i="8"/>
  <c r="AC99" i="8"/>
  <c r="X99" i="8"/>
  <c r="AA99" i="8"/>
  <c r="A104" i="8"/>
  <c r="P102" i="8"/>
  <c r="Q102" i="8" s="1"/>
  <c r="S102" i="8" s="1"/>
  <c r="T103" i="8"/>
  <c r="O102" i="8"/>
  <c r="U102" i="8" s="1"/>
  <c r="W103" i="8"/>
  <c r="X100" i="8"/>
  <c r="Z100" i="8"/>
  <c r="AC100" i="8"/>
  <c r="AE100" i="8"/>
  <c r="AA100" i="8"/>
  <c r="AD100" i="8"/>
  <c r="AB100" i="8"/>
  <c r="D101" i="8" l="1"/>
  <c r="AG101" i="8"/>
  <c r="AH101" i="8" s="1"/>
  <c r="C103" i="8"/>
  <c r="O103" i="8"/>
  <c r="U103" i="8" s="1"/>
  <c r="P103" i="8"/>
  <c r="Q103" i="8" s="1"/>
  <c r="S103" i="8" s="1"/>
  <c r="T104" i="8"/>
  <c r="W104" i="8"/>
  <c r="A105" i="8"/>
  <c r="C102" i="8"/>
  <c r="W105" i="8" l="1"/>
  <c r="A106" i="8"/>
  <c r="O104" i="8"/>
  <c r="U104" i="8" s="1"/>
  <c r="P104" i="8"/>
  <c r="Q104" i="8" s="1"/>
  <c r="S104" i="8" s="1"/>
  <c r="T105" i="8"/>
  <c r="C104" i="8"/>
  <c r="AG103" i="8"/>
  <c r="AH103" i="8" s="1"/>
  <c r="D103" i="8"/>
  <c r="D102" i="8"/>
  <c r="AG102" i="8"/>
  <c r="AH102" i="8" s="1"/>
  <c r="AB101" i="8"/>
  <c r="AC101" i="8"/>
  <c r="X101" i="8"/>
  <c r="AD101" i="8"/>
  <c r="AA101" i="8"/>
  <c r="AE101" i="8"/>
  <c r="Z101" i="8"/>
  <c r="Z103" i="8" l="1"/>
  <c r="AA103" i="8"/>
  <c r="AD103" i="8"/>
  <c r="X103" i="8"/>
  <c r="AE103" i="8"/>
  <c r="AB103" i="8"/>
  <c r="AC103" i="8"/>
  <c r="D104" i="8"/>
  <c r="AG104" i="8"/>
  <c r="AH104" i="8" s="1"/>
  <c r="P105" i="8"/>
  <c r="Q105" i="8" s="1"/>
  <c r="S105" i="8" s="1"/>
  <c r="W106" i="8"/>
  <c r="T106" i="8"/>
  <c r="O105" i="8"/>
  <c r="U105" i="8" s="1"/>
  <c r="A107" i="8"/>
  <c r="AE102" i="8"/>
  <c r="AA102" i="8"/>
  <c r="AB102" i="8"/>
  <c r="AC102" i="8"/>
  <c r="Z102" i="8"/>
  <c r="AD102" i="8"/>
  <c r="X102" i="8"/>
  <c r="AC104" i="8" l="1"/>
  <c r="AD104" i="8"/>
  <c r="X104" i="8"/>
  <c r="AB104" i="8"/>
  <c r="AA104" i="8"/>
  <c r="AE104" i="8"/>
  <c r="Z104" i="8"/>
  <c r="P106" i="8"/>
  <c r="Q106" i="8" s="1"/>
  <c r="S106" i="8" s="1"/>
  <c r="T107" i="8"/>
  <c r="A108" i="8"/>
  <c r="O106" i="8"/>
  <c r="U106" i="8" s="1"/>
  <c r="W107" i="8"/>
  <c r="C106" i="8"/>
  <c r="C105" i="8"/>
  <c r="C107" i="8" l="1"/>
  <c r="D105" i="8"/>
  <c r="AG105" i="8"/>
  <c r="AH105" i="8" s="1"/>
  <c r="AG106" i="8"/>
  <c r="AH106" i="8" s="1"/>
  <c r="D106" i="8"/>
  <c r="A109" i="8"/>
  <c r="O107" i="8"/>
  <c r="U107" i="8" s="1"/>
  <c r="W108" i="8"/>
  <c r="T108" i="8"/>
  <c r="P107" i="8"/>
  <c r="Q107" i="8" s="1"/>
  <c r="S107" i="8" s="1"/>
  <c r="O108" i="8" l="1"/>
  <c r="U108" i="8" s="1"/>
  <c r="W109" i="8"/>
  <c r="P108" i="8"/>
  <c r="Q108" i="8" s="1"/>
  <c r="S108" i="8" s="1"/>
  <c r="T109" i="8"/>
  <c r="A110" i="8"/>
  <c r="AA106" i="8"/>
  <c r="AB106" i="8"/>
  <c r="AE106" i="8"/>
  <c r="AD106" i="8"/>
  <c r="X106" i="8"/>
  <c r="Z106" i="8"/>
  <c r="AC106" i="8"/>
  <c r="X105" i="8"/>
  <c r="AB105" i="8"/>
  <c r="Z105" i="8"/>
  <c r="AA105" i="8"/>
  <c r="AE105" i="8"/>
  <c r="AC105" i="8"/>
  <c r="AD105" i="8"/>
  <c r="D107" i="8"/>
  <c r="AG107" i="8"/>
  <c r="AH107" i="8" s="1"/>
  <c r="AD107" i="8" l="1"/>
  <c r="AE107" i="8"/>
  <c r="Z107" i="8"/>
  <c r="AB107" i="8"/>
  <c r="X107" i="8"/>
  <c r="AA107" i="8"/>
  <c r="AC107" i="8"/>
  <c r="C108" i="8"/>
  <c r="W110" i="8"/>
  <c r="O109" i="8"/>
  <c r="U109" i="8" s="1"/>
  <c r="T110" i="8"/>
  <c r="A111" i="8"/>
  <c r="P109" i="8"/>
  <c r="Q109" i="8" s="1"/>
  <c r="S109" i="8" s="1"/>
  <c r="C109" i="8"/>
  <c r="D108" i="8" l="1"/>
  <c r="AG108" i="8"/>
  <c r="AH108" i="8" s="1"/>
  <c r="P110" i="8"/>
  <c r="Q110" i="8" s="1"/>
  <c r="S110" i="8" s="1"/>
  <c r="T111" i="8"/>
  <c r="O110" i="8"/>
  <c r="U110" i="8" s="1"/>
  <c r="A112" i="8"/>
  <c r="W111" i="8"/>
  <c r="C110" i="8"/>
  <c r="D109" i="8"/>
  <c r="AG109" i="8"/>
  <c r="AH109" i="8" s="1"/>
  <c r="AB109" i="8" l="1"/>
  <c r="AC109" i="8"/>
  <c r="AD109" i="8"/>
  <c r="AE109" i="8"/>
  <c r="X109" i="8"/>
  <c r="AA109" i="8"/>
  <c r="Z109" i="8"/>
  <c r="X108" i="8"/>
  <c r="Z108" i="8"/>
  <c r="AC108" i="8"/>
  <c r="AA108" i="8"/>
  <c r="AE108" i="8"/>
  <c r="AB108" i="8"/>
  <c r="AD108" i="8"/>
  <c r="D110" i="8"/>
  <c r="AG110" i="8"/>
  <c r="AH110" i="8" s="1"/>
  <c r="P111" i="8"/>
  <c r="Q111" i="8" s="1"/>
  <c r="S111" i="8" s="1"/>
  <c r="T112" i="8"/>
  <c r="W112" i="8"/>
  <c r="O111" i="8"/>
  <c r="U111" i="8" s="1"/>
  <c r="A113" i="8"/>
  <c r="C111" i="8"/>
  <c r="AA110" i="8" l="1"/>
  <c r="AE110" i="8"/>
  <c r="Z110" i="8"/>
  <c r="AC110" i="8"/>
  <c r="AB110" i="8"/>
  <c r="AD110" i="8"/>
  <c r="X110" i="8"/>
  <c r="AG111" i="8"/>
  <c r="AH111" i="8" s="1"/>
  <c r="D111" i="8"/>
  <c r="W113" i="8"/>
  <c r="T113" i="8"/>
  <c r="O112" i="8"/>
  <c r="U112" i="8" s="1"/>
  <c r="A114" i="8"/>
  <c r="P112" i="8"/>
  <c r="Q112" i="8" s="1"/>
  <c r="S112" i="8" s="1"/>
  <c r="C112" i="8"/>
  <c r="AA111" i="8" l="1"/>
  <c r="AD111" i="8"/>
  <c r="Z111" i="8"/>
  <c r="AC111" i="8"/>
  <c r="AE111" i="8"/>
  <c r="X111" i="8"/>
  <c r="AB111" i="8"/>
  <c r="AG112" i="8"/>
  <c r="AH112" i="8" s="1"/>
  <c r="D112" i="8"/>
  <c r="P113" i="8"/>
  <c r="Q113" i="8" s="1"/>
  <c r="S113" i="8" s="1"/>
  <c r="O113" i="8"/>
  <c r="U113" i="8" s="1"/>
  <c r="A115" i="8"/>
  <c r="T114" i="8"/>
  <c r="W114" i="8"/>
  <c r="AD112" i="8" l="1"/>
  <c r="X112" i="8"/>
  <c r="AE112" i="8"/>
  <c r="Z112" i="8"/>
  <c r="AA112" i="8"/>
  <c r="AB112" i="8"/>
  <c r="AC112" i="8"/>
  <c r="C113" i="8"/>
  <c r="C114" i="8"/>
  <c r="A116" i="8"/>
  <c r="P114" i="8"/>
  <c r="Q114" i="8" s="1"/>
  <c r="S114" i="8" s="1"/>
  <c r="O114" i="8"/>
  <c r="U114" i="8" s="1"/>
  <c r="W115" i="8"/>
  <c r="T115" i="8"/>
  <c r="A117" i="8" l="1"/>
  <c r="O115" i="8"/>
  <c r="U115" i="8" s="1"/>
  <c r="T116" i="8"/>
  <c r="W116" i="8"/>
  <c r="P115" i="8"/>
  <c r="Q115" i="8" s="1"/>
  <c r="S115" i="8" s="1"/>
  <c r="AG114" i="8"/>
  <c r="AH114" i="8" s="1"/>
  <c r="D114" i="8"/>
  <c r="D113" i="8"/>
  <c r="AG113" i="8"/>
  <c r="AH113" i="8" s="1"/>
  <c r="C115" i="8"/>
  <c r="O116" i="8" l="1"/>
  <c r="U116" i="8" s="1"/>
  <c r="W117" i="8"/>
  <c r="T117" i="8"/>
  <c r="P116" i="8"/>
  <c r="Q116" i="8" s="1"/>
  <c r="S116" i="8" s="1"/>
  <c r="A118" i="8"/>
  <c r="X113" i="8"/>
  <c r="AB113" i="8"/>
  <c r="AD113" i="8"/>
  <c r="AE113" i="8"/>
  <c r="Z113" i="8"/>
  <c r="AC113" i="8"/>
  <c r="AA113" i="8"/>
  <c r="AB114" i="8"/>
  <c r="AE114" i="8"/>
  <c r="AD114" i="8"/>
  <c r="X114" i="8"/>
  <c r="Z114" i="8"/>
  <c r="AA114" i="8"/>
  <c r="AC114" i="8"/>
  <c r="AG115" i="8"/>
  <c r="AH115" i="8" s="1"/>
  <c r="D115" i="8"/>
  <c r="C116" i="8" l="1"/>
  <c r="AE115" i="8"/>
  <c r="Z115" i="8"/>
  <c r="AD115" i="8"/>
  <c r="X115" i="8"/>
  <c r="AB115" i="8"/>
  <c r="AC115" i="8"/>
  <c r="AA115" i="8"/>
  <c r="W118" i="8"/>
  <c r="T118" i="8"/>
  <c r="P117" i="8"/>
  <c r="Q117" i="8" s="1"/>
  <c r="S117" i="8" s="1"/>
  <c r="A119" i="8"/>
  <c r="O117" i="8"/>
  <c r="U117" i="8" s="1"/>
  <c r="C117" i="8" l="1"/>
  <c r="AG116" i="8"/>
  <c r="AH116" i="8" s="1"/>
  <c r="D116" i="8"/>
  <c r="P118" i="8"/>
  <c r="Q118" i="8" s="1"/>
  <c r="S118" i="8" s="1"/>
  <c r="T119" i="8"/>
  <c r="O118" i="8"/>
  <c r="U118" i="8" s="1"/>
  <c r="A120" i="8"/>
  <c r="W119" i="8"/>
  <c r="C118" i="8"/>
  <c r="P119" i="8" l="1"/>
  <c r="Q119" i="8" s="1"/>
  <c r="S119" i="8" s="1"/>
  <c r="T120" i="8"/>
  <c r="W120" i="8"/>
  <c r="O119" i="8"/>
  <c r="U119" i="8" s="1"/>
  <c r="A121" i="8"/>
  <c r="Z116" i="8"/>
  <c r="AC116" i="8"/>
  <c r="AE116" i="8"/>
  <c r="X116" i="8"/>
  <c r="AA116" i="8"/>
  <c r="AB116" i="8"/>
  <c r="AD116" i="8"/>
  <c r="D118" i="8"/>
  <c r="AG118" i="8"/>
  <c r="AH118" i="8" s="1"/>
  <c r="D117" i="8"/>
  <c r="AG117" i="8"/>
  <c r="AH117" i="8" s="1"/>
  <c r="C119" i="8"/>
  <c r="AC117" i="8" l="1"/>
  <c r="AE117" i="8"/>
  <c r="Z117" i="8"/>
  <c r="X117" i="8"/>
  <c r="AA117" i="8"/>
  <c r="AB117" i="8"/>
  <c r="AD117" i="8"/>
  <c r="AA118" i="8"/>
  <c r="AE118" i="8"/>
  <c r="Z118" i="8"/>
  <c r="AD118" i="8"/>
  <c r="AC118" i="8"/>
  <c r="X118" i="8"/>
  <c r="AB118" i="8"/>
  <c r="W121" i="8"/>
  <c r="T121" i="8"/>
  <c r="P120" i="8"/>
  <c r="Q120" i="8" s="1"/>
  <c r="S120" i="8" s="1"/>
  <c r="O120" i="8"/>
  <c r="U120" i="8" s="1"/>
  <c r="A122" i="8"/>
  <c r="C120" i="8"/>
  <c r="AG119" i="8"/>
  <c r="AH119" i="8" s="1"/>
  <c r="D119" i="8"/>
  <c r="C121" i="8" l="1"/>
  <c r="AA119" i="8"/>
  <c r="AD119" i="8"/>
  <c r="Z119" i="8"/>
  <c r="AC119" i="8"/>
  <c r="AE119" i="8"/>
  <c r="X119" i="8"/>
  <c r="AB119" i="8"/>
  <c r="AG120" i="8"/>
  <c r="AH120" i="8" s="1"/>
  <c r="D120" i="8"/>
  <c r="P121" i="8"/>
  <c r="Q121" i="8" s="1"/>
  <c r="S121" i="8" s="1"/>
  <c r="O121" i="8"/>
  <c r="U121" i="8" s="1"/>
  <c r="A123" i="8"/>
  <c r="T122" i="8"/>
  <c r="W122" i="8"/>
  <c r="AD120" i="8" l="1"/>
  <c r="X120" i="8"/>
  <c r="AE120" i="8"/>
  <c r="Z120" i="8"/>
  <c r="AA120" i="8"/>
  <c r="AB120" i="8"/>
  <c r="AC120" i="8"/>
  <c r="C122" i="8"/>
  <c r="A124" i="8"/>
  <c r="P122" i="8"/>
  <c r="Q122" i="8" s="1"/>
  <c r="S122" i="8" s="1"/>
  <c r="O122" i="8"/>
  <c r="U122" i="8" s="1"/>
  <c r="T123" i="8"/>
  <c r="W123" i="8"/>
  <c r="AG121" i="8"/>
  <c r="AH121" i="8" s="1"/>
  <c r="D121" i="8"/>
  <c r="A125" i="8" l="1"/>
  <c r="O123" i="8"/>
  <c r="U123" i="8" s="1"/>
  <c r="T124" i="8"/>
  <c r="W124" i="8"/>
  <c r="P123" i="8"/>
  <c r="Q123" i="8" s="1"/>
  <c r="S123" i="8" s="1"/>
  <c r="AG122" i="8"/>
  <c r="AH122" i="8" s="1"/>
  <c r="D122" i="8"/>
  <c r="X121" i="8"/>
  <c r="AB121" i="8"/>
  <c r="AD121" i="8"/>
  <c r="AE121" i="8"/>
  <c r="Z121" i="8"/>
  <c r="AA121" i="8"/>
  <c r="AC121" i="8"/>
  <c r="O124" i="8" l="1"/>
  <c r="U124" i="8" s="1"/>
  <c r="W125" i="8"/>
  <c r="T125" i="8"/>
  <c r="A126" i="8"/>
  <c r="P124" i="8"/>
  <c r="Q124" i="8" s="1"/>
  <c r="S124" i="8" s="1"/>
  <c r="C123" i="8"/>
  <c r="AB122" i="8"/>
  <c r="AE122" i="8"/>
  <c r="AD122" i="8"/>
  <c r="X122" i="8"/>
  <c r="AA122" i="8"/>
  <c r="AC122" i="8"/>
  <c r="Z122" i="8"/>
  <c r="C124" i="8"/>
  <c r="AG124" i="8" l="1"/>
  <c r="AH124" i="8" s="1"/>
  <c r="D124" i="8"/>
  <c r="AG123" i="8"/>
  <c r="AH123" i="8" s="1"/>
  <c r="D123" i="8"/>
  <c r="W126" i="8"/>
  <c r="T126" i="8"/>
  <c r="P125" i="8"/>
  <c r="Q125" i="8" s="1"/>
  <c r="S125" i="8" s="1"/>
  <c r="A127" i="8"/>
  <c r="O125" i="8"/>
  <c r="U125" i="8" s="1"/>
  <c r="C125" i="8"/>
  <c r="AE123" i="8" l="1"/>
  <c r="Z123" i="8"/>
  <c r="AD123" i="8"/>
  <c r="X123" i="8"/>
  <c r="AB123" i="8"/>
  <c r="AC123" i="8"/>
  <c r="AA123" i="8"/>
  <c r="P126" i="8"/>
  <c r="Q126" i="8" s="1"/>
  <c r="S126" i="8" s="1"/>
  <c r="T127" i="8"/>
  <c r="O126" i="8"/>
  <c r="U126" i="8" s="1"/>
  <c r="A128" i="8"/>
  <c r="W127" i="8"/>
  <c r="C126" i="8"/>
  <c r="Z124" i="8"/>
  <c r="AC124" i="8"/>
  <c r="AE124" i="8"/>
  <c r="X124" i="8"/>
  <c r="AA124" i="8"/>
  <c r="AB124" i="8"/>
  <c r="AD124" i="8"/>
  <c r="D125" i="8"/>
  <c r="AG125" i="8"/>
  <c r="AH125" i="8" s="1"/>
  <c r="C127" i="8" l="1"/>
  <c r="AC125" i="8"/>
  <c r="AE125" i="8"/>
  <c r="Z125" i="8"/>
  <c r="X125" i="8"/>
  <c r="AA125" i="8"/>
  <c r="AB125" i="8"/>
  <c r="AD125" i="8"/>
  <c r="P127" i="8"/>
  <c r="Q127" i="8" s="1"/>
  <c r="S127" i="8" s="1"/>
  <c r="T128" i="8"/>
  <c r="A129" i="8"/>
  <c r="W128" i="8"/>
  <c r="O127" i="8"/>
  <c r="U127" i="8" s="1"/>
  <c r="D126" i="8"/>
  <c r="AG126" i="8"/>
  <c r="AH126" i="8" s="1"/>
  <c r="AG127" i="8" l="1"/>
  <c r="AH127" i="8" s="1"/>
  <c r="D127" i="8"/>
  <c r="AA126" i="8"/>
  <c r="AE126" i="8"/>
  <c r="Z126" i="8"/>
  <c r="AC126" i="8"/>
  <c r="X126" i="8"/>
  <c r="AB126" i="8"/>
  <c r="AD126" i="8"/>
  <c r="P128" i="8"/>
  <c r="Q128" i="8" s="1"/>
  <c r="S128" i="8" s="1"/>
  <c r="T129" i="8"/>
  <c r="A130" i="8"/>
  <c r="W129" i="8"/>
  <c r="O128" i="8"/>
  <c r="U128" i="8" s="1"/>
  <c r="C128" i="8"/>
  <c r="AG128" i="8" l="1"/>
  <c r="AH128" i="8" s="1"/>
  <c r="D128" i="8"/>
  <c r="A131" i="8"/>
  <c r="O129" i="8"/>
  <c r="U129" i="8" s="1"/>
  <c r="T130" i="8"/>
  <c r="C130" i="8" s="1"/>
  <c r="P129" i="8"/>
  <c r="Q129" i="8" s="1"/>
  <c r="S129" i="8" s="1"/>
  <c r="W130" i="8"/>
  <c r="AA127" i="8"/>
  <c r="AE127" i="8"/>
  <c r="Z127" i="8"/>
  <c r="AC127" i="8"/>
  <c r="AD127" i="8"/>
  <c r="X127" i="8"/>
  <c r="AB127" i="8"/>
  <c r="C129" i="8"/>
  <c r="D129" i="8" l="1"/>
  <c r="AG129" i="8"/>
  <c r="AH129" i="8" s="1"/>
  <c r="AG130" i="8"/>
  <c r="O130" i="8"/>
  <c r="U130" i="8" s="1"/>
  <c r="T131" i="8"/>
  <c r="C131" i="8" s="1"/>
  <c r="P130" i="8"/>
  <c r="Q130" i="8" s="1"/>
  <c r="S130" i="8" s="1"/>
  <c r="D130" i="8" s="1"/>
  <c r="A132" i="8"/>
  <c r="W131" i="8"/>
  <c r="AA128" i="8"/>
  <c r="AB128" i="8"/>
  <c r="AE128" i="8"/>
  <c r="X128" i="8"/>
  <c r="Z128" i="8"/>
  <c r="AC128" i="8"/>
  <c r="AD128" i="8"/>
  <c r="Z130" i="8" l="1"/>
  <c r="AA130" i="8"/>
  <c r="AD130" i="8"/>
  <c r="X130" i="8"/>
  <c r="AC130" i="8"/>
  <c r="AB130" i="8"/>
  <c r="AE130" i="8"/>
  <c r="A133" i="8"/>
  <c r="O131" i="8"/>
  <c r="U131" i="8" s="1"/>
  <c r="T132" i="8"/>
  <c r="C132" i="8" s="1"/>
  <c r="P131" i="8"/>
  <c r="Q131" i="8" s="1"/>
  <c r="S131" i="8" s="1"/>
  <c r="D131" i="8" s="1"/>
  <c r="W132" i="8"/>
  <c r="AG131" i="8"/>
  <c r="AH130" i="8"/>
  <c r="AD129" i="8"/>
  <c r="AE129" i="8"/>
  <c r="Z129" i="8"/>
  <c r="AA129" i="8"/>
  <c r="AB129" i="8"/>
  <c r="AC129" i="8"/>
  <c r="X129" i="8"/>
  <c r="M16" i="8"/>
  <c r="AH131" i="8" l="1"/>
  <c r="P11" i="9"/>
  <c r="T11" i="9" s="1" a="1"/>
  <c r="T11" i="9" s="1"/>
  <c r="P17" i="9"/>
  <c r="T17" i="9" s="1" a="1"/>
  <c r="T17" i="9" s="1"/>
  <c r="P25" i="9"/>
  <c r="T25" i="9" s="1" a="1"/>
  <c r="T25" i="9" s="1"/>
  <c r="P33" i="9"/>
  <c r="T33" i="9" s="1" a="1"/>
  <c r="T33" i="9" s="1"/>
  <c r="P9" i="9"/>
  <c r="T9" i="9" s="1" a="1"/>
  <c r="T9" i="9" s="1"/>
  <c r="P19" i="9"/>
  <c r="T19" i="9" s="1" a="1"/>
  <c r="T19" i="9" s="1"/>
  <c r="P27" i="9"/>
  <c r="T27" i="9" s="1" a="1"/>
  <c r="T27" i="9" s="1"/>
  <c r="P35" i="9"/>
  <c r="T35" i="9" s="1" a="1"/>
  <c r="T35" i="9" s="1"/>
  <c r="P14" i="9"/>
  <c r="T14" i="9" s="1" a="1"/>
  <c r="T14" i="9" s="1"/>
  <c r="P30" i="9"/>
  <c r="T30" i="9" s="1" a="1"/>
  <c r="T30" i="9" s="1"/>
  <c r="P38" i="9"/>
  <c r="T38" i="9" s="1" a="1"/>
  <c r="T38" i="9" s="1"/>
  <c r="P41" i="9"/>
  <c r="T41" i="9" s="1" a="1"/>
  <c r="T41" i="9" s="1"/>
  <c r="P45" i="9"/>
  <c r="T45" i="9" s="1" a="1"/>
  <c r="T45" i="9" s="1"/>
  <c r="P61" i="9"/>
  <c r="T61" i="9" s="1" a="1"/>
  <c r="T61" i="9" s="1"/>
  <c r="P15" i="9"/>
  <c r="T15" i="9" s="1" a="1"/>
  <c r="T15" i="9" s="1"/>
  <c r="P55" i="9"/>
  <c r="T55" i="9" s="1" a="1"/>
  <c r="T55" i="9" s="1"/>
  <c r="P5" i="9"/>
  <c r="T5" i="9" s="1" a="1"/>
  <c r="T5" i="9" s="1"/>
  <c r="P49" i="9"/>
  <c r="T49" i="9" s="1" a="1"/>
  <c r="T49" i="9" s="1"/>
  <c r="P53" i="9"/>
  <c r="T53" i="9" s="1" a="1"/>
  <c r="T53" i="9" s="1"/>
  <c r="P57" i="9"/>
  <c r="T57" i="9" s="1" a="1"/>
  <c r="T57" i="9" s="1"/>
  <c r="P6" i="9"/>
  <c r="T6" i="9" s="1" a="1"/>
  <c r="T6" i="9" s="1"/>
  <c r="P10" i="9"/>
  <c r="T10" i="9" s="1" a="1"/>
  <c r="T10" i="9" s="1"/>
  <c r="P63" i="9"/>
  <c r="T63" i="9" s="1" a="1"/>
  <c r="T63" i="9" s="1"/>
  <c r="P29" i="9"/>
  <c r="T29" i="9" s="1" a="1"/>
  <c r="T29" i="9" s="1"/>
  <c r="P32" i="9"/>
  <c r="T32" i="9" s="1" a="1"/>
  <c r="T32" i="9" s="1"/>
  <c r="P37" i="9"/>
  <c r="T37" i="9" s="1" a="1"/>
  <c r="T37" i="9" s="1"/>
  <c r="P40" i="9"/>
  <c r="T40" i="9" s="1" a="1"/>
  <c r="T40" i="9" s="1"/>
  <c r="P44" i="9"/>
  <c r="T44" i="9" s="1" a="1"/>
  <c r="T44" i="9" s="1"/>
  <c r="P48" i="9"/>
  <c r="T48" i="9" s="1" a="1"/>
  <c r="T48" i="9" s="1"/>
  <c r="P52" i="9"/>
  <c r="T52" i="9" s="1" a="1"/>
  <c r="T52" i="9" s="1"/>
  <c r="P56" i="9"/>
  <c r="T56" i="9" s="1" a="1"/>
  <c r="T56" i="9" s="1"/>
  <c r="P60" i="9"/>
  <c r="T60" i="9" s="1" a="1"/>
  <c r="T60" i="9" s="1"/>
  <c r="P7" i="9"/>
  <c r="T7" i="9" s="1" a="1"/>
  <c r="T7" i="9" s="1"/>
  <c r="P16" i="9"/>
  <c r="T16" i="9" s="1" a="1"/>
  <c r="T16" i="9" s="1"/>
  <c r="P24" i="9"/>
  <c r="T24" i="9" s="1" a="1"/>
  <c r="T24" i="9" s="1"/>
  <c r="P43" i="9"/>
  <c r="T43" i="9" s="1" a="1"/>
  <c r="T43" i="9" s="1"/>
  <c r="P47" i="9"/>
  <c r="T47" i="9" s="1" a="1"/>
  <c r="T47" i="9" s="1"/>
  <c r="P51" i="9"/>
  <c r="T51" i="9" s="1" a="1"/>
  <c r="T51" i="9" s="1"/>
  <c r="P59" i="9"/>
  <c r="T59" i="9" s="1" a="1"/>
  <c r="T59" i="9" s="1"/>
  <c r="P64" i="9"/>
  <c r="T64" i="9" s="1" a="1"/>
  <c r="T64" i="9" s="1"/>
  <c r="P12" i="9"/>
  <c r="T12" i="9" s="1" a="1"/>
  <c r="T12" i="9" s="1"/>
  <c r="P8" i="9"/>
  <c r="T8" i="9" s="1" a="1"/>
  <c r="T8" i="9" s="1"/>
  <c r="P20" i="9"/>
  <c r="T20" i="9" s="1" a="1"/>
  <c r="T20" i="9" s="1"/>
  <c r="P21" i="9"/>
  <c r="T21" i="9" s="1" a="1"/>
  <c r="T21" i="9" s="1"/>
  <c r="P22" i="9"/>
  <c r="T22" i="9" s="1" a="1"/>
  <c r="T22" i="9" s="1"/>
  <c r="P28" i="9"/>
  <c r="T28" i="9" s="1" a="1"/>
  <c r="T28" i="9" s="1"/>
  <c r="P31" i="9"/>
  <c r="T31" i="9" s="1" a="1"/>
  <c r="T31" i="9" s="1"/>
  <c r="P36" i="9"/>
  <c r="T36" i="9" s="1" a="1"/>
  <c r="T36" i="9" s="1"/>
  <c r="P39" i="9"/>
  <c r="T39" i="9" s="1" a="1"/>
  <c r="T39" i="9" s="1"/>
  <c r="P42" i="9"/>
  <c r="T42" i="9" s="1" a="1"/>
  <c r="T42" i="9" s="1"/>
  <c r="P46" i="9"/>
  <c r="T46" i="9" s="1" a="1"/>
  <c r="T46" i="9" s="1"/>
  <c r="P50" i="9"/>
  <c r="T50" i="9" s="1" a="1"/>
  <c r="T50" i="9" s="1"/>
  <c r="P54" i="9"/>
  <c r="T54" i="9" s="1" a="1"/>
  <c r="T54" i="9" s="1"/>
  <c r="P58" i="9"/>
  <c r="T58" i="9" s="1" a="1"/>
  <c r="T58" i="9" s="1"/>
  <c r="P62" i="9"/>
  <c r="T62" i="9" s="1" a="1"/>
  <c r="T62" i="9" s="1"/>
  <c r="P13" i="9"/>
  <c r="T13" i="9" s="1" a="1"/>
  <c r="T13" i="9" s="1"/>
  <c r="P18" i="9"/>
  <c r="T18" i="9" s="1" a="1"/>
  <c r="T18" i="9" s="1"/>
  <c r="P26" i="9"/>
  <c r="T26" i="9" s="1" a="1"/>
  <c r="T26" i="9" s="1"/>
  <c r="P23" i="9"/>
  <c r="T23" i="9" s="1" a="1"/>
  <c r="T23" i="9" s="1"/>
  <c r="P34" i="9"/>
  <c r="T34" i="9" s="1" a="1"/>
  <c r="T34" i="9" s="1"/>
  <c r="O132" i="8"/>
  <c r="U132" i="8" s="1"/>
  <c r="T133" i="8"/>
  <c r="C133" i="8" s="1"/>
  <c r="P132" i="8"/>
  <c r="Q132" i="8" s="1"/>
  <c r="S132" i="8" s="1"/>
  <c r="D132" i="8" s="1"/>
  <c r="A134" i="8"/>
  <c r="W133" i="8"/>
  <c r="AD131" i="8"/>
  <c r="AE131" i="8"/>
  <c r="Z131" i="8"/>
  <c r="X131" i="8"/>
  <c r="AA131" i="8"/>
  <c r="AB131" i="8"/>
  <c r="AC131" i="8"/>
  <c r="AG132" i="8"/>
  <c r="Z132" i="8" l="1"/>
  <c r="AA132" i="8"/>
  <c r="AD132" i="8"/>
  <c r="AE132" i="8"/>
  <c r="X132" i="8"/>
  <c r="AC132" i="8"/>
  <c r="AB132" i="8"/>
  <c r="AG133" i="8"/>
  <c r="AH132" i="8"/>
  <c r="A135" i="8"/>
  <c r="O133" i="8"/>
  <c r="U133" i="8" s="1"/>
  <c r="T134" i="8"/>
  <c r="C134" i="8" s="1"/>
  <c r="P133" i="8"/>
  <c r="Q133" i="8" s="1"/>
  <c r="S133" i="8" s="1"/>
  <c r="D133" i="8" s="1"/>
  <c r="W134" i="8"/>
  <c r="T2" i="9"/>
  <c r="I56" i="1"/>
  <c r="I55" i="1"/>
  <c r="I57" i="1"/>
  <c r="AD133" i="8" l="1"/>
  <c r="AE133" i="8"/>
  <c r="Z133" i="8"/>
  <c r="X133" i="8"/>
  <c r="AA133" i="8"/>
  <c r="AB133" i="8"/>
  <c r="AC133" i="8"/>
  <c r="AH133" i="8"/>
  <c r="D134" i="8"/>
  <c r="AG134" i="8"/>
  <c r="O134" i="8"/>
  <c r="U134" i="8" s="1"/>
  <c r="T135" i="8"/>
  <c r="C135" i="8" s="1"/>
  <c r="P134" i="8"/>
  <c r="Q134" i="8" s="1"/>
  <c r="S134" i="8" s="1"/>
  <c r="A136" i="8"/>
  <c r="W135" i="8"/>
  <c r="AH134" i="8" l="1"/>
  <c r="Z134" i="8"/>
  <c r="AA134" i="8"/>
  <c r="AD134" i="8"/>
  <c r="AC134" i="8"/>
  <c r="AE134" i="8"/>
  <c r="X134" i="8"/>
  <c r="AB134" i="8"/>
  <c r="A137" i="8"/>
  <c r="O135" i="8"/>
  <c r="U135" i="8" s="1"/>
  <c r="T136" i="8"/>
  <c r="C136" i="8" s="1"/>
  <c r="W136" i="8"/>
  <c r="P135" i="8"/>
  <c r="Q135" i="8" s="1"/>
  <c r="S135" i="8" s="1"/>
  <c r="D135" i="8"/>
  <c r="AG135" i="8"/>
  <c r="AH135" i="8" s="1"/>
  <c r="D136" i="8" l="1"/>
  <c r="AG136" i="8"/>
  <c r="O136" i="8"/>
  <c r="U136" i="8" s="1"/>
  <c r="T137" i="8"/>
  <c r="C137" i="8" s="1"/>
  <c r="P136" i="8"/>
  <c r="Q136" i="8" s="1"/>
  <c r="S136" i="8" s="1"/>
  <c r="W137" i="8"/>
  <c r="A138" i="8"/>
  <c r="AD135" i="8"/>
  <c r="AE135" i="8"/>
  <c r="Z135" i="8"/>
  <c r="X135" i="8"/>
  <c r="AA135" i="8"/>
  <c r="AB135" i="8"/>
  <c r="AC135" i="8"/>
  <c r="AH136" i="8" l="1"/>
  <c r="A139" i="8"/>
  <c r="O137" i="8"/>
  <c r="U137" i="8" s="1"/>
  <c r="T138" i="8"/>
  <c r="C138" i="8" s="1"/>
  <c r="W138" i="8"/>
  <c r="P137" i="8"/>
  <c r="Q137" i="8" s="1"/>
  <c r="S137" i="8" s="1"/>
  <c r="AG137" i="8"/>
  <c r="AH137" i="8" s="1"/>
  <c r="D137" i="8"/>
  <c r="Z136" i="8"/>
  <c r="AA136" i="8"/>
  <c r="AD136" i="8"/>
  <c r="AB136" i="8"/>
  <c r="AC136" i="8"/>
  <c r="AE136" i="8"/>
  <c r="X136" i="8"/>
  <c r="AD137" i="8" l="1"/>
  <c r="AE137" i="8"/>
  <c r="X137" i="8"/>
  <c r="AA137" i="8"/>
  <c r="AC137" i="8"/>
  <c r="Z137" i="8"/>
  <c r="AB137" i="8"/>
  <c r="AG138" i="8"/>
  <c r="AH138" i="8" s="1"/>
  <c r="D138" i="8"/>
  <c r="O138" i="8"/>
  <c r="U138" i="8" s="1"/>
  <c r="T139" i="8"/>
  <c r="C139" i="8" s="1"/>
  <c r="P138" i="8"/>
  <c r="Q138" i="8" s="1"/>
  <c r="S138" i="8" s="1"/>
  <c r="W139" i="8"/>
  <c r="A140" i="8"/>
  <c r="Z138" i="8" l="1"/>
  <c r="AA138" i="8"/>
  <c r="X138" i="8"/>
  <c r="AC138" i="8"/>
  <c r="AE138" i="8"/>
  <c r="AD138" i="8"/>
  <c r="AB138" i="8"/>
  <c r="A141" i="8"/>
  <c r="W140" i="8"/>
  <c r="O139" i="8"/>
  <c r="U139" i="8" s="1"/>
  <c r="T140" i="8"/>
  <c r="C140" i="8" s="1"/>
  <c r="P139" i="8"/>
  <c r="Q139" i="8" s="1"/>
  <c r="S139" i="8" s="1"/>
  <c r="D139" i="8" s="1"/>
  <c r="AG139" i="8"/>
  <c r="AH139" i="8" s="1"/>
  <c r="AD139" i="8" l="1"/>
  <c r="AE139" i="8"/>
  <c r="X139" i="8"/>
  <c r="Z139" i="8"/>
  <c r="AA139" i="8"/>
  <c r="AC139" i="8"/>
  <c r="AB139" i="8"/>
  <c r="O140" i="8"/>
  <c r="U140" i="8" s="1"/>
  <c r="T141" i="8"/>
  <c r="C141" i="8" s="1"/>
  <c r="P140" i="8"/>
  <c r="Q140" i="8" s="1"/>
  <c r="S140" i="8" s="1"/>
  <c r="D140" i="8" s="1"/>
  <c r="A142" i="8"/>
  <c r="W141" i="8"/>
  <c r="AG140" i="8"/>
  <c r="Z140" i="8" l="1"/>
  <c r="AA140" i="8"/>
  <c r="X140" i="8"/>
  <c r="AB140" i="8"/>
  <c r="AC140" i="8"/>
  <c r="AE140" i="8"/>
  <c r="AD140" i="8"/>
  <c r="D141" i="8"/>
  <c r="AG141" i="8"/>
  <c r="AH141" i="8" s="1"/>
  <c r="AH140" i="8"/>
  <c r="A143" i="8"/>
  <c r="O141" i="8"/>
  <c r="U141" i="8" s="1"/>
  <c r="P141" i="8"/>
  <c r="Q141" i="8" s="1"/>
  <c r="S141" i="8" s="1"/>
  <c r="T142" i="8"/>
  <c r="C142" i="8" s="1"/>
  <c r="W142" i="8"/>
  <c r="AG142" i="8" l="1"/>
  <c r="O142" i="8"/>
  <c r="U142" i="8" s="1"/>
  <c r="T143" i="8"/>
  <c r="C143" i="8" s="1"/>
  <c r="P142" i="8"/>
  <c r="Q142" i="8" s="1"/>
  <c r="S142" i="8" s="1"/>
  <c r="D142" i="8" s="1"/>
  <c r="W143" i="8"/>
  <c r="A144" i="8"/>
  <c r="AD141" i="8"/>
  <c r="AE141" i="8"/>
  <c r="Z141" i="8"/>
  <c r="AA141" i="8"/>
  <c r="AB141" i="8"/>
  <c r="AC141" i="8"/>
  <c r="X141" i="8"/>
  <c r="AH142" i="8" l="1"/>
  <c r="A145" i="8"/>
  <c r="O143" i="8"/>
  <c r="U143" i="8" s="1"/>
  <c r="P143" i="8"/>
  <c r="Q143" i="8" s="1"/>
  <c r="S143" i="8" s="1"/>
  <c r="T144" i="8"/>
  <c r="C144" i="8" s="1"/>
  <c r="W144" i="8"/>
  <c r="Z142" i="8"/>
  <c r="AA142" i="8"/>
  <c r="AB142" i="8"/>
  <c r="AC142" i="8"/>
  <c r="AD142" i="8"/>
  <c r="AE142" i="8"/>
  <c r="X142" i="8"/>
  <c r="AG143" i="8"/>
  <c r="AH143" i="8" s="1"/>
  <c r="D143" i="8"/>
  <c r="O144" i="8" l="1"/>
  <c r="U144" i="8" s="1"/>
  <c r="T145" i="8"/>
  <c r="C145" i="8" s="1"/>
  <c r="P144" i="8"/>
  <c r="Q144" i="8" s="1"/>
  <c r="S144" i="8" s="1"/>
  <c r="W145" i="8"/>
  <c r="A146" i="8"/>
  <c r="AD143" i="8"/>
  <c r="AE143" i="8"/>
  <c r="AB143" i="8"/>
  <c r="AC143" i="8"/>
  <c r="Z143" i="8"/>
  <c r="AA143" i="8"/>
  <c r="X143" i="8"/>
  <c r="AG144" i="8"/>
  <c r="AH144" i="8" s="1"/>
  <c r="D144" i="8"/>
  <c r="Z144" i="8" l="1"/>
  <c r="AA144" i="8"/>
  <c r="AD144" i="8"/>
  <c r="AE144" i="8"/>
  <c r="AB144" i="8"/>
  <c r="X144" i="8"/>
  <c r="AC144" i="8"/>
  <c r="A147" i="8"/>
  <c r="T146" i="8"/>
  <c r="C146" i="8" s="1"/>
  <c r="W146" i="8"/>
  <c r="P145" i="8"/>
  <c r="Q145" i="8" s="1"/>
  <c r="S145" i="8" s="1"/>
  <c r="O145" i="8"/>
  <c r="U145" i="8" s="1"/>
  <c r="AG145" i="8"/>
  <c r="AH145" i="8" s="1"/>
  <c r="D145" i="8"/>
  <c r="AG146" i="8" l="1"/>
  <c r="O146" i="8"/>
  <c r="U146" i="8" s="1"/>
  <c r="T147" i="8"/>
  <c r="C147" i="8" s="1"/>
  <c r="P146" i="8"/>
  <c r="Q146" i="8" s="1"/>
  <c r="S146" i="8" s="1"/>
  <c r="D146" i="8" s="1"/>
  <c r="W147" i="8"/>
  <c r="A148" i="8"/>
  <c r="AD145" i="8"/>
  <c r="AE145" i="8"/>
  <c r="X145" i="8"/>
  <c r="AB145" i="8"/>
  <c r="Z145" i="8"/>
  <c r="AA145" i="8"/>
  <c r="AC145" i="8"/>
  <c r="AH146" i="8" l="1"/>
  <c r="A149" i="8"/>
  <c r="W148" i="8"/>
  <c r="O147" i="8"/>
  <c r="U147" i="8" s="1"/>
  <c r="T148" i="8"/>
  <c r="C148" i="8" s="1"/>
  <c r="P147" i="8"/>
  <c r="Q147" i="8" s="1"/>
  <c r="S147" i="8" s="1"/>
  <c r="D147" i="8"/>
  <c r="AG147" i="8"/>
  <c r="Z146" i="8"/>
  <c r="AA146" i="8"/>
  <c r="AE146" i="8"/>
  <c r="AC146" i="8"/>
  <c r="AB146" i="8"/>
  <c r="AD146" i="8"/>
  <c r="X146" i="8"/>
  <c r="O148" i="8" l="1"/>
  <c r="U148" i="8" s="1"/>
  <c r="P148" i="8"/>
  <c r="Q148" i="8" s="1"/>
  <c r="S148" i="8" s="1"/>
  <c r="D148" i="8" s="1"/>
  <c r="A150" i="8"/>
  <c r="W149" i="8"/>
  <c r="T149" i="8"/>
  <c r="C149" i="8" s="1"/>
  <c r="AH147" i="8"/>
  <c r="AG148" i="8"/>
  <c r="AD147" i="8"/>
  <c r="AE147" i="8"/>
  <c r="X147" i="8"/>
  <c r="Z147" i="8"/>
  <c r="AB147" i="8"/>
  <c r="AA147" i="8"/>
  <c r="AC147" i="8"/>
  <c r="Z148" i="8" l="1"/>
  <c r="AA148" i="8"/>
  <c r="X148" i="8"/>
  <c r="AB148" i="8"/>
  <c r="AD148" i="8"/>
  <c r="AC148" i="8"/>
  <c r="AE148" i="8"/>
  <c r="AH148" i="8"/>
  <c r="W150" i="8"/>
  <c r="O149" i="8"/>
  <c r="U149" i="8" s="1"/>
  <c r="A151" i="8"/>
  <c r="T150" i="8"/>
  <c r="C150" i="8" s="1"/>
  <c r="P149" i="8"/>
  <c r="Q149" i="8" s="1"/>
  <c r="S149" i="8" s="1"/>
  <c r="D149" i="8"/>
  <c r="AG149" i="8"/>
  <c r="AH149" i="8" l="1"/>
  <c r="AE149" i="8"/>
  <c r="X149" i="8"/>
  <c r="Z149" i="8"/>
  <c r="AA149" i="8"/>
  <c r="AD149" i="8"/>
  <c r="AB149" i="8"/>
  <c r="AC149" i="8"/>
  <c r="AG150" i="8"/>
  <c r="P150" i="8"/>
  <c r="Q150" i="8" s="1"/>
  <c r="S150" i="8" s="1"/>
  <c r="D150" i="8" s="1"/>
  <c r="T151" i="8"/>
  <c r="C151" i="8" s="1"/>
  <c r="W151" i="8"/>
  <c r="A152" i="8"/>
  <c r="O150" i="8"/>
  <c r="U150" i="8" s="1"/>
  <c r="AA150" i="8" l="1"/>
  <c r="X150" i="8"/>
  <c r="AB150" i="8"/>
  <c r="AC150" i="8"/>
  <c r="AE150" i="8"/>
  <c r="Z150" i="8"/>
  <c r="AD150" i="8"/>
  <c r="W152" i="8"/>
  <c r="A153" i="8"/>
  <c r="T152" i="8"/>
  <c r="C152" i="8" s="1"/>
  <c r="O151" i="8"/>
  <c r="U151" i="8" s="1"/>
  <c r="P151" i="8"/>
  <c r="Q151" i="8" s="1"/>
  <c r="S151" i="8" s="1"/>
  <c r="D151" i="8" s="1"/>
  <c r="AH150" i="8"/>
  <c r="AG151" i="8"/>
  <c r="AH151" i="8" s="1"/>
  <c r="AB151" i="8" l="1"/>
  <c r="AC151" i="8"/>
  <c r="AD151" i="8"/>
  <c r="Z151" i="8"/>
  <c r="AA151" i="8"/>
  <c r="X151" i="8"/>
  <c r="AE151" i="8"/>
  <c r="AG152" i="8"/>
  <c r="D152" i="8"/>
  <c r="O152" i="8"/>
  <c r="U152" i="8" s="1"/>
  <c r="T153" i="8"/>
  <c r="C153" i="8" s="1"/>
  <c r="P152" i="8"/>
  <c r="Q152" i="8" s="1"/>
  <c r="S152" i="8" s="1"/>
  <c r="W153" i="8"/>
  <c r="A154" i="8"/>
  <c r="AG153" i="8" l="1"/>
  <c r="X152" i="8"/>
  <c r="Z152" i="8"/>
  <c r="AE152" i="8"/>
  <c r="AD152" i="8"/>
  <c r="AB152" i="8"/>
  <c r="AA152" i="8"/>
  <c r="AC152" i="8"/>
  <c r="AH152" i="8"/>
  <c r="W154" i="8"/>
  <c r="A155" i="8"/>
  <c r="T154" i="8"/>
  <c r="C154" i="8" s="1"/>
  <c r="P153" i="8"/>
  <c r="Q153" i="8" s="1"/>
  <c r="S153" i="8" s="1"/>
  <c r="D153" i="8" s="1"/>
  <c r="O153" i="8"/>
  <c r="U153" i="8" s="1"/>
  <c r="AB153" i="8" l="1"/>
  <c r="AC153" i="8"/>
  <c r="AD153" i="8"/>
  <c r="X153" i="8"/>
  <c r="Z153" i="8"/>
  <c r="AA153" i="8"/>
  <c r="AE153" i="8"/>
  <c r="AH153" i="8"/>
  <c r="AG154" i="8"/>
  <c r="O154" i="8"/>
  <c r="U154" i="8" s="1"/>
  <c r="T155" i="8"/>
  <c r="C155" i="8" s="1"/>
  <c r="P154" i="8"/>
  <c r="Q154" i="8" s="1"/>
  <c r="S154" i="8" s="1"/>
  <c r="D154" i="8" s="1"/>
  <c r="W155" i="8"/>
  <c r="A156" i="8"/>
  <c r="AH154" i="8" l="1"/>
  <c r="X154" i="8"/>
  <c r="Z154" i="8"/>
  <c r="AD154" i="8"/>
  <c r="AA154" i="8"/>
  <c r="AE154" i="8"/>
  <c r="AC154" i="8"/>
  <c r="AB154" i="8"/>
  <c r="W156" i="8"/>
  <c r="A157" i="8"/>
  <c r="P155" i="8"/>
  <c r="Q155" i="8" s="1"/>
  <c r="S155" i="8" s="1"/>
  <c r="D155" i="8" s="1"/>
  <c r="T156" i="8"/>
  <c r="C156" i="8" s="1"/>
  <c r="O155" i="8"/>
  <c r="U155" i="8" s="1"/>
  <c r="AG155" i="8"/>
  <c r="AB155" i="8" l="1"/>
  <c r="AC155" i="8"/>
  <c r="AD155" i="8"/>
  <c r="AE155" i="8"/>
  <c r="Z155" i="8"/>
  <c r="X155" i="8"/>
  <c r="AA155" i="8"/>
  <c r="O156" i="8"/>
  <c r="U156" i="8" s="1"/>
  <c r="T157" i="8"/>
  <c r="C157" i="8" s="1"/>
  <c r="A158" i="8"/>
  <c r="W157" i="8"/>
  <c r="P156" i="8"/>
  <c r="Q156" i="8" s="1"/>
  <c r="S156" i="8" s="1"/>
  <c r="D156" i="8" s="1"/>
  <c r="AH155" i="8"/>
  <c r="AG156" i="8"/>
  <c r="AH156" i="8" l="1"/>
  <c r="X156" i="8"/>
  <c r="Z156" i="8"/>
  <c r="AC156" i="8"/>
  <c r="AA156" i="8"/>
  <c r="AD156" i="8"/>
  <c r="AE156" i="8"/>
  <c r="AB156" i="8"/>
  <c r="W158" i="8"/>
  <c r="A159" i="8"/>
  <c r="O157" i="8"/>
  <c r="U157" i="8" s="1"/>
  <c r="P157" i="8"/>
  <c r="Q157" i="8" s="1"/>
  <c r="S157" i="8" s="1"/>
  <c r="D157" i="8" s="1"/>
  <c r="T158" i="8"/>
  <c r="C158" i="8" s="1"/>
  <c r="AG157" i="8"/>
  <c r="AH157" i="8" l="1"/>
  <c r="O158" i="8"/>
  <c r="U158" i="8" s="1"/>
  <c r="T159" i="8"/>
  <c r="C159" i="8" s="1"/>
  <c r="W159" i="8"/>
  <c r="A160" i="8"/>
  <c r="P158" i="8"/>
  <c r="Q158" i="8" s="1"/>
  <c r="S158" i="8" s="1"/>
  <c r="D158" i="8" s="1"/>
  <c r="AB157" i="8"/>
  <c r="AC157" i="8"/>
  <c r="AD157" i="8"/>
  <c r="X157" i="8"/>
  <c r="AE157" i="8"/>
  <c r="AA157" i="8"/>
  <c r="Z157" i="8"/>
  <c r="AG158" i="8"/>
  <c r="AH158" i="8" s="1"/>
  <c r="X158" i="8" l="1"/>
  <c r="Z158" i="8"/>
  <c r="AB158" i="8"/>
  <c r="AC158" i="8"/>
  <c r="AD158" i="8"/>
  <c r="AE158" i="8"/>
  <c r="AA158" i="8"/>
  <c r="W160" i="8"/>
  <c r="A161" i="8"/>
  <c r="P159" i="8"/>
  <c r="Q159" i="8" s="1"/>
  <c r="S159" i="8" s="1"/>
  <c r="D159" i="8" s="1"/>
  <c r="T160" i="8"/>
  <c r="C160" i="8" s="1"/>
  <c r="O159" i="8"/>
  <c r="U159" i="8" s="1"/>
  <c r="AG159" i="8"/>
  <c r="AB159" i="8" l="1"/>
  <c r="AC159" i="8"/>
  <c r="AD159" i="8"/>
  <c r="X159" i="8"/>
  <c r="AA159" i="8"/>
  <c r="AE159" i="8"/>
  <c r="Z159" i="8"/>
  <c r="AH159" i="8"/>
  <c r="O160" i="8"/>
  <c r="U160" i="8" s="1"/>
  <c r="T161" i="8"/>
  <c r="C161" i="8" s="1"/>
  <c r="P160" i="8"/>
  <c r="Q160" i="8" s="1"/>
  <c r="S160" i="8" s="1"/>
  <c r="D160" i="8" s="1"/>
  <c r="W161" i="8"/>
  <c r="A162" i="8"/>
  <c r="AG160" i="8"/>
  <c r="AH160" i="8" l="1"/>
  <c r="X160" i="8"/>
  <c r="Z160" i="8"/>
  <c r="AA160" i="8"/>
  <c r="AE160" i="8"/>
  <c r="AC160" i="8"/>
  <c r="AB160" i="8"/>
  <c r="AD160" i="8"/>
  <c r="AG161" i="8"/>
  <c r="W162" i="8"/>
  <c r="A163" i="8"/>
  <c r="O161" i="8"/>
  <c r="U161" i="8" s="1"/>
  <c r="T162" i="8"/>
  <c r="C162" i="8" s="1"/>
  <c r="P161" i="8"/>
  <c r="Q161" i="8" s="1"/>
  <c r="S161" i="8" s="1"/>
  <c r="D161" i="8" s="1"/>
  <c r="AB161" i="8" l="1"/>
  <c r="AC161" i="8"/>
  <c r="AD161" i="8"/>
  <c r="Z161" i="8"/>
  <c r="AA161" i="8"/>
  <c r="AE161" i="8"/>
  <c r="X161" i="8"/>
  <c r="AH161" i="8"/>
  <c r="AG162" i="8"/>
  <c r="O162" i="8"/>
  <c r="U162" i="8" s="1"/>
  <c r="T163" i="8"/>
  <c r="C163" i="8" s="1"/>
  <c r="P162" i="8"/>
  <c r="Q162" i="8" s="1"/>
  <c r="S162" i="8" s="1"/>
  <c r="D162" i="8" s="1"/>
  <c r="W163" i="8"/>
  <c r="A164" i="8"/>
  <c r="AH162" i="8" l="1"/>
  <c r="X162" i="8"/>
  <c r="Z162" i="8"/>
  <c r="AB162" i="8"/>
  <c r="AE162" i="8"/>
  <c r="AC162" i="8"/>
  <c r="AD162" i="8"/>
  <c r="AA162" i="8"/>
  <c r="W164" i="8"/>
  <c r="A165" i="8"/>
  <c r="T164" i="8"/>
  <c r="C164" i="8" s="1"/>
  <c r="O163" i="8"/>
  <c r="U163" i="8" s="1"/>
  <c r="P163" i="8"/>
  <c r="Q163" i="8" s="1"/>
  <c r="S163" i="8" s="1"/>
  <c r="D163" i="8" s="1"/>
  <c r="AG163" i="8"/>
  <c r="AH163" i="8" l="1"/>
  <c r="AB163" i="8"/>
  <c r="AC163" i="8"/>
  <c r="AD163" i="8"/>
  <c r="AE163" i="8"/>
  <c r="Z163" i="8"/>
  <c r="X163" i="8"/>
  <c r="AA163" i="8"/>
  <c r="O164" i="8"/>
  <c r="U164" i="8" s="1"/>
  <c r="T165" i="8"/>
  <c r="C165" i="8" s="1"/>
  <c r="A166" i="8"/>
  <c r="P164" i="8"/>
  <c r="Q164" i="8" s="1"/>
  <c r="S164" i="8" s="1"/>
  <c r="D164" i="8" s="1"/>
  <c r="W165" i="8"/>
  <c r="AG164" i="8"/>
  <c r="AH164" i="8" l="1"/>
  <c r="X164" i="8"/>
  <c r="Z164" i="8"/>
  <c r="AA164" i="8"/>
  <c r="AB164" i="8"/>
  <c r="AD164" i="8"/>
  <c r="AC164" i="8"/>
  <c r="AE164" i="8"/>
  <c r="AG165" i="8"/>
  <c r="W166" i="8"/>
  <c r="A167" i="8"/>
  <c r="P165" i="8"/>
  <c r="Q165" i="8" s="1"/>
  <c r="S165" i="8" s="1"/>
  <c r="D165" i="8" s="1"/>
  <c r="O165" i="8"/>
  <c r="U165" i="8" s="1"/>
  <c r="T166" i="8"/>
  <c r="C166" i="8" s="1"/>
  <c r="AB165" i="8" l="1"/>
  <c r="AC165" i="8"/>
  <c r="AD165" i="8"/>
  <c r="AA165" i="8"/>
  <c r="X165" i="8"/>
  <c r="Z165" i="8"/>
  <c r="AE165" i="8"/>
  <c r="AH165" i="8"/>
  <c r="AG166" i="8"/>
  <c r="O166" i="8"/>
  <c r="U166" i="8" s="1"/>
  <c r="T167" i="8"/>
  <c r="C167" i="8" s="1"/>
  <c r="W167" i="8"/>
  <c r="A168" i="8"/>
  <c r="P166" i="8"/>
  <c r="Q166" i="8" s="1"/>
  <c r="S166" i="8" s="1"/>
  <c r="D166" i="8" s="1"/>
  <c r="AH166" i="8" l="1"/>
  <c r="X166" i="8"/>
  <c r="Z166" i="8"/>
  <c r="AC166" i="8"/>
  <c r="AD166" i="8"/>
  <c r="AA166" i="8"/>
  <c r="AB166" i="8"/>
  <c r="AE166" i="8"/>
  <c r="AG167" i="8"/>
  <c r="W168" i="8"/>
  <c r="A169" i="8"/>
  <c r="T168" i="8"/>
  <c r="C168" i="8" s="1"/>
  <c r="P167" i="8"/>
  <c r="Q167" i="8" s="1"/>
  <c r="S167" i="8" s="1"/>
  <c r="D167" i="8" s="1"/>
  <c r="O167" i="8"/>
  <c r="U167" i="8" s="1"/>
  <c r="AH167" i="8" l="1"/>
  <c r="AB167" i="8"/>
  <c r="AC167" i="8"/>
  <c r="AD167" i="8"/>
  <c r="Z167" i="8"/>
  <c r="X167" i="8"/>
  <c r="AE167" i="8"/>
  <c r="AA167" i="8"/>
  <c r="AG168" i="8"/>
  <c r="O168" i="8"/>
  <c r="U168" i="8" s="1"/>
  <c r="T169" i="8"/>
  <c r="C169" i="8" s="1"/>
  <c r="P168" i="8"/>
  <c r="Q168" i="8" s="1"/>
  <c r="S168" i="8" s="1"/>
  <c r="D168" i="8" s="1"/>
  <c r="W169" i="8"/>
  <c r="A170" i="8"/>
  <c r="AH168" i="8" l="1"/>
  <c r="W170" i="8"/>
  <c r="A171" i="8"/>
  <c r="P169" i="8"/>
  <c r="Q169" i="8" s="1"/>
  <c r="S169" i="8" s="1"/>
  <c r="D169" i="8" s="1"/>
  <c r="O169" i="8"/>
  <c r="U169" i="8" s="1"/>
  <c r="T170" i="8"/>
  <c r="C170" i="8" s="1"/>
  <c r="AG169" i="8"/>
  <c r="X168" i="8"/>
  <c r="Z168" i="8"/>
  <c r="AD168" i="8"/>
  <c r="AE168" i="8"/>
  <c r="AB168" i="8"/>
  <c r="AA168" i="8"/>
  <c r="AC168" i="8"/>
  <c r="AH169" i="8" l="1"/>
  <c r="O170" i="8"/>
  <c r="U170" i="8" s="1"/>
  <c r="T171" i="8"/>
  <c r="C171" i="8" s="1"/>
  <c r="A172" i="8"/>
  <c r="P170" i="8"/>
  <c r="Q170" i="8" s="1"/>
  <c r="S170" i="8" s="1"/>
  <c r="D170" i="8" s="1"/>
  <c r="W171" i="8"/>
  <c r="AB169" i="8"/>
  <c r="AC169" i="8"/>
  <c r="AD169" i="8"/>
  <c r="X169" i="8"/>
  <c r="AA169" i="8"/>
  <c r="AE169" i="8"/>
  <c r="Z169" i="8"/>
  <c r="AG170" i="8"/>
  <c r="AH170" i="8" s="1"/>
  <c r="AG171" i="8" l="1"/>
  <c r="X170" i="8"/>
  <c r="Z170" i="8"/>
  <c r="AC170" i="8"/>
  <c r="AD170" i="8"/>
  <c r="AA170" i="8"/>
  <c r="AB170" i="8"/>
  <c r="AE170" i="8"/>
  <c r="W172" i="8"/>
  <c r="A173" i="8"/>
  <c r="O171" i="8"/>
  <c r="U171" i="8" s="1"/>
  <c r="P171" i="8"/>
  <c r="Q171" i="8" s="1"/>
  <c r="S171" i="8" s="1"/>
  <c r="D171" i="8" s="1"/>
  <c r="T172" i="8"/>
  <c r="C172" i="8" s="1"/>
  <c r="AH171" i="8" l="1"/>
  <c r="AG172" i="8"/>
  <c r="O172" i="8"/>
  <c r="U172" i="8" s="1"/>
  <c r="T173" i="8"/>
  <c r="C173" i="8" s="1"/>
  <c r="A174" i="8"/>
  <c r="P172" i="8"/>
  <c r="Q172" i="8" s="1"/>
  <c r="S172" i="8" s="1"/>
  <c r="D172" i="8" s="1"/>
  <c r="W173" i="8"/>
  <c r="AB171" i="8"/>
  <c r="AC171" i="8"/>
  <c r="AD171" i="8"/>
  <c r="Z171" i="8"/>
  <c r="AE171" i="8"/>
  <c r="X171" i="8"/>
  <c r="AA171" i="8"/>
  <c r="AH172" i="8" l="1"/>
  <c r="X172" i="8"/>
  <c r="Z172" i="8"/>
  <c r="AB172" i="8"/>
  <c r="AC172" i="8"/>
  <c r="AE172" i="8"/>
  <c r="AD172" i="8"/>
  <c r="AA172" i="8"/>
  <c r="W174" i="8"/>
  <c r="P173" i="8"/>
  <c r="Q173" i="8" s="1"/>
  <c r="S173" i="8" s="1"/>
  <c r="D173" i="8" s="1"/>
  <c r="T174" i="8"/>
  <c r="C174" i="8" s="1"/>
  <c r="O173" i="8"/>
  <c r="U173" i="8" s="1"/>
  <c r="A175" i="8"/>
  <c r="AG173" i="8"/>
  <c r="AB173" i="8" l="1"/>
  <c r="AC173" i="8"/>
  <c r="AD173" i="8"/>
  <c r="X173" i="8"/>
  <c r="AE173" i="8"/>
  <c r="Z173" i="8"/>
  <c r="AA173" i="8"/>
  <c r="AG174" i="8"/>
  <c r="AH173" i="8"/>
  <c r="O174" i="8"/>
  <c r="U174" i="8" s="1"/>
  <c r="P174" i="8"/>
  <c r="Q174" i="8" s="1"/>
  <c r="S174" i="8" s="1"/>
  <c r="D174" i="8" s="1"/>
  <c r="T175" i="8"/>
  <c r="C175" i="8" s="1"/>
  <c r="W175" i="8"/>
  <c r="A176" i="8"/>
  <c r="AH174" i="8" l="1"/>
  <c r="O175" i="8"/>
  <c r="U175" i="8" s="1"/>
  <c r="W176" i="8"/>
  <c r="A177" i="8"/>
  <c r="T176" i="8"/>
  <c r="C176" i="8" s="1"/>
  <c r="P175" i="8"/>
  <c r="Q175" i="8" s="1"/>
  <c r="S175" i="8" s="1"/>
  <c r="D175" i="8" s="1"/>
  <c r="AG175" i="8"/>
  <c r="X174" i="8"/>
  <c r="Z174" i="8"/>
  <c r="AA174" i="8"/>
  <c r="AB174" i="8"/>
  <c r="AD174" i="8"/>
  <c r="AE174" i="8"/>
  <c r="AC174" i="8"/>
  <c r="AH175" i="8" l="1"/>
  <c r="AA175" i="8"/>
  <c r="AB175" i="8"/>
  <c r="AD175" i="8"/>
  <c r="X175" i="8"/>
  <c r="Z175" i="8"/>
  <c r="AE175" i="8"/>
  <c r="AC175" i="8"/>
  <c r="AG176" i="8"/>
  <c r="AH176" i="8" s="1"/>
  <c r="O176" i="8"/>
  <c r="U176" i="8" s="1"/>
  <c r="T177" i="8"/>
  <c r="C177" i="8" s="1"/>
  <c r="A178" i="8"/>
  <c r="W177" i="8"/>
  <c r="P176" i="8"/>
  <c r="Q176" i="8" s="1"/>
  <c r="S176" i="8" s="1"/>
  <c r="D176" i="8" s="1"/>
  <c r="AE176" i="8" l="1"/>
  <c r="Z176" i="8"/>
  <c r="AC176" i="8"/>
  <c r="AA176" i="8"/>
  <c r="X176" i="8"/>
  <c r="AB176" i="8"/>
  <c r="AD176" i="8"/>
  <c r="P177" i="8"/>
  <c r="Q177" i="8" s="1"/>
  <c r="S177" i="8" s="1"/>
  <c r="D177" i="8" s="1"/>
  <c r="W178" i="8"/>
  <c r="A179" i="8"/>
  <c r="O177" i="8"/>
  <c r="U177" i="8" s="1"/>
  <c r="T178" i="8"/>
  <c r="C178" i="8" s="1"/>
  <c r="AG177" i="8"/>
  <c r="AA177" i="8" l="1"/>
  <c r="AB177" i="8"/>
  <c r="AD177" i="8"/>
  <c r="X177" i="8"/>
  <c r="AC177" i="8"/>
  <c r="Z177" i="8"/>
  <c r="AE177" i="8"/>
  <c r="AH177" i="8"/>
  <c r="AG178" i="8"/>
  <c r="O178" i="8"/>
  <c r="U178" i="8" s="1"/>
  <c r="T179" i="8"/>
  <c r="C179" i="8" s="1"/>
  <c r="W179" i="8"/>
  <c r="P178" i="8"/>
  <c r="Q178" i="8" s="1"/>
  <c r="S178" i="8" s="1"/>
  <c r="D178" i="8" s="1"/>
  <c r="A180" i="8"/>
  <c r="AE178" i="8" l="1"/>
  <c r="Z178" i="8"/>
  <c r="AC178" i="8"/>
  <c r="AB178" i="8"/>
  <c r="AD178" i="8"/>
  <c r="X178" i="8"/>
  <c r="AA178" i="8"/>
  <c r="P179" i="8"/>
  <c r="Q179" i="8" s="1"/>
  <c r="S179" i="8" s="1"/>
  <c r="D179" i="8" s="1"/>
  <c r="A181" i="8"/>
  <c r="T180" i="8"/>
  <c r="C180" i="8" s="1"/>
  <c r="O179" i="8"/>
  <c r="U179" i="8" s="1"/>
  <c r="W180" i="8"/>
  <c r="AG179" i="8"/>
  <c r="AH178" i="8"/>
  <c r="AH179" i="8" l="1"/>
  <c r="AA179" i="8"/>
  <c r="AB179" i="8"/>
  <c r="AD179" i="8"/>
  <c r="X179" i="8"/>
  <c r="Z179" i="8"/>
  <c r="AE179" i="8"/>
  <c r="AC179" i="8"/>
  <c r="AG180" i="8"/>
  <c r="O180" i="8"/>
  <c r="U180" i="8" s="1"/>
  <c r="T181" i="8"/>
  <c r="C181" i="8" s="1"/>
  <c r="A182" i="8"/>
  <c r="P180" i="8"/>
  <c r="Q180" i="8" s="1"/>
  <c r="S180" i="8" s="1"/>
  <c r="D180" i="8" s="1"/>
  <c r="W181" i="8"/>
  <c r="AE180" i="8" l="1"/>
  <c r="Z180" i="8"/>
  <c r="AC180" i="8"/>
  <c r="X180" i="8"/>
  <c r="AD180" i="8"/>
  <c r="AA180" i="8"/>
  <c r="AB180" i="8"/>
  <c r="AG181" i="8"/>
  <c r="AH180" i="8"/>
  <c r="P181" i="8"/>
  <c r="Q181" i="8" s="1"/>
  <c r="S181" i="8" s="1"/>
  <c r="D181" i="8" s="1"/>
  <c r="A183" i="8"/>
  <c r="O181" i="8"/>
  <c r="U181" i="8" s="1"/>
  <c r="W182" i="8"/>
  <c r="T182" i="8"/>
  <c r="C182" i="8" s="1"/>
  <c r="AA181" i="8" l="1"/>
  <c r="AD181" i="8"/>
  <c r="X181" i="8"/>
  <c r="Z181" i="8"/>
  <c r="AB181" i="8"/>
  <c r="AE181" i="8"/>
  <c r="AC181" i="8"/>
  <c r="AH181" i="8"/>
  <c r="AG182" i="8"/>
  <c r="O182" i="8"/>
  <c r="U182" i="8" s="1"/>
  <c r="T183" i="8"/>
  <c r="C183" i="8" s="1"/>
  <c r="P182" i="8"/>
  <c r="Q182" i="8" s="1"/>
  <c r="S182" i="8" s="1"/>
  <c r="D182" i="8" s="1"/>
  <c r="W183" i="8"/>
  <c r="A184" i="8"/>
  <c r="AE182" i="8" l="1"/>
  <c r="Z182" i="8"/>
  <c r="AC182" i="8"/>
  <c r="AB182" i="8"/>
  <c r="AD182" i="8"/>
  <c r="X182" i="8"/>
  <c r="AA182" i="8"/>
  <c r="AG183" i="8"/>
  <c r="AH182" i="8"/>
  <c r="P183" i="8"/>
  <c r="Q183" i="8" s="1"/>
  <c r="S183" i="8" s="1"/>
  <c r="D183" i="8" s="1"/>
  <c r="A185" i="8"/>
  <c r="W184" i="8"/>
  <c r="O183" i="8"/>
  <c r="U183" i="8" s="1"/>
  <c r="T184" i="8"/>
  <c r="C184" i="8" s="1"/>
  <c r="AA183" i="8" l="1"/>
  <c r="AD183" i="8"/>
  <c r="X183" i="8"/>
  <c r="Z183" i="8"/>
  <c r="AC183" i="8"/>
  <c r="AE183" i="8"/>
  <c r="AB183" i="8"/>
  <c r="AH183" i="8"/>
  <c r="AG184" i="8"/>
  <c r="O184" i="8"/>
  <c r="U184" i="8" s="1"/>
  <c r="T185" i="8"/>
  <c r="C185" i="8" s="1"/>
  <c r="W185" i="8"/>
  <c r="P184" i="8"/>
  <c r="Q184" i="8" s="1"/>
  <c r="S184" i="8" s="1"/>
  <c r="D184" i="8" s="1"/>
  <c r="A186" i="8"/>
  <c r="Z184" i="8" l="1"/>
  <c r="AC184" i="8"/>
  <c r="AA184" i="8"/>
  <c r="AB184" i="8"/>
  <c r="AE184" i="8"/>
  <c r="X184" i="8"/>
  <c r="AD184" i="8"/>
  <c r="AH184" i="8"/>
  <c r="A187" i="8"/>
  <c r="O185" i="8"/>
  <c r="U185" i="8" s="1"/>
  <c r="P185" i="8"/>
  <c r="Q185" i="8" s="1"/>
  <c r="S185" i="8" s="1"/>
  <c r="D185" i="8" s="1"/>
  <c r="W186" i="8"/>
  <c r="T186" i="8"/>
  <c r="C186" i="8" s="1"/>
  <c r="AG185" i="8"/>
  <c r="AD185" i="8" l="1"/>
  <c r="X185" i="8"/>
  <c r="AB185" i="8"/>
  <c r="AC185" i="8"/>
  <c r="Z185" i="8"/>
  <c r="AA185" i="8"/>
  <c r="AE185" i="8"/>
  <c r="O186" i="8"/>
  <c r="U186" i="8" s="1"/>
  <c r="T187" i="8"/>
  <c r="C187" i="8" s="1"/>
  <c r="P186" i="8"/>
  <c r="Q186" i="8" s="1"/>
  <c r="S186" i="8" s="1"/>
  <c r="D186" i="8" s="1"/>
  <c r="W187" i="8"/>
  <c r="A188" i="8"/>
  <c r="AH185" i="8"/>
  <c r="AG186" i="8"/>
  <c r="Z186" i="8" l="1"/>
  <c r="AC186" i="8"/>
  <c r="AD186" i="8"/>
  <c r="AE186" i="8"/>
  <c r="AA186" i="8"/>
  <c r="X186" i="8"/>
  <c r="AB186" i="8"/>
  <c r="AG187" i="8"/>
  <c r="AH186" i="8"/>
  <c r="A189" i="8"/>
  <c r="T188" i="8"/>
  <c r="C188" i="8" s="1"/>
  <c r="O187" i="8"/>
  <c r="U187" i="8" s="1"/>
  <c r="P187" i="8"/>
  <c r="Q187" i="8" s="1"/>
  <c r="S187" i="8" s="1"/>
  <c r="D187" i="8" s="1"/>
  <c r="W188" i="8"/>
  <c r="AD187" i="8" l="1"/>
  <c r="X187" i="8"/>
  <c r="AE187" i="8"/>
  <c r="AB187" i="8"/>
  <c r="Z187" i="8"/>
  <c r="AA187" i="8"/>
  <c r="AC187" i="8"/>
  <c r="AH187" i="8"/>
  <c r="O188" i="8"/>
  <c r="U188" i="8" s="1"/>
  <c r="T189" i="8"/>
  <c r="C189" i="8" s="1"/>
  <c r="A190" i="8"/>
  <c r="W189" i="8"/>
  <c r="P188" i="8"/>
  <c r="Q188" i="8" s="1"/>
  <c r="S188" i="8" s="1"/>
  <c r="D188" i="8" s="1"/>
  <c r="AG188" i="8"/>
  <c r="AH188" i="8" s="1"/>
  <c r="Z188" i="8" l="1"/>
  <c r="AC188" i="8"/>
  <c r="X188" i="8"/>
  <c r="AD188" i="8"/>
  <c r="AA188" i="8"/>
  <c r="AB188" i="8"/>
  <c r="AE188" i="8"/>
  <c r="AG189" i="8"/>
  <c r="A191" i="8"/>
  <c r="W190" i="8"/>
  <c r="T190" i="8"/>
  <c r="C190" i="8" s="1"/>
  <c r="O189" i="8"/>
  <c r="U189" i="8" s="1"/>
  <c r="P189" i="8"/>
  <c r="Q189" i="8" s="1"/>
  <c r="S189" i="8" s="1"/>
  <c r="D189" i="8" s="1"/>
  <c r="AD189" i="8" l="1"/>
  <c r="X189" i="8"/>
  <c r="AA189" i="8"/>
  <c r="AE189" i="8"/>
  <c r="AB189" i="8"/>
  <c r="AC189" i="8"/>
  <c r="Z189" i="8"/>
  <c r="D190" i="8"/>
  <c r="AG190" i="8"/>
  <c r="AH190" i="8" s="1"/>
  <c r="AH189" i="8"/>
  <c r="O190" i="8"/>
  <c r="U190" i="8" s="1"/>
  <c r="T191" i="8"/>
  <c r="C191" i="8" s="1"/>
  <c r="A192" i="8"/>
  <c r="W191" i="8"/>
  <c r="P190" i="8"/>
  <c r="Q190" i="8" s="1"/>
  <c r="S190" i="8" s="1"/>
  <c r="Z190" i="8" l="1"/>
  <c r="AC190" i="8"/>
  <c r="X190" i="8"/>
  <c r="AB190" i="8"/>
  <c r="AD190" i="8"/>
  <c r="AE190" i="8"/>
  <c r="AA190" i="8"/>
  <c r="P191" i="8"/>
  <c r="Q191" i="8" s="1"/>
  <c r="S191" i="8" s="1"/>
  <c r="D191" i="8" s="1"/>
  <c r="W192" i="8"/>
  <c r="A193" i="8"/>
  <c r="O191" i="8"/>
  <c r="U191" i="8" s="1"/>
  <c r="T192" i="8"/>
  <c r="C192" i="8" s="1"/>
  <c r="AG191" i="8"/>
  <c r="AD191" i="8" l="1"/>
  <c r="X191" i="8"/>
  <c r="Z191" i="8"/>
  <c r="AA191" i="8"/>
  <c r="AC191" i="8"/>
  <c r="AE191" i="8"/>
  <c r="AB191" i="8"/>
  <c r="AH191" i="8"/>
  <c r="D192" i="8"/>
  <c r="AG192" i="8"/>
  <c r="O192" i="8"/>
  <c r="U192" i="8" s="1"/>
  <c r="A194" i="8"/>
  <c r="W193" i="8"/>
  <c r="T193" i="8"/>
  <c r="C193" i="8" s="1"/>
  <c r="P192" i="8"/>
  <c r="Q192" i="8" s="1"/>
  <c r="S192" i="8" s="1"/>
  <c r="AH192" i="8" l="1"/>
  <c r="Z192" i="8"/>
  <c r="AC192" i="8"/>
  <c r="AA192" i="8"/>
  <c r="AB192" i="8"/>
  <c r="AE192" i="8"/>
  <c r="X192" i="8"/>
  <c r="AD192" i="8"/>
  <c r="W194" i="8"/>
  <c r="O193" i="8"/>
  <c r="U193" i="8" s="1"/>
  <c r="A195" i="8"/>
  <c r="T194" i="8"/>
  <c r="C194" i="8" s="1"/>
  <c r="P193" i="8"/>
  <c r="Q193" i="8" s="1"/>
  <c r="S193" i="8" s="1"/>
  <c r="D193" i="8"/>
  <c r="AG193" i="8"/>
  <c r="AH193" i="8" s="1"/>
  <c r="X193" i="8" l="1"/>
  <c r="Z193" i="8"/>
  <c r="AA193" i="8"/>
  <c r="AC193" i="8"/>
  <c r="AD193" i="8"/>
  <c r="AE193" i="8"/>
  <c r="AB193" i="8"/>
  <c r="AG194" i="8"/>
  <c r="T195" i="8"/>
  <c r="C195" i="8" s="1"/>
  <c r="O194" i="8"/>
  <c r="U194" i="8" s="1"/>
  <c r="W195" i="8"/>
  <c r="P194" i="8"/>
  <c r="Q194" i="8" s="1"/>
  <c r="S194" i="8" s="1"/>
  <c r="D194" i="8" s="1"/>
  <c r="A196" i="8"/>
  <c r="AC194" i="8" l="1"/>
  <c r="X194" i="8"/>
  <c r="AA194" i="8"/>
  <c r="AE194" i="8"/>
  <c r="AB194" i="8"/>
  <c r="AD194" i="8"/>
  <c r="Z194" i="8"/>
  <c r="T196" i="8"/>
  <c r="C196" i="8" s="1"/>
  <c r="W196" i="8"/>
  <c r="O195" i="8"/>
  <c r="U195" i="8" s="1"/>
  <c r="A197" i="8"/>
  <c r="P195" i="8"/>
  <c r="Q195" i="8" s="1"/>
  <c r="S195" i="8" s="1"/>
  <c r="AH194" i="8"/>
  <c r="D195" i="8"/>
  <c r="AG195" i="8"/>
  <c r="T197" i="8" l="1"/>
  <c r="C197" i="8" s="1"/>
  <c r="O196" i="8"/>
  <c r="U196" i="8" s="1"/>
  <c r="W197" i="8"/>
  <c r="P196" i="8"/>
  <c r="Q196" i="8" s="1"/>
  <c r="S196" i="8" s="1"/>
  <c r="A198" i="8"/>
  <c r="AG196" i="8"/>
  <c r="AH196" i="8" s="1"/>
  <c r="D196" i="8"/>
  <c r="AH195" i="8"/>
  <c r="X195" i="8"/>
  <c r="AE195" i="8"/>
  <c r="Z195" i="8"/>
  <c r="AC195" i="8"/>
  <c r="AA195" i="8"/>
  <c r="AB195" i="8"/>
  <c r="AD195" i="8"/>
  <c r="AC196" i="8" l="1"/>
  <c r="AD196" i="8"/>
  <c r="AE196" i="8"/>
  <c r="AA196" i="8"/>
  <c r="X196" i="8"/>
  <c r="Z196" i="8"/>
  <c r="AB196" i="8"/>
  <c r="P197" i="8"/>
  <c r="Q197" i="8" s="1"/>
  <c r="S197" i="8" s="1"/>
  <c r="D197" i="8" s="1"/>
  <c r="W198" i="8"/>
  <c r="T198" i="8"/>
  <c r="C198" i="8" s="1"/>
  <c r="O197" i="8"/>
  <c r="U197" i="8" s="1"/>
  <c r="A199" i="8"/>
  <c r="AG197" i="8"/>
  <c r="X197" i="8" l="1"/>
  <c r="AB197" i="8"/>
  <c r="AC197" i="8"/>
  <c r="AE197" i="8"/>
  <c r="Z197" i="8"/>
  <c r="AA197" i="8"/>
  <c r="AD197" i="8"/>
  <c r="AH197" i="8"/>
  <c r="W199" i="8"/>
  <c r="A200" i="8"/>
  <c r="O198" i="8"/>
  <c r="U198" i="8" s="1"/>
  <c r="T199" i="8"/>
  <c r="C199" i="8" s="1"/>
  <c r="P198" i="8"/>
  <c r="Q198" i="8" s="1"/>
  <c r="S198" i="8" s="1"/>
  <c r="D198" i="8" s="1"/>
  <c r="AG198" i="8"/>
  <c r="AC198" i="8" l="1"/>
  <c r="Z198" i="8"/>
  <c r="AA198" i="8"/>
  <c r="AD198" i="8"/>
  <c r="X198" i="8"/>
  <c r="AB198" i="8"/>
  <c r="AE198" i="8"/>
  <c r="AH198" i="8"/>
  <c r="D199" i="8"/>
  <c r="AG199" i="8"/>
  <c r="W200" i="8"/>
  <c r="P199" i="8"/>
  <c r="Q199" i="8" s="1"/>
  <c r="S199" i="8" s="1"/>
  <c r="T200" i="8"/>
  <c r="C200" i="8" s="1"/>
  <c r="O199" i="8"/>
  <c r="U199" i="8" s="1"/>
  <c r="A201" i="8"/>
  <c r="X199" i="8" l="1"/>
  <c r="Z199" i="8"/>
  <c r="AB199" i="8"/>
  <c r="AE199" i="8"/>
  <c r="AC199" i="8"/>
  <c r="AD199" i="8"/>
  <c r="AA199" i="8"/>
  <c r="T201" i="8"/>
  <c r="C201" i="8" s="1"/>
  <c r="W201" i="8"/>
  <c r="A202" i="8"/>
  <c r="O200" i="8"/>
  <c r="U200" i="8" s="1"/>
  <c r="P200" i="8"/>
  <c r="Q200" i="8" s="1"/>
  <c r="S200" i="8" s="1"/>
  <c r="D200" i="8" s="1"/>
  <c r="AG200" i="8"/>
  <c r="AH199" i="8"/>
  <c r="AC200" i="8" l="1"/>
  <c r="Z200" i="8"/>
  <c r="AD200" i="8"/>
  <c r="AE200" i="8"/>
  <c r="X200" i="8"/>
  <c r="AA200" i="8"/>
  <c r="AB200" i="8"/>
  <c r="AH200" i="8"/>
  <c r="AG201" i="8"/>
  <c r="P201" i="8"/>
  <c r="Q201" i="8" s="1"/>
  <c r="S201" i="8" s="1"/>
  <c r="D201" i="8" s="1"/>
  <c r="O201" i="8"/>
  <c r="U201" i="8" s="1"/>
  <c r="A203" i="8"/>
  <c r="T202" i="8"/>
  <c r="C202" i="8" s="1"/>
  <c r="W202" i="8"/>
  <c r="X201" i="8" l="1"/>
  <c r="AD201" i="8"/>
  <c r="AE201" i="8"/>
  <c r="AB201" i="8"/>
  <c r="AC201" i="8"/>
  <c r="Z201" i="8"/>
  <c r="AA201" i="8"/>
  <c r="P202" i="8"/>
  <c r="Q202" i="8" s="1"/>
  <c r="S202" i="8" s="1"/>
  <c r="D202" i="8" s="1"/>
  <c r="W203" i="8"/>
  <c r="A204" i="8"/>
  <c r="O202" i="8"/>
  <c r="U202" i="8" s="1"/>
  <c r="T203" i="8"/>
  <c r="C203" i="8" s="1"/>
  <c r="AG202" i="8"/>
  <c r="AH201" i="8"/>
  <c r="AC202" i="8" l="1"/>
  <c r="AB202" i="8"/>
  <c r="AD202" i="8"/>
  <c r="Z202" i="8"/>
  <c r="AA202" i="8"/>
  <c r="X202" i="8"/>
  <c r="AE202" i="8"/>
  <c r="D203" i="8"/>
  <c r="AG203" i="8"/>
  <c r="AH202" i="8"/>
  <c r="O203" i="8"/>
  <c r="U203" i="8" s="1"/>
  <c r="A205" i="8"/>
  <c r="P203" i="8"/>
  <c r="Q203" i="8" s="1"/>
  <c r="S203" i="8" s="1"/>
  <c r="W204" i="8"/>
  <c r="T204" i="8"/>
  <c r="C204" i="8" s="1"/>
  <c r="X203" i="8" l="1"/>
  <c r="AA203" i="8"/>
  <c r="AB203" i="8"/>
  <c r="AD203" i="8"/>
  <c r="AE203" i="8"/>
  <c r="Z203" i="8"/>
  <c r="AC203" i="8"/>
  <c r="D204" i="8"/>
  <c r="AG204" i="8"/>
  <c r="W205" i="8"/>
  <c r="A206" i="8"/>
  <c r="P204" i="8"/>
  <c r="Q204" i="8" s="1"/>
  <c r="S204" i="8" s="1"/>
  <c r="T205" i="8"/>
  <c r="C205" i="8" s="1"/>
  <c r="O204" i="8"/>
  <c r="U204" i="8" s="1"/>
  <c r="AH203" i="8"/>
  <c r="AC204" i="8" l="1"/>
  <c r="X204" i="8"/>
  <c r="Z204" i="8"/>
  <c r="AB204" i="8"/>
  <c r="AD204" i="8"/>
  <c r="AE204" i="8"/>
  <c r="AA204" i="8"/>
  <c r="D205" i="8"/>
  <c r="AG205" i="8"/>
  <c r="T206" i="8"/>
  <c r="C206" i="8" s="1"/>
  <c r="O205" i="8"/>
  <c r="U205" i="8" s="1"/>
  <c r="A207" i="8"/>
  <c r="W206" i="8"/>
  <c r="P205" i="8"/>
  <c r="Q205" i="8" s="1"/>
  <c r="S205" i="8" s="1"/>
  <c r="AH204" i="8"/>
  <c r="AH205" i="8" l="1"/>
  <c r="X205" i="8"/>
  <c r="AA205" i="8"/>
  <c r="AD205" i="8"/>
  <c r="AB205" i="8"/>
  <c r="AC205" i="8"/>
  <c r="AE205" i="8"/>
  <c r="Z205" i="8"/>
  <c r="P206" i="8"/>
  <c r="Q206" i="8" s="1"/>
  <c r="S206" i="8" s="1"/>
  <c r="D206" i="8" s="1"/>
  <c r="W207" i="8"/>
  <c r="A208" i="8"/>
  <c r="O206" i="8"/>
  <c r="U206" i="8" s="1"/>
  <c r="T207" i="8"/>
  <c r="C207" i="8" s="1"/>
  <c r="AG206" i="8"/>
  <c r="AC206" i="8" l="1"/>
  <c r="AE206" i="8"/>
  <c r="X206" i="8"/>
  <c r="AB206" i="8"/>
  <c r="Z206" i="8"/>
  <c r="AA206" i="8"/>
  <c r="AD206" i="8"/>
  <c r="AH206" i="8"/>
  <c r="AG207" i="8"/>
  <c r="T208" i="8"/>
  <c r="C208" i="8" s="1"/>
  <c r="O207" i="8"/>
  <c r="U207" i="8" s="1"/>
  <c r="A209" i="8"/>
  <c r="W208" i="8"/>
  <c r="P207" i="8"/>
  <c r="Q207" i="8" s="1"/>
  <c r="S207" i="8" s="1"/>
  <c r="D207" i="8" s="1"/>
  <c r="X207" i="8" l="1"/>
  <c r="AC207" i="8"/>
  <c r="AD207" i="8"/>
  <c r="AA207" i="8"/>
  <c r="Z207" i="8"/>
  <c r="AB207" i="8"/>
  <c r="AE207" i="8"/>
  <c r="O208" i="8"/>
  <c r="U208" i="8" s="1"/>
  <c r="P208" i="8"/>
  <c r="Q208" i="8" s="1"/>
  <c r="S208" i="8" s="1"/>
  <c r="D208" i="8" s="1"/>
  <c r="T209" i="8"/>
  <c r="C209" i="8" s="1"/>
  <c r="W209" i="8"/>
  <c r="A210" i="8"/>
  <c r="AG208" i="8"/>
  <c r="AH207" i="8"/>
  <c r="AC208" i="8" l="1"/>
  <c r="AA208" i="8"/>
  <c r="AB208" i="8"/>
  <c r="AE208" i="8"/>
  <c r="X208" i="8"/>
  <c r="Z208" i="8"/>
  <c r="AD208" i="8"/>
  <c r="AH208" i="8"/>
  <c r="W210" i="8"/>
  <c r="O209" i="8"/>
  <c r="U209" i="8" s="1"/>
  <c r="A211" i="8"/>
  <c r="T210" i="8"/>
  <c r="C210" i="8" s="1"/>
  <c r="P209" i="8"/>
  <c r="Q209" i="8" s="1"/>
  <c r="S209" i="8" s="1"/>
  <c r="D209" i="8" s="1"/>
  <c r="AG209" i="8"/>
  <c r="X209" i="8" l="1"/>
  <c r="Z209" i="8"/>
  <c r="AA209" i="8"/>
  <c r="AC209" i="8"/>
  <c r="AB209" i="8"/>
  <c r="AD209" i="8"/>
  <c r="AE209" i="8"/>
  <c r="AH209" i="8"/>
  <c r="AG210" i="8"/>
  <c r="T211" i="8"/>
  <c r="C211" i="8" s="1"/>
  <c r="O210" i="8"/>
  <c r="U210" i="8" s="1"/>
  <c r="P210" i="8"/>
  <c r="Q210" i="8" s="1"/>
  <c r="S210" i="8" s="1"/>
  <c r="D210" i="8" s="1"/>
  <c r="W211" i="8"/>
  <c r="A212" i="8"/>
  <c r="AC210" i="8" l="1"/>
  <c r="X210" i="8"/>
  <c r="AA210" i="8"/>
  <c r="AE210" i="8"/>
  <c r="AD210" i="8"/>
  <c r="Z210" i="8"/>
  <c r="AB210" i="8"/>
  <c r="T212" i="8"/>
  <c r="C212" i="8" s="1"/>
  <c r="W212" i="8"/>
  <c r="O211" i="8"/>
  <c r="U211" i="8" s="1"/>
  <c r="A213" i="8"/>
  <c r="P211" i="8"/>
  <c r="Q211" i="8" s="1"/>
  <c r="S211" i="8" s="1"/>
  <c r="D211" i="8"/>
  <c r="AG211" i="8"/>
  <c r="AH211" i="8" s="1"/>
  <c r="AH210" i="8"/>
  <c r="AG212" i="8" l="1"/>
  <c r="X211" i="8"/>
  <c r="AE211" i="8"/>
  <c r="Z211" i="8"/>
  <c r="AC211" i="8"/>
  <c r="AD211" i="8"/>
  <c r="AA211" i="8"/>
  <c r="AB211" i="8"/>
  <c r="T213" i="8"/>
  <c r="C213" i="8" s="1"/>
  <c r="O212" i="8"/>
  <c r="U212" i="8" s="1"/>
  <c r="A214" i="8"/>
  <c r="P212" i="8"/>
  <c r="Q212" i="8" s="1"/>
  <c r="S212" i="8" s="1"/>
  <c r="D212" i="8" s="1"/>
  <c r="W213" i="8"/>
  <c r="AC212" i="8" l="1"/>
  <c r="AD212" i="8"/>
  <c r="AE212" i="8"/>
  <c r="AA212" i="8"/>
  <c r="AB212" i="8"/>
  <c r="X212" i="8"/>
  <c r="Z212" i="8"/>
  <c r="P213" i="8"/>
  <c r="Q213" i="8" s="1"/>
  <c r="S213" i="8" s="1"/>
  <c r="D213" i="8" s="1"/>
  <c r="W214" i="8"/>
  <c r="O213" i="8"/>
  <c r="U213" i="8" s="1"/>
  <c r="A215" i="8"/>
  <c r="T214" i="8"/>
  <c r="C214" i="8" s="1"/>
  <c r="AG213" i="8"/>
  <c r="AH212" i="8"/>
  <c r="X213" i="8" l="1"/>
  <c r="AB213" i="8"/>
  <c r="AC213" i="8"/>
  <c r="AE213" i="8"/>
  <c r="Z213" i="8"/>
  <c r="AA213" i="8"/>
  <c r="AD213" i="8"/>
  <c r="AH213" i="8"/>
  <c r="AG214" i="8"/>
  <c r="W215" i="8"/>
  <c r="O214" i="8"/>
  <c r="U214" i="8" s="1"/>
  <c r="T215" i="8"/>
  <c r="C215" i="8" s="1"/>
  <c r="A216" i="8"/>
  <c r="P214" i="8"/>
  <c r="Q214" i="8" s="1"/>
  <c r="S214" i="8" s="1"/>
  <c r="D214" i="8" s="1"/>
  <c r="AH214" i="8" l="1"/>
  <c r="AC214" i="8"/>
  <c r="Z214" i="8"/>
  <c r="AA214" i="8"/>
  <c r="AD214" i="8"/>
  <c r="AE214" i="8"/>
  <c r="X214" i="8"/>
  <c r="AB214" i="8"/>
  <c r="AG215" i="8"/>
  <c r="P215" i="8"/>
  <c r="Q215" i="8" s="1"/>
  <c r="S215" i="8" s="1"/>
  <c r="D215" i="8" s="1"/>
  <c r="A217" i="8"/>
  <c r="W216" i="8"/>
  <c r="O215" i="8"/>
  <c r="U215" i="8" s="1"/>
  <c r="T216" i="8"/>
  <c r="C216" i="8" s="1"/>
  <c r="X215" i="8" l="1"/>
  <c r="AA215" i="8"/>
  <c r="AD215" i="8"/>
  <c r="AB215" i="8"/>
  <c r="AC215" i="8"/>
  <c r="AE215" i="8"/>
  <c r="Z215" i="8"/>
  <c r="AG216" i="8"/>
  <c r="AH215" i="8"/>
  <c r="W217" i="8"/>
  <c r="O216" i="8"/>
  <c r="U216" i="8" s="1"/>
  <c r="T217" i="8"/>
  <c r="C217" i="8" s="1"/>
  <c r="P216" i="8"/>
  <c r="Q216" i="8" s="1"/>
  <c r="S216" i="8" s="1"/>
  <c r="D216" i="8" s="1"/>
  <c r="A218" i="8"/>
  <c r="AB216" i="8" l="1"/>
  <c r="AC216" i="8"/>
  <c r="AE216" i="8"/>
  <c r="Z216" i="8"/>
  <c r="X216" i="8"/>
  <c r="AA216" i="8"/>
  <c r="AD216" i="8"/>
  <c r="AH216" i="8"/>
  <c r="P217" i="8"/>
  <c r="Q217" i="8" s="1"/>
  <c r="S217" i="8" s="1"/>
  <c r="D217" i="8" s="1"/>
  <c r="A219" i="8"/>
  <c r="T218" i="8"/>
  <c r="C218" i="8" s="1"/>
  <c r="W218" i="8"/>
  <c r="O217" i="8"/>
  <c r="U217" i="8" s="1"/>
  <c r="AG217" i="8"/>
  <c r="AH217" i="8" l="1"/>
  <c r="X217" i="8"/>
  <c r="AA217" i="8"/>
  <c r="AD217" i="8"/>
  <c r="AE217" i="8"/>
  <c r="Z217" i="8"/>
  <c r="AB217" i="8"/>
  <c r="AC217" i="8"/>
  <c r="AG218" i="8"/>
  <c r="W219" i="8"/>
  <c r="O218" i="8"/>
  <c r="U218" i="8" s="1"/>
  <c r="T219" i="8"/>
  <c r="C219" i="8" s="1"/>
  <c r="P218" i="8"/>
  <c r="Q218" i="8" s="1"/>
  <c r="S218" i="8" s="1"/>
  <c r="D218" i="8" s="1"/>
  <c r="A220" i="8"/>
  <c r="AB218" i="8" l="1"/>
  <c r="AC218" i="8"/>
  <c r="AE218" i="8"/>
  <c r="Z218" i="8"/>
  <c r="AA218" i="8"/>
  <c r="X218" i="8"/>
  <c r="AD218" i="8"/>
  <c r="P219" i="8"/>
  <c r="Q219" i="8" s="1"/>
  <c r="S219" i="8" s="1"/>
  <c r="D219" i="8" s="1"/>
  <c r="A221" i="8"/>
  <c r="W220" i="8"/>
  <c r="T220" i="8"/>
  <c r="C220" i="8" s="1"/>
  <c r="O219" i="8"/>
  <c r="U219" i="8" s="1"/>
  <c r="AG219" i="8"/>
  <c r="AH218" i="8"/>
  <c r="AG220" i="8" l="1"/>
  <c r="W221" i="8"/>
  <c r="O220" i="8"/>
  <c r="U220" i="8" s="1"/>
  <c r="T221" i="8"/>
  <c r="C221" i="8" s="1"/>
  <c r="P220" i="8"/>
  <c r="Q220" i="8" s="1"/>
  <c r="S220" i="8" s="1"/>
  <c r="D220" i="8" s="1"/>
  <c r="A222" i="8"/>
  <c r="X219" i="8"/>
  <c r="AA219" i="8"/>
  <c r="AD219" i="8"/>
  <c r="AB219" i="8"/>
  <c r="AC219" i="8"/>
  <c r="AE219" i="8"/>
  <c r="Z219" i="8"/>
  <c r="AH219" i="8"/>
  <c r="AB220" i="8" l="1"/>
  <c r="AC220" i="8"/>
  <c r="AE220" i="8"/>
  <c r="Z220" i="8"/>
  <c r="X220" i="8"/>
  <c r="AA220" i="8"/>
  <c r="AD220" i="8"/>
  <c r="AH220" i="8"/>
  <c r="P221" i="8"/>
  <c r="Q221" i="8" s="1"/>
  <c r="S221" i="8" s="1"/>
  <c r="D221" i="8" s="1"/>
  <c r="A223" i="8"/>
  <c r="O221" i="8"/>
  <c r="U221" i="8" s="1"/>
  <c r="T222" i="8"/>
  <c r="C222" i="8" s="1"/>
  <c r="W222" i="8"/>
  <c r="AG221" i="8"/>
  <c r="AH221" i="8" l="1"/>
  <c r="X221" i="8"/>
  <c r="AA221" i="8"/>
  <c r="AD221" i="8"/>
  <c r="AE221" i="8"/>
  <c r="Z221" i="8"/>
  <c r="AB221" i="8"/>
  <c r="AC221" i="8"/>
  <c r="W223" i="8"/>
  <c r="O222" i="8"/>
  <c r="U222" i="8" s="1"/>
  <c r="T223" i="8"/>
  <c r="C223" i="8" s="1"/>
  <c r="P222" i="8"/>
  <c r="Q222" i="8" s="1"/>
  <c r="S222" i="8" s="1"/>
  <c r="A224" i="8"/>
  <c r="AG222" i="8"/>
  <c r="D222" i="8"/>
  <c r="AH222" i="8" l="1"/>
  <c r="P223" i="8"/>
  <c r="Q223" i="8" s="1"/>
  <c r="S223" i="8" s="1"/>
  <c r="D223" i="8" s="1"/>
  <c r="A225" i="8"/>
  <c r="W224" i="8"/>
  <c r="O223" i="8"/>
  <c r="U223" i="8" s="1"/>
  <c r="T224" i="8"/>
  <c r="C224" i="8" s="1"/>
  <c r="AG223" i="8"/>
  <c r="AB222" i="8"/>
  <c r="AC222" i="8"/>
  <c r="AE222" i="8"/>
  <c r="Z222" i="8"/>
  <c r="AA222" i="8"/>
  <c r="X222" i="8"/>
  <c r="AD222" i="8"/>
  <c r="AH223" i="8" l="1"/>
  <c r="X223" i="8"/>
  <c r="AA223" i="8"/>
  <c r="AD223" i="8"/>
  <c r="AB223" i="8"/>
  <c r="AC223" i="8"/>
  <c r="AE223" i="8"/>
  <c r="Z223" i="8"/>
  <c r="W225" i="8"/>
  <c r="O224" i="8"/>
  <c r="U224" i="8" s="1"/>
  <c r="T225" i="8"/>
  <c r="C225" i="8" s="1"/>
  <c r="A226" i="8"/>
  <c r="P224" i="8"/>
  <c r="Q224" i="8" s="1"/>
  <c r="S224" i="8" s="1"/>
  <c r="AG224" i="8"/>
  <c r="AH224" i="8" s="1"/>
  <c r="D224" i="8"/>
  <c r="AG225" i="8" l="1"/>
  <c r="AB224" i="8"/>
  <c r="AC224" i="8"/>
  <c r="AE224" i="8"/>
  <c r="Z224" i="8"/>
  <c r="X224" i="8"/>
  <c r="AA224" i="8"/>
  <c r="AD224" i="8"/>
  <c r="P225" i="8"/>
  <c r="Q225" i="8" s="1"/>
  <c r="S225" i="8" s="1"/>
  <c r="D225" i="8" s="1"/>
  <c r="A227" i="8"/>
  <c r="T226" i="8"/>
  <c r="C226" i="8" s="1"/>
  <c r="O225" i="8"/>
  <c r="U225" i="8" s="1"/>
  <c r="W226" i="8"/>
  <c r="AA225" i="8" l="1"/>
  <c r="AD225" i="8"/>
  <c r="AC225" i="8"/>
  <c r="X225" i="8"/>
  <c r="Z225" i="8"/>
  <c r="AB225" i="8"/>
  <c r="AE225" i="8"/>
  <c r="AH225" i="8"/>
  <c r="AG226" i="8"/>
  <c r="W227" i="8"/>
  <c r="O226" i="8"/>
  <c r="U226" i="8" s="1"/>
  <c r="T227" i="8"/>
  <c r="C227" i="8" s="1"/>
  <c r="A228" i="8"/>
  <c r="P226" i="8"/>
  <c r="Q226" i="8" s="1"/>
  <c r="S226" i="8" s="1"/>
  <c r="D226" i="8" s="1"/>
  <c r="AB226" i="8" l="1"/>
  <c r="AE226" i="8"/>
  <c r="Z226" i="8"/>
  <c r="X226" i="8"/>
  <c r="AA226" i="8"/>
  <c r="AC226" i="8"/>
  <c r="AD226" i="8"/>
  <c r="P227" i="8"/>
  <c r="Q227" i="8" s="1"/>
  <c r="S227" i="8" s="1"/>
  <c r="D227" i="8" s="1"/>
  <c r="A229" i="8"/>
  <c r="O227" i="8"/>
  <c r="U227" i="8" s="1"/>
  <c r="W228" i="8"/>
  <c r="T228" i="8"/>
  <c r="C228" i="8" s="1"/>
  <c r="AG227" i="8"/>
  <c r="AH226" i="8"/>
  <c r="AH227" i="8" l="1"/>
  <c r="W229" i="8"/>
  <c r="O228" i="8"/>
  <c r="U228" i="8" s="1"/>
  <c r="T229" i="8"/>
  <c r="C229" i="8" s="1"/>
  <c r="A230" i="8"/>
  <c r="P228" i="8"/>
  <c r="Q228" i="8" s="1"/>
  <c r="S228" i="8" s="1"/>
  <c r="D228" i="8" s="1"/>
  <c r="AG228" i="8"/>
  <c r="AA227" i="8"/>
  <c r="AD227" i="8"/>
  <c r="AE227" i="8"/>
  <c r="AB227" i="8"/>
  <c r="X227" i="8"/>
  <c r="Z227" i="8"/>
  <c r="AC227" i="8"/>
  <c r="AH228" i="8" l="1"/>
  <c r="AB228" i="8"/>
  <c r="AE228" i="8"/>
  <c r="Z228" i="8"/>
  <c r="X228" i="8"/>
  <c r="AA228" i="8"/>
  <c r="AC228" i="8"/>
  <c r="AD228" i="8"/>
  <c r="P229" i="8"/>
  <c r="Q229" i="8" s="1"/>
  <c r="S229" i="8" s="1"/>
  <c r="D229" i="8" s="1"/>
  <c r="A231" i="8"/>
  <c r="T230" i="8"/>
  <c r="C230" i="8" s="1"/>
  <c r="O229" i="8"/>
  <c r="U229" i="8" s="1"/>
  <c r="W230" i="8"/>
  <c r="AG229" i="8"/>
  <c r="AH229" i="8" l="1"/>
  <c r="W231" i="8"/>
  <c r="O230" i="8"/>
  <c r="U230" i="8" s="1"/>
  <c r="T231" i="8"/>
  <c r="C231" i="8" s="1"/>
  <c r="P230" i="8"/>
  <c r="Q230" i="8" s="1"/>
  <c r="S230" i="8" s="1"/>
  <c r="D230" i="8" s="1"/>
  <c r="A232" i="8"/>
  <c r="AG230" i="8"/>
  <c r="AH230" i="8" s="1"/>
  <c r="AA229" i="8"/>
  <c r="AD229" i="8"/>
  <c r="AC229" i="8"/>
  <c r="AE229" i="8"/>
  <c r="Z229" i="8"/>
  <c r="AB229" i="8"/>
  <c r="X229" i="8"/>
  <c r="AB230" i="8" l="1"/>
  <c r="AE230" i="8"/>
  <c r="Z230" i="8"/>
  <c r="X230" i="8"/>
  <c r="AA230" i="8"/>
  <c r="AC230" i="8"/>
  <c r="AD230" i="8"/>
  <c r="P231" i="8"/>
  <c r="Q231" i="8" s="1"/>
  <c r="S231" i="8" s="1"/>
  <c r="D231" i="8" s="1"/>
  <c r="A233" i="8"/>
  <c r="T232" i="8"/>
  <c r="C232" i="8" s="1"/>
  <c r="O231" i="8"/>
  <c r="U231" i="8" s="1"/>
  <c r="W232" i="8"/>
  <c r="AG231" i="8"/>
  <c r="AH231" i="8" l="1"/>
  <c r="AG232" i="8"/>
  <c r="W233" i="8"/>
  <c r="O232" i="8"/>
  <c r="U232" i="8" s="1"/>
  <c r="T233" i="8"/>
  <c r="C233" i="8" s="1"/>
  <c r="A234" i="8"/>
  <c r="P232" i="8"/>
  <c r="Q232" i="8" s="1"/>
  <c r="S232" i="8" s="1"/>
  <c r="D232" i="8" s="1"/>
  <c r="AA231" i="8"/>
  <c r="AD231" i="8"/>
  <c r="AB231" i="8"/>
  <c r="AC231" i="8"/>
  <c r="AE231" i="8"/>
  <c r="X231" i="8"/>
  <c r="Z231" i="8"/>
  <c r="AH232" i="8" l="1"/>
  <c r="P233" i="8"/>
  <c r="Q233" i="8" s="1"/>
  <c r="S233" i="8" s="1"/>
  <c r="D233" i="8" s="1"/>
  <c r="A235" i="8"/>
  <c r="T234" i="8"/>
  <c r="C234" i="8" s="1"/>
  <c r="O233" i="8"/>
  <c r="U233" i="8" s="1"/>
  <c r="W234" i="8"/>
  <c r="AB232" i="8"/>
  <c r="AE232" i="8"/>
  <c r="Z232" i="8"/>
  <c r="AD232" i="8"/>
  <c r="X232" i="8"/>
  <c r="AA232" i="8"/>
  <c r="AC232" i="8"/>
  <c r="AG233" i="8"/>
  <c r="AA233" i="8" l="1"/>
  <c r="AD233" i="8"/>
  <c r="Z233" i="8"/>
  <c r="AB233" i="8"/>
  <c r="AC233" i="8"/>
  <c r="AE233" i="8"/>
  <c r="X233" i="8"/>
  <c r="AH233" i="8"/>
  <c r="AG234" i="8"/>
  <c r="O234" i="8"/>
  <c r="U234" i="8" s="1"/>
  <c r="T235" i="8"/>
  <c r="C235" i="8" s="1"/>
  <c r="P234" i="8"/>
  <c r="Q234" i="8" s="1"/>
  <c r="S234" i="8" s="1"/>
  <c r="D234" i="8" s="1"/>
  <c r="W235" i="8"/>
  <c r="A236" i="8"/>
  <c r="AH234" i="8" l="1"/>
  <c r="P235" i="8"/>
  <c r="Q235" i="8" s="1"/>
  <c r="S235" i="8" s="1"/>
  <c r="D235" i="8" s="1"/>
  <c r="A237" i="8"/>
  <c r="T236" i="8"/>
  <c r="C236" i="8" s="1"/>
  <c r="W236" i="8"/>
  <c r="O235" i="8"/>
  <c r="U235" i="8" s="1"/>
  <c r="AG235" i="8"/>
  <c r="AE234" i="8"/>
  <c r="Z234" i="8"/>
  <c r="AD234" i="8"/>
  <c r="AB234" i="8"/>
  <c r="AC234" i="8"/>
  <c r="AA234" i="8"/>
  <c r="X234" i="8"/>
  <c r="AH235" i="8" l="1"/>
  <c r="AA235" i="8"/>
  <c r="AD235" i="8"/>
  <c r="AC235" i="8"/>
  <c r="X235" i="8"/>
  <c r="Z235" i="8"/>
  <c r="AB235" i="8"/>
  <c r="AE235" i="8"/>
  <c r="O236" i="8"/>
  <c r="U236" i="8" s="1"/>
  <c r="T237" i="8"/>
  <c r="C237" i="8" s="1"/>
  <c r="W237" i="8"/>
  <c r="A238" i="8"/>
  <c r="P236" i="8"/>
  <c r="Q236" i="8" s="1"/>
  <c r="S236" i="8" s="1"/>
  <c r="AG236" i="8"/>
  <c r="AH236" i="8" s="1"/>
  <c r="D236" i="8"/>
  <c r="AG237" i="8" l="1"/>
  <c r="Z236" i="8"/>
  <c r="X236" i="8"/>
  <c r="AD236" i="8"/>
  <c r="AE236" i="8"/>
  <c r="AB236" i="8"/>
  <c r="AC236" i="8"/>
  <c r="AA236" i="8"/>
  <c r="A239" i="8"/>
  <c r="T238" i="8"/>
  <c r="C238" i="8" s="1"/>
  <c r="P237" i="8"/>
  <c r="Q237" i="8" s="1"/>
  <c r="S237" i="8" s="1"/>
  <c r="D237" i="8" s="1"/>
  <c r="O237" i="8"/>
  <c r="U237" i="8" s="1"/>
  <c r="W238" i="8"/>
  <c r="AD237" i="8" l="1"/>
  <c r="AE237" i="8"/>
  <c r="AB237" i="8"/>
  <c r="X237" i="8"/>
  <c r="Z237" i="8"/>
  <c r="AA237" i="8"/>
  <c r="AC237" i="8"/>
  <c r="D238" i="8"/>
  <c r="AG238" i="8"/>
  <c r="AH238" i="8" s="1"/>
  <c r="O238" i="8"/>
  <c r="U238" i="8" s="1"/>
  <c r="T239" i="8"/>
  <c r="C239" i="8" s="1"/>
  <c r="A240" i="8"/>
  <c r="P238" i="8"/>
  <c r="Q238" i="8" s="1"/>
  <c r="S238" i="8" s="1"/>
  <c r="W239" i="8"/>
  <c r="AH237" i="8"/>
  <c r="Z238" i="8" l="1"/>
  <c r="AC238" i="8"/>
  <c r="AD238" i="8"/>
  <c r="AE238" i="8"/>
  <c r="AA238" i="8"/>
  <c r="AB238" i="8"/>
  <c r="X238" i="8"/>
  <c r="A241" i="8"/>
  <c r="O239" i="8"/>
  <c r="U239" i="8" s="1"/>
  <c r="P239" i="8"/>
  <c r="Q239" i="8" s="1"/>
  <c r="S239" i="8" s="1"/>
  <c r="W240" i="8"/>
  <c r="T240" i="8"/>
  <c r="C240" i="8" s="1"/>
  <c r="AG239" i="8"/>
  <c r="AH239" i="8" s="1"/>
  <c r="D239" i="8"/>
  <c r="O240" i="8" l="1"/>
  <c r="U240" i="8" s="1"/>
  <c r="T241" i="8"/>
  <c r="C241" i="8" s="1"/>
  <c r="W241" i="8"/>
  <c r="A242" i="8"/>
  <c r="P240" i="8"/>
  <c r="Q240" i="8" s="1"/>
  <c r="S240" i="8" s="1"/>
  <c r="D240" i="8" s="1"/>
  <c r="AD239" i="8"/>
  <c r="AA239" i="8"/>
  <c r="AB239" i="8"/>
  <c r="AC239" i="8"/>
  <c r="X239" i="8"/>
  <c r="AE239" i="8"/>
  <c r="Z239" i="8"/>
  <c r="AG240" i="8"/>
  <c r="Z240" i="8" l="1"/>
  <c r="X240" i="8"/>
  <c r="AA240" i="8"/>
  <c r="AB240" i="8"/>
  <c r="AC240" i="8"/>
  <c r="AD240" i="8"/>
  <c r="AE240" i="8"/>
  <c r="AH240" i="8"/>
  <c r="A243" i="8"/>
  <c r="T242" i="8"/>
  <c r="C242" i="8" s="1"/>
  <c r="W242" i="8"/>
  <c r="O241" i="8"/>
  <c r="U241" i="8" s="1"/>
  <c r="P241" i="8"/>
  <c r="Q241" i="8" s="1"/>
  <c r="S241" i="8" s="1"/>
  <c r="D241" i="8" s="1"/>
  <c r="AG241" i="8"/>
  <c r="O242" i="8" l="1"/>
  <c r="U242" i="8" s="1"/>
  <c r="T243" i="8"/>
  <c r="C243" i="8" s="1"/>
  <c r="W243" i="8"/>
  <c r="A244" i="8"/>
  <c r="P242" i="8"/>
  <c r="Q242" i="8" s="1"/>
  <c r="S242" i="8" s="1"/>
  <c r="D242" i="8" s="1"/>
  <c r="AH241" i="8"/>
  <c r="AG242" i="8"/>
  <c r="AD241" i="8"/>
  <c r="X241" i="8"/>
  <c r="Z241" i="8"/>
  <c r="AE241" i="8"/>
  <c r="AA241" i="8"/>
  <c r="AB241" i="8"/>
  <c r="AC241" i="8"/>
  <c r="Z242" i="8" l="1"/>
  <c r="AE242" i="8"/>
  <c r="AC242" i="8"/>
  <c r="X242" i="8"/>
  <c r="AA242" i="8"/>
  <c r="AB242" i="8"/>
  <c r="AD242" i="8"/>
  <c r="AG243" i="8"/>
  <c r="D243" i="8"/>
  <c r="AH242" i="8"/>
  <c r="A245" i="8"/>
  <c r="O243" i="8"/>
  <c r="U243" i="8" s="1"/>
  <c r="T244" i="8"/>
  <c r="C244" i="8" s="1"/>
  <c r="W244" i="8"/>
  <c r="P243" i="8"/>
  <c r="Q243" i="8" s="1"/>
  <c r="S243" i="8" s="1"/>
  <c r="AH243" i="8" l="1"/>
  <c r="AD243" i="8"/>
  <c r="AC243" i="8"/>
  <c r="AE243" i="8"/>
  <c r="AA243" i="8"/>
  <c r="X243" i="8"/>
  <c r="Z243" i="8"/>
  <c r="AB243" i="8"/>
  <c r="AG244" i="8"/>
  <c r="O244" i="8"/>
  <c r="U244" i="8" s="1"/>
  <c r="T245" i="8"/>
  <c r="C245" i="8" s="1"/>
  <c r="P244" i="8"/>
  <c r="Q244" i="8" s="1"/>
  <c r="S244" i="8" s="1"/>
  <c r="D244" i="8" s="1"/>
  <c r="W245" i="8"/>
  <c r="A246" i="8"/>
  <c r="Z244" i="8" l="1"/>
  <c r="AB244" i="8"/>
  <c r="AC244" i="8"/>
  <c r="AD244" i="8"/>
  <c r="X244" i="8"/>
  <c r="AA244" i="8"/>
  <c r="AE244" i="8"/>
  <c r="AG245" i="8"/>
  <c r="AH244" i="8"/>
  <c r="A247" i="8"/>
  <c r="W246" i="8"/>
  <c r="O245" i="8"/>
  <c r="U245" i="8" s="1"/>
  <c r="P245" i="8"/>
  <c r="Q245" i="8" s="1"/>
  <c r="S245" i="8" s="1"/>
  <c r="D245" i="8" s="1"/>
  <c r="T246" i="8"/>
  <c r="C246" i="8" s="1"/>
  <c r="AD245" i="8" l="1"/>
  <c r="Z245" i="8"/>
  <c r="AA245" i="8"/>
  <c r="AB245" i="8"/>
  <c r="X245" i="8"/>
  <c r="AC245" i="8"/>
  <c r="AE245" i="8"/>
  <c r="O246" i="8"/>
  <c r="U246" i="8" s="1"/>
  <c r="T247" i="8"/>
  <c r="C247" i="8" s="1"/>
  <c r="W247" i="8"/>
  <c r="A248" i="8"/>
  <c r="P246" i="8"/>
  <c r="Q246" i="8" s="1"/>
  <c r="S246" i="8" s="1"/>
  <c r="AH245" i="8"/>
  <c r="D246" i="8"/>
  <c r="AG246" i="8"/>
  <c r="A249" i="8" l="1"/>
  <c r="T248" i="8"/>
  <c r="C248" i="8" s="1"/>
  <c r="O247" i="8"/>
  <c r="U247" i="8" s="1"/>
  <c r="P247" i="8"/>
  <c r="Q247" i="8" s="1"/>
  <c r="S247" i="8" s="1"/>
  <c r="D247" i="8" s="1"/>
  <c r="W248" i="8"/>
  <c r="AG247" i="8"/>
  <c r="AH247" i="8" s="1"/>
  <c r="AH246" i="8"/>
  <c r="Z246" i="8"/>
  <c r="X246" i="8"/>
  <c r="AA246" i="8"/>
  <c r="AE246" i="8"/>
  <c r="AB246" i="8"/>
  <c r="AC246" i="8"/>
  <c r="AD246" i="8"/>
  <c r="AD247" i="8" l="1"/>
  <c r="X247" i="8"/>
  <c r="AC247" i="8"/>
  <c r="AE247" i="8"/>
  <c r="AA247" i="8"/>
  <c r="AB247" i="8"/>
  <c r="Z247" i="8"/>
  <c r="O248" i="8"/>
  <c r="U248" i="8" s="1"/>
  <c r="T249" i="8"/>
  <c r="C249" i="8" s="1"/>
  <c r="P248" i="8"/>
  <c r="Q248" i="8" s="1"/>
  <c r="S248" i="8" s="1"/>
  <c r="D248" i="8" s="1"/>
  <c r="A250" i="8"/>
  <c r="W249" i="8"/>
  <c r="AG248" i="8"/>
  <c r="Z248" i="8" l="1"/>
  <c r="AD248" i="8"/>
  <c r="AE248" i="8"/>
  <c r="AB248" i="8"/>
  <c r="X248" i="8"/>
  <c r="AA248" i="8"/>
  <c r="AC248" i="8"/>
  <c r="AG249" i="8"/>
  <c r="A251" i="8"/>
  <c r="P249" i="8"/>
  <c r="Q249" i="8" s="1"/>
  <c r="S249" i="8" s="1"/>
  <c r="D249" i="8" s="1"/>
  <c r="W250" i="8"/>
  <c r="O249" i="8"/>
  <c r="U249" i="8" s="1"/>
  <c r="T250" i="8"/>
  <c r="C250" i="8" s="1"/>
  <c r="AH248" i="8"/>
  <c r="AD249" i="8" l="1"/>
  <c r="AB249" i="8"/>
  <c r="AC249" i="8"/>
  <c r="AE249" i="8"/>
  <c r="Z249" i="8"/>
  <c r="AA249" i="8"/>
  <c r="X249" i="8"/>
  <c r="AG250" i="8"/>
  <c r="O250" i="8"/>
  <c r="U250" i="8" s="1"/>
  <c r="T251" i="8"/>
  <c r="C251" i="8" s="1"/>
  <c r="A252" i="8"/>
  <c r="P250" i="8"/>
  <c r="Q250" i="8" s="1"/>
  <c r="S250" i="8" s="1"/>
  <c r="D250" i="8" s="1"/>
  <c r="W251" i="8"/>
  <c r="AH249" i="8"/>
  <c r="Z250" i="8" l="1"/>
  <c r="AA250" i="8"/>
  <c r="AB250" i="8"/>
  <c r="AC250" i="8"/>
  <c r="AD250" i="8"/>
  <c r="AE250" i="8"/>
  <c r="X250" i="8"/>
  <c r="AH250" i="8"/>
  <c r="W252" i="8"/>
  <c r="O251" i="8"/>
  <c r="U251" i="8" s="1"/>
  <c r="A253" i="8"/>
  <c r="T252" i="8"/>
  <c r="C252" i="8" s="1"/>
  <c r="P251" i="8"/>
  <c r="Q251" i="8" s="1"/>
  <c r="S251" i="8" s="1"/>
  <c r="D251" i="8"/>
  <c r="AG251" i="8"/>
  <c r="AH251" i="8" l="1"/>
  <c r="AD251" i="8"/>
  <c r="X251" i="8"/>
  <c r="Z251" i="8"/>
  <c r="AA251" i="8"/>
  <c r="AB251" i="8"/>
  <c r="AC251" i="8"/>
  <c r="AE251" i="8"/>
  <c r="AG252" i="8"/>
  <c r="O252" i="8"/>
  <c r="U252" i="8" s="1"/>
  <c r="T253" i="8"/>
  <c r="C253" i="8" s="1"/>
  <c r="A254" i="8"/>
  <c r="W253" i="8"/>
  <c r="P252" i="8"/>
  <c r="Q252" i="8" s="1"/>
  <c r="S252" i="8" s="1"/>
  <c r="D252" i="8" s="1"/>
  <c r="AH252" i="8" l="1"/>
  <c r="Z252" i="8"/>
  <c r="X252" i="8"/>
  <c r="AD252" i="8"/>
  <c r="AA252" i="8"/>
  <c r="AB252" i="8"/>
  <c r="AC252" i="8"/>
  <c r="AE252" i="8"/>
  <c r="W254" i="8"/>
  <c r="A255" i="8"/>
  <c r="O253" i="8"/>
  <c r="U253" i="8" s="1"/>
  <c r="T254" i="8"/>
  <c r="C254" i="8" s="1"/>
  <c r="P253" i="8"/>
  <c r="Q253" i="8" s="1"/>
  <c r="S253" i="8" s="1"/>
  <c r="AG253" i="8"/>
  <c r="AH253" i="8" s="1"/>
  <c r="D253" i="8"/>
  <c r="AB253" i="8" l="1"/>
  <c r="AC253" i="8"/>
  <c r="AD253" i="8"/>
  <c r="Z253" i="8"/>
  <c r="X253" i="8"/>
  <c r="AA253" i="8"/>
  <c r="AE253" i="8"/>
  <c r="AG254" i="8"/>
  <c r="O254" i="8"/>
  <c r="U254" i="8" s="1"/>
  <c r="T255" i="8"/>
  <c r="C255" i="8" s="1"/>
  <c r="A256" i="8"/>
  <c r="P254" i="8"/>
  <c r="Q254" i="8" s="1"/>
  <c r="S254" i="8" s="1"/>
  <c r="D254" i="8" s="1"/>
  <c r="W255" i="8"/>
  <c r="X254" i="8" l="1"/>
  <c r="Z254" i="8"/>
  <c r="AD254" i="8"/>
  <c r="AE254" i="8"/>
  <c r="AB254" i="8"/>
  <c r="AC254" i="8"/>
  <c r="AA254" i="8"/>
  <c r="AH254" i="8"/>
  <c r="W256" i="8"/>
  <c r="A257" i="8"/>
  <c r="O255" i="8"/>
  <c r="U255" i="8" s="1"/>
  <c r="T256" i="8"/>
  <c r="C256" i="8" s="1"/>
  <c r="P255" i="8"/>
  <c r="Q255" i="8" s="1"/>
  <c r="S255" i="8" s="1"/>
  <c r="D255" i="8" s="1"/>
  <c r="AG255" i="8"/>
  <c r="AH255" i="8" s="1"/>
  <c r="AB255" i="8" l="1"/>
  <c r="AC255" i="8"/>
  <c r="AD255" i="8"/>
  <c r="Z255" i="8"/>
  <c r="AE255" i="8"/>
  <c r="X255" i="8"/>
  <c r="AA255" i="8"/>
  <c r="AG256" i="8"/>
  <c r="O256" i="8"/>
  <c r="U256" i="8" s="1"/>
  <c r="T257" i="8"/>
  <c r="C257" i="8" s="1"/>
  <c r="A258" i="8"/>
  <c r="W257" i="8"/>
  <c r="P256" i="8"/>
  <c r="Q256" i="8" s="1"/>
  <c r="S256" i="8" s="1"/>
  <c r="D256" i="8" s="1"/>
  <c r="X256" i="8" l="1"/>
  <c r="Z256" i="8"/>
  <c r="AD256" i="8"/>
  <c r="AA256" i="8"/>
  <c r="AB256" i="8"/>
  <c r="AC256" i="8"/>
  <c r="AE256" i="8"/>
  <c r="D257" i="8"/>
  <c r="AG257" i="8"/>
  <c r="AH257" i="8" s="1"/>
  <c r="AH256" i="8"/>
  <c r="W258" i="8"/>
  <c r="A259" i="8"/>
  <c r="O257" i="8"/>
  <c r="U257" i="8" s="1"/>
  <c r="T258" i="8"/>
  <c r="C258" i="8" s="1"/>
  <c r="P257" i="8"/>
  <c r="Q257" i="8" s="1"/>
  <c r="S257" i="8" s="1"/>
  <c r="AB257" i="8" l="1"/>
  <c r="AC257" i="8"/>
  <c r="AD257" i="8"/>
  <c r="Z257" i="8"/>
  <c r="X257" i="8"/>
  <c r="AA257" i="8"/>
  <c r="AE257" i="8"/>
  <c r="AG258" i="8"/>
  <c r="O258" i="8"/>
  <c r="U258" i="8" s="1"/>
  <c r="T259" i="8"/>
  <c r="C259" i="8" s="1"/>
  <c r="A260" i="8"/>
  <c r="P258" i="8"/>
  <c r="Q258" i="8" s="1"/>
  <c r="S258" i="8" s="1"/>
  <c r="D258" i="8" s="1"/>
  <c r="W259" i="8"/>
  <c r="X258" i="8" l="1"/>
  <c r="Z258" i="8"/>
  <c r="AD258" i="8"/>
  <c r="AA258" i="8"/>
  <c r="AB258" i="8"/>
  <c r="AC258" i="8"/>
  <c r="AE258" i="8"/>
  <c r="W260" i="8"/>
  <c r="A261" i="8"/>
  <c r="O259" i="8"/>
  <c r="U259" i="8" s="1"/>
  <c r="T260" i="8"/>
  <c r="C260" i="8" s="1"/>
  <c r="P259" i="8"/>
  <c r="Q259" i="8" s="1"/>
  <c r="S259" i="8" s="1"/>
  <c r="D259" i="8" s="1"/>
  <c r="AH258" i="8"/>
  <c r="AG259" i="8"/>
  <c r="AH259" i="8" s="1"/>
  <c r="AB259" i="8" l="1"/>
  <c r="AC259" i="8"/>
  <c r="AD259" i="8"/>
  <c r="Z259" i="8"/>
  <c r="AE259" i="8"/>
  <c r="AA259" i="8"/>
  <c r="X259" i="8"/>
  <c r="O260" i="8"/>
  <c r="U260" i="8" s="1"/>
  <c r="T261" i="8"/>
  <c r="C261" i="8" s="1"/>
  <c r="A262" i="8"/>
  <c r="W261" i="8"/>
  <c r="P260" i="8"/>
  <c r="Q260" i="8" s="1"/>
  <c r="S260" i="8" s="1"/>
  <c r="AG260" i="8"/>
  <c r="AH260" i="8" s="1"/>
  <c r="D260" i="8"/>
  <c r="AG261" i="8" l="1"/>
  <c r="AH261" i="8" s="1"/>
  <c r="W262" i="8"/>
  <c r="A263" i="8"/>
  <c r="O261" i="8"/>
  <c r="U261" i="8" s="1"/>
  <c r="T262" i="8"/>
  <c r="C262" i="8" s="1"/>
  <c r="P261" i="8"/>
  <c r="Q261" i="8" s="1"/>
  <c r="S261" i="8" s="1"/>
  <c r="D261" i="8" s="1"/>
  <c r="X260" i="8"/>
  <c r="Z260" i="8"/>
  <c r="AD260" i="8"/>
  <c r="AA260" i="8"/>
  <c r="AB260" i="8"/>
  <c r="AC260" i="8"/>
  <c r="AE260" i="8"/>
  <c r="AB261" i="8" l="1"/>
  <c r="AC261" i="8"/>
  <c r="AD261" i="8"/>
  <c r="Z261" i="8"/>
  <c r="X261" i="8"/>
  <c r="AA261" i="8"/>
  <c r="AE261" i="8"/>
  <c r="AG262" i="8"/>
  <c r="AH262" i="8" s="1"/>
  <c r="D262" i="8"/>
  <c r="O262" i="8"/>
  <c r="U262" i="8" s="1"/>
  <c r="T263" i="8"/>
  <c r="C263" i="8" s="1"/>
  <c r="A264" i="8"/>
  <c r="P262" i="8"/>
  <c r="Q262" i="8" s="1"/>
  <c r="S262" i="8" s="1"/>
  <c r="W263" i="8"/>
  <c r="W264" i="8" l="1"/>
  <c r="A265" i="8"/>
  <c r="O263" i="8"/>
  <c r="U263" i="8" s="1"/>
  <c r="T264" i="8"/>
  <c r="C264" i="8" s="1"/>
  <c r="P263" i="8"/>
  <c r="Q263" i="8" s="1"/>
  <c r="S263" i="8" s="1"/>
  <c r="AG263" i="8"/>
  <c r="D263" i="8"/>
  <c r="X262" i="8"/>
  <c r="Z262" i="8"/>
  <c r="AD262" i="8"/>
  <c r="AE262" i="8"/>
  <c r="AA262" i="8"/>
  <c r="AB262" i="8"/>
  <c r="AC262" i="8"/>
  <c r="AB263" i="8" l="1"/>
  <c r="AC263" i="8"/>
  <c r="AD263" i="8"/>
  <c r="Z263" i="8"/>
  <c r="AE263" i="8"/>
  <c r="X263" i="8"/>
  <c r="AA263" i="8"/>
  <c r="AH263" i="8"/>
  <c r="AG264" i="8"/>
  <c r="O264" i="8"/>
  <c r="U264" i="8" s="1"/>
  <c r="T265" i="8"/>
  <c r="C265" i="8" s="1"/>
  <c r="A266" i="8"/>
  <c r="W265" i="8"/>
  <c r="P264" i="8"/>
  <c r="Q264" i="8" s="1"/>
  <c r="S264" i="8" s="1"/>
  <c r="D264" i="8" s="1"/>
  <c r="X264" i="8" l="1"/>
  <c r="Z264" i="8"/>
  <c r="AD264" i="8"/>
  <c r="AA264" i="8"/>
  <c r="AB264" i="8"/>
  <c r="AC264" i="8"/>
  <c r="AE264" i="8"/>
  <c r="W266" i="8"/>
  <c r="A267" i="8"/>
  <c r="O265" i="8"/>
  <c r="U265" i="8" s="1"/>
  <c r="T266" i="8"/>
  <c r="C266" i="8" s="1"/>
  <c r="P265" i="8"/>
  <c r="Q265" i="8" s="1"/>
  <c r="S265" i="8" s="1"/>
  <c r="D265" i="8" s="1"/>
  <c r="AG265" i="8"/>
  <c r="AH264" i="8"/>
  <c r="AH265" i="8" l="1"/>
  <c r="AB265" i="8"/>
  <c r="AC265" i="8"/>
  <c r="AD265" i="8"/>
  <c r="Z265" i="8"/>
  <c r="X265" i="8"/>
  <c r="AA265" i="8"/>
  <c r="AE265" i="8"/>
  <c r="AG266" i="8"/>
  <c r="O266" i="8"/>
  <c r="U266" i="8" s="1"/>
  <c r="T267" i="8"/>
  <c r="C267" i="8" s="1"/>
  <c r="A268" i="8"/>
  <c r="P266" i="8"/>
  <c r="Q266" i="8" s="1"/>
  <c r="S266" i="8" s="1"/>
  <c r="D266" i="8" s="1"/>
  <c r="W267" i="8"/>
  <c r="X266" i="8" l="1"/>
  <c r="Z266" i="8"/>
  <c r="AD266" i="8"/>
  <c r="AA266" i="8"/>
  <c r="AB266" i="8"/>
  <c r="AC266" i="8"/>
  <c r="AE266" i="8"/>
  <c r="AH266" i="8"/>
  <c r="W268" i="8"/>
  <c r="A269" i="8"/>
  <c r="O267" i="8"/>
  <c r="U267" i="8" s="1"/>
  <c r="T268" i="8"/>
  <c r="C268" i="8" s="1"/>
  <c r="P267" i="8"/>
  <c r="Q267" i="8" s="1"/>
  <c r="S267" i="8" s="1"/>
  <c r="AG267" i="8"/>
  <c r="AH267" i="8" s="1"/>
  <c r="D267" i="8"/>
  <c r="AB267" i="8" l="1"/>
  <c r="AC267" i="8"/>
  <c r="AD267" i="8"/>
  <c r="Z267" i="8"/>
  <c r="AE267" i="8"/>
  <c r="AA267" i="8"/>
  <c r="X267" i="8"/>
  <c r="AG268" i="8"/>
  <c r="AH268" i="8" s="1"/>
  <c r="O268" i="8"/>
  <c r="U268" i="8" s="1"/>
  <c r="T269" i="8"/>
  <c r="C269" i="8" s="1"/>
  <c r="A270" i="8"/>
  <c r="W269" i="8"/>
  <c r="P268" i="8"/>
  <c r="Q268" i="8" s="1"/>
  <c r="S268" i="8" s="1"/>
  <c r="D268" i="8" s="1"/>
  <c r="X268" i="8" l="1"/>
  <c r="Z268" i="8"/>
  <c r="AD268" i="8"/>
  <c r="AA268" i="8"/>
  <c r="AB268" i="8"/>
  <c r="AC268" i="8"/>
  <c r="AE268" i="8"/>
  <c r="W270" i="8"/>
  <c r="A271" i="8"/>
  <c r="O269" i="8"/>
  <c r="U269" i="8" s="1"/>
  <c r="P269" i="8"/>
  <c r="Q269" i="8" s="1"/>
  <c r="S269" i="8" s="1"/>
  <c r="T270" i="8"/>
  <c r="C270" i="8" s="1"/>
  <c r="D269" i="8"/>
  <c r="AG269" i="8"/>
  <c r="AH269" i="8" s="1"/>
  <c r="AB269" i="8" l="1"/>
  <c r="AD269" i="8"/>
  <c r="Z269" i="8"/>
  <c r="X269" i="8"/>
  <c r="AA269" i="8"/>
  <c r="AC269" i="8"/>
  <c r="AE269" i="8"/>
  <c r="AG270" i="8"/>
  <c r="AH270" i="8" s="1"/>
  <c r="O270" i="8"/>
  <c r="U270" i="8" s="1"/>
  <c r="T271" i="8"/>
  <c r="C271" i="8" s="1"/>
  <c r="A272" i="8"/>
  <c r="P270" i="8"/>
  <c r="Q270" i="8" s="1"/>
  <c r="S270" i="8" s="1"/>
  <c r="D270" i="8" s="1"/>
  <c r="W271" i="8"/>
  <c r="A273" i="8" l="1"/>
  <c r="W272" i="8"/>
  <c r="O271" i="8"/>
  <c r="U271" i="8" s="1"/>
  <c r="P271" i="8"/>
  <c r="Q271" i="8" s="1"/>
  <c r="S271" i="8" s="1"/>
  <c r="T272" i="8"/>
  <c r="C272" i="8" s="1"/>
  <c r="D271" i="8"/>
  <c r="AG271" i="8"/>
  <c r="AH271" i="8" s="1"/>
  <c r="Z270" i="8"/>
  <c r="X270" i="8"/>
  <c r="AA270" i="8"/>
  <c r="AB270" i="8"/>
  <c r="AC270" i="8"/>
  <c r="AD270" i="8"/>
  <c r="AE270" i="8"/>
  <c r="O272" i="8" l="1"/>
  <c r="U272" i="8" s="1"/>
  <c r="T273" i="8"/>
  <c r="C273" i="8" s="1"/>
  <c r="W273" i="8"/>
  <c r="A274" i="8"/>
  <c r="P272" i="8"/>
  <c r="Q272" i="8" s="1"/>
  <c r="S272" i="8" s="1"/>
  <c r="AD271" i="8"/>
  <c r="X271" i="8"/>
  <c r="Z271" i="8"/>
  <c r="AA271" i="8"/>
  <c r="AB271" i="8"/>
  <c r="AC271" i="8"/>
  <c r="AE271" i="8"/>
  <c r="AG272" i="8"/>
  <c r="AH272" i="8" s="1"/>
  <c r="D272" i="8"/>
  <c r="AG273" i="8" l="1"/>
  <c r="AH273" i="8" s="1"/>
  <c r="Z272" i="8"/>
  <c r="X272" i="8"/>
  <c r="AA272" i="8"/>
  <c r="AB272" i="8"/>
  <c r="AC272" i="8"/>
  <c r="AD272" i="8"/>
  <c r="AE272" i="8"/>
  <c r="A275" i="8"/>
  <c r="T274" i="8"/>
  <c r="C274" i="8" s="1"/>
  <c r="W274" i="8"/>
  <c r="O273" i="8"/>
  <c r="U273" i="8" s="1"/>
  <c r="P273" i="8"/>
  <c r="Q273" i="8" s="1"/>
  <c r="S273" i="8" s="1"/>
  <c r="D273" i="8" s="1"/>
  <c r="O274" i="8" l="1"/>
  <c r="U274" i="8" s="1"/>
  <c r="T275" i="8"/>
  <c r="C275" i="8" s="1"/>
  <c r="P274" i="8"/>
  <c r="Q274" i="8" s="1"/>
  <c r="S274" i="8" s="1"/>
  <c r="W275" i="8"/>
  <c r="A276" i="8"/>
  <c r="AD273" i="8"/>
  <c r="AE273" i="8"/>
  <c r="X273" i="8"/>
  <c r="Z273" i="8"/>
  <c r="AA273" i="8"/>
  <c r="AB273" i="8"/>
  <c r="AC273" i="8"/>
  <c r="AG274" i="8"/>
  <c r="AH274" i="8" s="1"/>
  <c r="D274" i="8"/>
  <c r="AG275" i="8" l="1"/>
  <c r="Z274" i="8"/>
  <c r="AC274" i="8"/>
  <c r="AD274" i="8"/>
  <c r="AE274" i="8"/>
  <c r="X274" i="8"/>
  <c r="AA274" i="8"/>
  <c r="AB274" i="8"/>
  <c r="A277" i="8"/>
  <c r="O275" i="8"/>
  <c r="U275" i="8" s="1"/>
  <c r="P275" i="8"/>
  <c r="Q275" i="8" s="1"/>
  <c r="S275" i="8" s="1"/>
  <c r="D275" i="8" s="1"/>
  <c r="T276" i="8"/>
  <c r="C276" i="8" s="1"/>
  <c r="W276" i="8"/>
  <c r="AH275" i="8" l="1"/>
  <c r="O276" i="8"/>
  <c r="U276" i="8" s="1"/>
  <c r="T277" i="8"/>
  <c r="C277" i="8" s="1"/>
  <c r="W277" i="8"/>
  <c r="A278" i="8"/>
  <c r="P276" i="8"/>
  <c r="Q276" i="8" s="1"/>
  <c r="S276" i="8" s="1"/>
  <c r="D276" i="8" s="1"/>
  <c r="AG276" i="8"/>
  <c r="AH276" i="8" s="1"/>
  <c r="AD275" i="8"/>
  <c r="AA275" i="8"/>
  <c r="AB275" i="8"/>
  <c r="AC275" i="8"/>
  <c r="AE275" i="8"/>
  <c r="X275" i="8"/>
  <c r="Z275" i="8"/>
  <c r="AG277" i="8" l="1"/>
  <c r="Z276" i="8"/>
  <c r="X276" i="8"/>
  <c r="AA276" i="8"/>
  <c r="AB276" i="8"/>
  <c r="AC276" i="8"/>
  <c r="AD276" i="8"/>
  <c r="AE276" i="8"/>
  <c r="A279" i="8"/>
  <c r="T278" i="8"/>
  <c r="C278" i="8" s="1"/>
  <c r="W278" i="8"/>
  <c r="O277" i="8"/>
  <c r="U277" i="8" s="1"/>
  <c r="P277" i="8"/>
  <c r="Q277" i="8" s="1"/>
  <c r="S277" i="8" s="1"/>
  <c r="D277" i="8" s="1"/>
  <c r="AH277" i="8" l="1"/>
  <c r="O278" i="8"/>
  <c r="U278" i="8" s="1"/>
  <c r="T279" i="8"/>
  <c r="C279" i="8" s="1"/>
  <c r="W279" i="8"/>
  <c r="A280" i="8"/>
  <c r="P278" i="8"/>
  <c r="Q278" i="8" s="1"/>
  <c r="S278" i="8" s="1"/>
  <c r="AD277" i="8"/>
  <c r="X277" i="8"/>
  <c r="Z277" i="8"/>
  <c r="AA277" i="8"/>
  <c r="AC277" i="8"/>
  <c r="AE277" i="8"/>
  <c r="AB277" i="8"/>
  <c r="AG278" i="8"/>
  <c r="AH278" i="8" s="1"/>
  <c r="D278" i="8"/>
  <c r="AG279" i="8" l="1"/>
  <c r="AH279" i="8" s="1"/>
  <c r="A281" i="8"/>
  <c r="T280" i="8"/>
  <c r="C280" i="8" s="1"/>
  <c r="O279" i="8"/>
  <c r="U279" i="8" s="1"/>
  <c r="W280" i="8"/>
  <c r="P279" i="8"/>
  <c r="Q279" i="8" s="1"/>
  <c r="S279" i="8" s="1"/>
  <c r="D279" i="8" s="1"/>
  <c r="Z278" i="8"/>
  <c r="AE278" i="8"/>
  <c r="X278" i="8"/>
  <c r="AD278" i="8"/>
  <c r="AC278" i="8"/>
  <c r="AA278" i="8"/>
  <c r="AB278" i="8"/>
  <c r="AD279" i="8" l="1"/>
  <c r="AC279" i="8"/>
  <c r="AE279" i="8"/>
  <c r="AB279" i="8"/>
  <c r="Z279" i="8"/>
  <c r="AA279" i="8"/>
  <c r="X279" i="8"/>
  <c r="AG280" i="8"/>
  <c r="O280" i="8"/>
  <c r="U280" i="8" s="1"/>
  <c r="T281" i="8"/>
  <c r="C281" i="8" s="1"/>
  <c r="P280" i="8"/>
  <c r="Q280" i="8" s="1"/>
  <c r="S280" i="8" s="1"/>
  <c r="D280" i="8" s="1"/>
  <c r="W281" i="8"/>
  <c r="A282" i="8"/>
  <c r="AH280" i="8" l="1"/>
  <c r="A283" i="8"/>
  <c r="W282" i="8"/>
  <c r="O281" i="8"/>
  <c r="U281" i="8" s="1"/>
  <c r="P281" i="8"/>
  <c r="Q281" i="8" s="1"/>
  <c r="S281" i="8" s="1"/>
  <c r="T282" i="8"/>
  <c r="C282" i="8" s="1"/>
  <c r="D281" i="8"/>
  <c r="AG281" i="8"/>
  <c r="AH281" i="8" s="1"/>
  <c r="Z280" i="8"/>
  <c r="AB280" i="8"/>
  <c r="AC280" i="8"/>
  <c r="AD280" i="8"/>
  <c r="AE280" i="8"/>
  <c r="AA280" i="8"/>
  <c r="X280" i="8"/>
  <c r="AD281" i="8" l="1"/>
  <c r="Z281" i="8"/>
  <c r="AA281" i="8"/>
  <c r="AB281" i="8"/>
  <c r="AC281" i="8"/>
  <c r="X281" i="8"/>
  <c r="AE281" i="8"/>
  <c r="D282" i="8"/>
  <c r="AG282" i="8"/>
  <c r="AH282" i="8" s="1"/>
  <c r="O282" i="8"/>
  <c r="U282" i="8" s="1"/>
  <c r="T283" i="8"/>
  <c r="C283" i="8" s="1"/>
  <c r="W283" i="8"/>
  <c r="P282" i="8"/>
  <c r="Q282" i="8" s="1"/>
  <c r="S282" i="8" s="1"/>
  <c r="A284" i="8"/>
  <c r="Z282" i="8" l="1"/>
  <c r="X282" i="8"/>
  <c r="AA282" i="8"/>
  <c r="AB282" i="8"/>
  <c r="AC282" i="8"/>
  <c r="AD282" i="8"/>
  <c r="AE282" i="8"/>
  <c r="A285" i="8"/>
  <c r="T284" i="8"/>
  <c r="C284" i="8" s="1"/>
  <c r="W284" i="8"/>
  <c r="P283" i="8"/>
  <c r="Q283" i="8" s="1"/>
  <c r="S283" i="8" s="1"/>
  <c r="D283" i="8" s="1"/>
  <c r="O283" i="8"/>
  <c r="U283" i="8" s="1"/>
  <c r="AG283" i="8"/>
  <c r="AD283" i="8" l="1"/>
  <c r="AE283" i="8"/>
  <c r="X283" i="8"/>
  <c r="Z283" i="8"/>
  <c r="AA283" i="8"/>
  <c r="AB283" i="8"/>
  <c r="AC283" i="8"/>
  <c r="O284" i="8"/>
  <c r="U284" i="8" s="1"/>
  <c r="T285" i="8"/>
  <c r="C285" i="8" s="1"/>
  <c r="P284" i="8"/>
  <c r="Q284" i="8" s="1"/>
  <c r="S284" i="8" s="1"/>
  <c r="D284" i="8" s="1"/>
  <c r="W285" i="8"/>
  <c r="A286" i="8"/>
  <c r="AH283" i="8"/>
  <c r="AG284" i="8"/>
  <c r="Z284" i="8" l="1"/>
  <c r="AA284" i="8"/>
  <c r="AB284" i="8"/>
  <c r="AC284" i="8"/>
  <c r="AE284" i="8"/>
  <c r="X284" i="8"/>
  <c r="AD284" i="8"/>
  <c r="AG285" i="8"/>
  <c r="AH285" i="8" s="1"/>
  <c r="D285" i="8"/>
  <c r="AH284" i="8"/>
  <c r="A287" i="8"/>
  <c r="O285" i="8"/>
  <c r="U285" i="8" s="1"/>
  <c r="P285" i="8"/>
  <c r="Q285" i="8" s="1"/>
  <c r="S285" i="8" s="1"/>
  <c r="W286" i="8"/>
  <c r="T286" i="8"/>
  <c r="C286" i="8" s="1"/>
  <c r="AD285" i="8" l="1"/>
  <c r="AE285" i="8"/>
  <c r="X285" i="8"/>
  <c r="AC285" i="8"/>
  <c r="AB285" i="8"/>
  <c r="Z285" i="8"/>
  <c r="AA285" i="8"/>
  <c r="AG286" i="8"/>
  <c r="O286" i="8"/>
  <c r="U286" i="8" s="1"/>
  <c r="T287" i="8"/>
  <c r="C287" i="8" s="1"/>
  <c r="P286" i="8"/>
  <c r="Q286" i="8" s="1"/>
  <c r="S286" i="8" s="1"/>
  <c r="D286" i="8" s="1"/>
  <c r="W287" i="8"/>
  <c r="A288" i="8"/>
  <c r="AH286" i="8" l="1"/>
  <c r="A289" i="8"/>
  <c r="T288" i="8"/>
  <c r="C288" i="8" s="1"/>
  <c r="W288" i="8"/>
  <c r="O287" i="8"/>
  <c r="U287" i="8" s="1"/>
  <c r="P287" i="8"/>
  <c r="Q287" i="8" s="1"/>
  <c r="S287" i="8" s="1"/>
  <c r="AG287" i="8"/>
  <c r="AH287" i="8" s="1"/>
  <c r="D287" i="8"/>
  <c r="Z286" i="8"/>
  <c r="AA286" i="8"/>
  <c r="AB286" i="8"/>
  <c r="AC286" i="8"/>
  <c r="X286" i="8"/>
  <c r="AD286" i="8"/>
  <c r="AE286" i="8"/>
  <c r="AD287" i="8" l="1"/>
  <c r="AE287" i="8"/>
  <c r="X287" i="8"/>
  <c r="Z287" i="8"/>
  <c r="AA287" i="8"/>
  <c r="AB287" i="8"/>
  <c r="AC287" i="8"/>
  <c r="O288" i="8"/>
  <c r="U288" i="8" s="1"/>
  <c r="T289" i="8"/>
  <c r="C289" i="8" s="1"/>
  <c r="P288" i="8"/>
  <c r="Q288" i="8" s="1"/>
  <c r="S288" i="8" s="1"/>
  <c r="D288" i="8" s="1"/>
  <c r="W289" i="8"/>
  <c r="A290" i="8"/>
  <c r="AG288" i="8"/>
  <c r="Z288" i="8" l="1"/>
  <c r="AA288" i="8"/>
  <c r="AB288" i="8"/>
  <c r="AC288" i="8"/>
  <c r="X288" i="8"/>
  <c r="AD288" i="8"/>
  <c r="AE288" i="8"/>
  <c r="AG289" i="8"/>
  <c r="AH289" i="8" s="1"/>
  <c r="D289" i="8"/>
  <c r="AH288" i="8"/>
  <c r="A291" i="8"/>
  <c r="O289" i="8"/>
  <c r="U289" i="8" s="1"/>
  <c r="P289" i="8"/>
  <c r="Q289" i="8" s="1"/>
  <c r="S289" i="8" s="1"/>
  <c r="W290" i="8"/>
  <c r="T290" i="8"/>
  <c r="C290" i="8" s="1"/>
  <c r="AD289" i="8" l="1"/>
  <c r="AE289" i="8"/>
  <c r="X289" i="8"/>
  <c r="AC289" i="8"/>
  <c r="AA289" i="8"/>
  <c r="AB289" i="8"/>
  <c r="Z289" i="8"/>
  <c r="AG290" i="8"/>
  <c r="O290" i="8"/>
  <c r="U290" i="8" s="1"/>
  <c r="T291" i="8"/>
  <c r="C291" i="8" s="1"/>
  <c r="P290" i="8"/>
  <c r="Q290" i="8" s="1"/>
  <c r="S290" i="8" s="1"/>
  <c r="D290" i="8" s="1"/>
  <c r="W291" i="8"/>
  <c r="A292" i="8"/>
  <c r="AH290" i="8" l="1"/>
  <c r="Z290" i="8"/>
  <c r="AA290" i="8"/>
  <c r="AB290" i="8"/>
  <c r="AC290" i="8"/>
  <c r="X290" i="8"/>
  <c r="AD290" i="8"/>
  <c r="AE290" i="8"/>
  <c r="AG291" i="8"/>
  <c r="AH291" i="8" s="1"/>
  <c r="A293" i="8"/>
  <c r="T292" i="8"/>
  <c r="C292" i="8" s="1"/>
  <c r="W292" i="8"/>
  <c r="P291" i="8"/>
  <c r="Q291" i="8" s="1"/>
  <c r="S291" i="8" s="1"/>
  <c r="D291" i="8" s="1"/>
  <c r="O291" i="8"/>
  <c r="U291" i="8" s="1"/>
  <c r="AD291" i="8" l="1"/>
  <c r="AE291" i="8"/>
  <c r="X291" i="8"/>
  <c r="Z291" i="8"/>
  <c r="AA291" i="8"/>
  <c r="AB291" i="8"/>
  <c r="AC291" i="8"/>
  <c r="D292" i="8"/>
  <c r="AG292" i="8"/>
  <c r="AH292" i="8" s="1"/>
  <c r="O292" i="8"/>
  <c r="U292" i="8" s="1"/>
  <c r="T293" i="8"/>
  <c r="C293" i="8" s="1"/>
  <c r="P292" i="8"/>
  <c r="Q292" i="8" s="1"/>
  <c r="S292" i="8" s="1"/>
  <c r="W293" i="8"/>
  <c r="A294" i="8"/>
  <c r="Z292" i="8" l="1"/>
  <c r="AA292" i="8"/>
  <c r="AB292" i="8"/>
  <c r="AC292" i="8"/>
  <c r="AE292" i="8"/>
  <c r="X292" i="8"/>
  <c r="AD292" i="8"/>
  <c r="AG293" i="8"/>
  <c r="A295" i="8"/>
  <c r="O293" i="8"/>
  <c r="U293" i="8" s="1"/>
  <c r="P293" i="8"/>
  <c r="Q293" i="8" s="1"/>
  <c r="S293" i="8" s="1"/>
  <c r="D293" i="8" s="1"/>
  <c r="W294" i="8"/>
  <c r="T294" i="8"/>
  <c r="C294" i="8" s="1"/>
  <c r="AH293" i="8" l="1"/>
  <c r="O294" i="8"/>
  <c r="U294" i="8" s="1"/>
  <c r="T295" i="8"/>
  <c r="C295" i="8" s="1"/>
  <c r="P294" i="8"/>
  <c r="Q294" i="8" s="1"/>
  <c r="S294" i="8" s="1"/>
  <c r="W295" i="8"/>
  <c r="A296" i="8"/>
  <c r="AG294" i="8"/>
  <c r="AH294" i="8" s="1"/>
  <c r="D294" i="8"/>
  <c r="AD293" i="8"/>
  <c r="AE293" i="8"/>
  <c r="X293" i="8"/>
  <c r="AC293" i="8"/>
  <c r="AB293" i="8"/>
  <c r="Z293" i="8"/>
  <c r="AA293" i="8"/>
  <c r="Z294" i="8" l="1"/>
  <c r="AA294" i="8"/>
  <c r="AB294" i="8"/>
  <c r="AC294" i="8"/>
  <c r="X294" i="8"/>
  <c r="AD294" i="8"/>
  <c r="AE294" i="8"/>
  <c r="A297" i="8"/>
  <c r="T296" i="8"/>
  <c r="C296" i="8" s="1"/>
  <c r="W296" i="8"/>
  <c r="O295" i="8"/>
  <c r="U295" i="8" s="1"/>
  <c r="P295" i="8"/>
  <c r="Q295" i="8" s="1"/>
  <c r="S295" i="8" s="1"/>
  <c r="D295" i="8" s="1"/>
  <c r="AG295" i="8"/>
  <c r="O296" i="8" l="1"/>
  <c r="U296" i="8" s="1"/>
  <c r="T297" i="8"/>
  <c r="C297" i="8" s="1"/>
  <c r="P296" i="8"/>
  <c r="Q296" i="8" s="1"/>
  <c r="S296" i="8" s="1"/>
  <c r="D296" i="8" s="1"/>
  <c r="W297" i="8"/>
  <c r="A298" i="8"/>
  <c r="AD295" i="8"/>
  <c r="AE295" i="8"/>
  <c r="X295" i="8"/>
  <c r="Z295" i="8"/>
  <c r="AA295" i="8"/>
  <c r="AB295" i="8"/>
  <c r="AC295" i="8"/>
  <c r="AH295" i="8"/>
  <c r="AG296" i="8"/>
  <c r="Z296" i="8" l="1"/>
  <c r="AA296" i="8"/>
  <c r="AB296" i="8"/>
  <c r="AC296" i="8"/>
  <c r="X296" i="8"/>
  <c r="AD296" i="8"/>
  <c r="AE296" i="8"/>
  <c r="AH296" i="8"/>
  <c r="A299" i="8"/>
  <c r="O297" i="8"/>
  <c r="U297" i="8" s="1"/>
  <c r="P297" i="8"/>
  <c r="Q297" i="8" s="1"/>
  <c r="S297" i="8" s="1"/>
  <c r="D297" i="8" s="1"/>
  <c r="W298" i="8"/>
  <c r="T298" i="8"/>
  <c r="C298" i="8" s="1"/>
  <c r="AG297" i="8"/>
  <c r="AD297" i="8" l="1"/>
  <c r="AE297" i="8"/>
  <c r="X297" i="8"/>
  <c r="AC297" i="8"/>
  <c r="AA297" i="8"/>
  <c r="AB297" i="8"/>
  <c r="Z297" i="8"/>
  <c r="O298" i="8"/>
  <c r="U298" i="8" s="1"/>
  <c r="T299" i="8"/>
  <c r="C299" i="8" s="1"/>
  <c r="P298" i="8"/>
  <c r="Q298" i="8" s="1"/>
  <c r="S298" i="8" s="1"/>
  <c r="D298" i="8" s="1"/>
  <c r="W299" i="8"/>
  <c r="A300" i="8"/>
  <c r="AH297" i="8"/>
  <c r="AG298" i="8"/>
  <c r="AH298" i="8" l="1"/>
  <c r="A301" i="8"/>
  <c r="T300" i="8"/>
  <c r="C300" i="8" s="1"/>
  <c r="W300" i="8"/>
  <c r="P299" i="8"/>
  <c r="Q299" i="8" s="1"/>
  <c r="S299" i="8" s="1"/>
  <c r="D299" i="8" s="1"/>
  <c r="O299" i="8"/>
  <c r="U299" i="8" s="1"/>
  <c r="Z298" i="8"/>
  <c r="AA298" i="8"/>
  <c r="AB298" i="8"/>
  <c r="AC298" i="8"/>
  <c r="X298" i="8"/>
  <c r="AD298" i="8"/>
  <c r="AE298" i="8"/>
  <c r="AG299" i="8"/>
  <c r="AD299" i="8" l="1"/>
  <c r="AE299" i="8"/>
  <c r="X299" i="8"/>
  <c r="Z299" i="8"/>
  <c r="AA299" i="8"/>
  <c r="AB299" i="8"/>
  <c r="AC299" i="8"/>
  <c r="AH299" i="8"/>
  <c r="AG300" i="8"/>
  <c r="O300" i="8"/>
  <c r="U300" i="8" s="1"/>
  <c r="T301" i="8"/>
  <c r="C301" i="8" s="1"/>
  <c r="P300" i="8"/>
  <c r="Q300" i="8" s="1"/>
  <c r="S300" i="8" s="1"/>
  <c r="D300" i="8" s="1"/>
  <c r="W301" i="8"/>
  <c r="A302" i="8"/>
  <c r="AH300" i="8" l="1"/>
  <c r="A303" i="8"/>
  <c r="O301" i="8"/>
  <c r="U301" i="8" s="1"/>
  <c r="P301" i="8"/>
  <c r="Q301" i="8" s="1"/>
  <c r="S301" i="8" s="1"/>
  <c r="D301" i="8" s="1"/>
  <c r="W302" i="8"/>
  <c r="T302" i="8"/>
  <c r="C302" i="8" s="1"/>
  <c r="Z300" i="8"/>
  <c r="AA300" i="8"/>
  <c r="AB300" i="8"/>
  <c r="AC300" i="8"/>
  <c r="AE300" i="8"/>
  <c r="X300" i="8"/>
  <c r="AD300" i="8"/>
  <c r="AG301" i="8"/>
  <c r="AD301" i="8" l="1"/>
  <c r="AE301" i="8"/>
  <c r="X301" i="8"/>
  <c r="AC301" i="8"/>
  <c r="AB301" i="8"/>
  <c r="Z301" i="8"/>
  <c r="AA301" i="8"/>
  <c r="O302" i="8"/>
  <c r="U302" i="8" s="1"/>
  <c r="T303" i="8"/>
  <c r="C303" i="8" s="1"/>
  <c r="P302" i="8"/>
  <c r="Q302" i="8" s="1"/>
  <c r="S302" i="8" s="1"/>
  <c r="D302" i="8" s="1"/>
  <c r="W303" i="8"/>
  <c r="A304" i="8"/>
  <c r="AH301" i="8"/>
  <c r="AG302" i="8"/>
  <c r="Z302" i="8" l="1"/>
  <c r="AA302" i="8"/>
  <c r="AB302" i="8"/>
  <c r="AC302" i="8"/>
  <c r="X302" i="8"/>
  <c r="AD302" i="8"/>
  <c r="AE302" i="8"/>
  <c r="A305" i="8"/>
  <c r="T304" i="8"/>
  <c r="C304" i="8" s="1"/>
  <c r="W304" i="8"/>
  <c r="O303" i="8"/>
  <c r="U303" i="8" s="1"/>
  <c r="P303" i="8"/>
  <c r="Q303" i="8" s="1"/>
  <c r="S303" i="8" s="1"/>
  <c r="D303" i="8" s="1"/>
  <c r="AG303" i="8"/>
  <c r="AH302" i="8"/>
  <c r="AD303" i="8" l="1"/>
  <c r="AE303" i="8"/>
  <c r="X303" i="8"/>
  <c r="Z303" i="8"/>
  <c r="AA303" i="8"/>
  <c r="AB303" i="8"/>
  <c r="AC303" i="8"/>
  <c r="O304" i="8"/>
  <c r="U304" i="8" s="1"/>
  <c r="T305" i="8"/>
  <c r="C305" i="8" s="1"/>
  <c r="P304" i="8"/>
  <c r="Q304" i="8" s="1"/>
  <c r="S304" i="8" s="1"/>
  <c r="D304" i="8" s="1"/>
  <c r="W305" i="8"/>
  <c r="A306" i="8"/>
  <c r="AH303" i="8"/>
  <c r="AG304" i="8"/>
  <c r="Z304" i="8" l="1"/>
  <c r="AA304" i="8"/>
  <c r="AB304" i="8"/>
  <c r="AC304" i="8"/>
  <c r="X304" i="8"/>
  <c r="AD304" i="8"/>
  <c r="AE304" i="8"/>
  <c r="AG305" i="8"/>
  <c r="AH305" i="8" s="1"/>
  <c r="AH304" i="8"/>
  <c r="A307" i="8"/>
  <c r="O305" i="8"/>
  <c r="U305" i="8" s="1"/>
  <c r="P305" i="8"/>
  <c r="Q305" i="8" s="1"/>
  <c r="S305" i="8" s="1"/>
  <c r="D305" i="8" s="1"/>
  <c r="W306" i="8"/>
  <c r="T306" i="8"/>
  <c r="C306" i="8" s="1"/>
  <c r="AD305" i="8" l="1"/>
  <c r="AE305" i="8"/>
  <c r="X305" i="8"/>
  <c r="AC305" i="8"/>
  <c r="AA305" i="8"/>
  <c r="AB305" i="8"/>
  <c r="Z305" i="8"/>
  <c r="O306" i="8"/>
  <c r="U306" i="8" s="1"/>
  <c r="T307" i="8"/>
  <c r="C307" i="8" s="1"/>
  <c r="P306" i="8"/>
  <c r="Q306" i="8" s="1"/>
  <c r="S306" i="8" s="1"/>
  <c r="D306" i="8" s="1"/>
  <c r="W307" i="8"/>
  <c r="A308" i="8"/>
  <c r="AG306" i="8"/>
  <c r="Z306" i="8" l="1"/>
  <c r="AA306" i="8"/>
  <c r="AB306" i="8"/>
  <c r="AC306" i="8"/>
  <c r="X306" i="8"/>
  <c r="AD306" i="8"/>
  <c r="AE306" i="8"/>
  <c r="AG307" i="8"/>
  <c r="AH307" i="8" s="1"/>
  <c r="D307" i="8"/>
  <c r="AH306" i="8"/>
  <c r="A309" i="8"/>
  <c r="T308" i="8"/>
  <c r="C308" i="8" s="1"/>
  <c r="W308" i="8"/>
  <c r="P307" i="8"/>
  <c r="Q307" i="8" s="1"/>
  <c r="S307" i="8" s="1"/>
  <c r="O307" i="8"/>
  <c r="U307" i="8" s="1"/>
  <c r="O308" i="8" l="1"/>
  <c r="U308" i="8" s="1"/>
  <c r="T309" i="8"/>
  <c r="C309" i="8" s="1"/>
  <c r="P308" i="8"/>
  <c r="Q308" i="8" s="1"/>
  <c r="S308" i="8" s="1"/>
  <c r="D308" i="8" s="1"/>
  <c r="W309" i="8"/>
  <c r="A310" i="8"/>
  <c r="AD307" i="8"/>
  <c r="AE307" i="8"/>
  <c r="X307" i="8"/>
  <c r="Z307" i="8"/>
  <c r="AA307" i="8"/>
  <c r="AB307" i="8"/>
  <c r="AC307" i="8"/>
  <c r="AG308" i="8"/>
  <c r="Z308" i="8" l="1"/>
  <c r="AA308" i="8"/>
  <c r="AB308" i="8"/>
  <c r="AC308" i="8"/>
  <c r="AE308" i="8"/>
  <c r="X308" i="8"/>
  <c r="AD308" i="8"/>
  <c r="AG309" i="8"/>
  <c r="AH309" i="8" s="1"/>
  <c r="A311" i="8"/>
  <c r="O309" i="8"/>
  <c r="U309" i="8" s="1"/>
  <c r="P309" i="8"/>
  <c r="Q309" i="8" s="1"/>
  <c r="S309" i="8" s="1"/>
  <c r="D309" i="8" s="1"/>
  <c r="W310" i="8"/>
  <c r="T310" i="8"/>
  <c r="C310" i="8" s="1"/>
  <c r="AH308" i="8"/>
  <c r="O310" i="8" l="1"/>
  <c r="U310" i="8" s="1"/>
  <c r="T311" i="8"/>
  <c r="C311" i="8" s="1"/>
  <c r="P310" i="8"/>
  <c r="Q310" i="8" s="1"/>
  <c r="S310" i="8" s="1"/>
  <c r="W311" i="8"/>
  <c r="A312" i="8"/>
  <c r="AG310" i="8"/>
  <c r="AH310" i="8" s="1"/>
  <c r="D310" i="8"/>
  <c r="AD309" i="8"/>
  <c r="AE309" i="8"/>
  <c r="X309" i="8"/>
  <c r="AC309" i="8"/>
  <c r="Z309" i="8"/>
  <c r="AA309" i="8"/>
  <c r="AB309" i="8"/>
  <c r="AG311" i="8" l="1"/>
  <c r="Z310" i="8"/>
  <c r="AA310" i="8"/>
  <c r="AB310" i="8"/>
  <c r="AC310" i="8"/>
  <c r="X310" i="8"/>
  <c r="AD310" i="8"/>
  <c r="AE310" i="8"/>
  <c r="A313" i="8"/>
  <c r="T312" i="8"/>
  <c r="C312" i="8" s="1"/>
  <c r="W312" i="8"/>
  <c r="O311" i="8"/>
  <c r="U311" i="8" s="1"/>
  <c r="P311" i="8"/>
  <c r="Q311" i="8" s="1"/>
  <c r="S311" i="8" s="1"/>
  <c r="D311" i="8" s="1"/>
  <c r="AH311" i="8" l="1"/>
  <c r="O312" i="8"/>
  <c r="U312" i="8" s="1"/>
  <c r="T313" i="8"/>
  <c r="C313" i="8" s="1"/>
  <c r="P312" i="8"/>
  <c r="Q312" i="8" s="1"/>
  <c r="S312" i="8" s="1"/>
  <c r="D312" i="8" s="1"/>
  <c r="W313" i="8"/>
  <c r="A314" i="8"/>
  <c r="AD311" i="8"/>
  <c r="AE311" i="8"/>
  <c r="X311" i="8"/>
  <c r="Z311" i="8"/>
  <c r="AA311" i="8"/>
  <c r="AB311" i="8"/>
  <c r="AC311" i="8"/>
  <c r="AG312" i="8"/>
  <c r="Z312" i="8" l="1"/>
  <c r="AA312" i="8"/>
  <c r="AB312" i="8"/>
  <c r="AC312" i="8"/>
  <c r="X312" i="8"/>
  <c r="AD312" i="8"/>
  <c r="AE312" i="8"/>
  <c r="AG313" i="8"/>
  <c r="D313" i="8"/>
  <c r="AH312" i="8"/>
  <c r="A315" i="8"/>
  <c r="O313" i="8"/>
  <c r="U313" i="8" s="1"/>
  <c r="P313" i="8"/>
  <c r="Q313" i="8" s="1"/>
  <c r="S313" i="8" s="1"/>
  <c r="W314" i="8"/>
  <c r="T314" i="8"/>
  <c r="C314" i="8" s="1"/>
  <c r="AH313" i="8" l="1"/>
  <c r="AD313" i="8"/>
  <c r="AE313" i="8"/>
  <c r="X313" i="8"/>
  <c r="AC313" i="8"/>
  <c r="AA313" i="8"/>
  <c r="AB313" i="8"/>
  <c r="Z313" i="8"/>
  <c r="AG314" i="8"/>
  <c r="AH314" i="8" s="1"/>
  <c r="O314" i="8"/>
  <c r="U314" i="8" s="1"/>
  <c r="T315" i="8"/>
  <c r="C315" i="8" s="1"/>
  <c r="P314" i="8"/>
  <c r="Q314" i="8" s="1"/>
  <c r="S314" i="8" s="1"/>
  <c r="D314" i="8" s="1"/>
  <c r="W315" i="8"/>
  <c r="A316" i="8"/>
  <c r="Z314" i="8" l="1"/>
  <c r="AA314" i="8"/>
  <c r="AB314" i="8"/>
  <c r="AC314" i="8"/>
  <c r="X314" i="8"/>
  <c r="AD314" i="8"/>
  <c r="AE314" i="8"/>
  <c r="AG315" i="8"/>
  <c r="AH315" i="8" s="1"/>
  <c r="D315" i="8"/>
  <c r="A317" i="8"/>
  <c r="T316" i="8"/>
  <c r="C316" i="8" s="1"/>
  <c r="W316" i="8"/>
  <c r="P315" i="8"/>
  <c r="Q315" i="8" s="1"/>
  <c r="S315" i="8" s="1"/>
  <c r="O315" i="8"/>
  <c r="U315" i="8" s="1"/>
  <c r="O316" i="8" l="1"/>
  <c r="U316" i="8" s="1"/>
  <c r="T317" i="8"/>
  <c r="C317" i="8" s="1"/>
  <c r="P316" i="8"/>
  <c r="Q316" i="8" s="1"/>
  <c r="S316" i="8" s="1"/>
  <c r="D316" i="8" s="1"/>
  <c r="W317" i="8"/>
  <c r="A318" i="8"/>
  <c r="AD315" i="8"/>
  <c r="AE315" i="8"/>
  <c r="X315" i="8"/>
  <c r="Z315" i="8"/>
  <c r="AA315" i="8"/>
  <c r="AB315" i="8"/>
  <c r="AC315" i="8"/>
  <c r="AG316" i="8"/>
  <c r="Z316" i="8" l="1"/>
  <c r="AA316" i="8"/>
  <c r="AB316" i="8"/>
  <c r="AC316" i="8"/>
  <c r="AE316" i="8"/>
  <c r="X316" i="8"/>
  <c r="AD316" i="8"/>
  <c r="AG317" i="8"/>
  <c r="AH317" i="8" s="1"/>
  <c r="D317" i="8"/>
  <c r="AH316" i="8"/>
  <c r="A319" i="8"/>
  <c r="O317" i="8"/>
  <c r="U317" i="8" s="1"/>
  <c r="P317" i="8"/>
  <c r="Q317" i="8" s="1"/>
  <c r="S317" i="8" s="1"/>
  <c r="W318" i="8"/>
  <c r="T318" i="8"/>
  <c r="C318" i="8" s="1"/>
  <c r="O318" i="8" l="1"/>
  <c r="U318" i="8" s="1"/>
  <c r="T319" i="8"/>
  <c r="C319" i="8" s="1"/>
  <c r="P318" i="8"/>
  <c r="Q318" i="8" s="1"/>
  <c r="S318" i="8" s="1"/>
  <c r="D318" i="8" s="1"/>
  <c r="W319" i="8"/>
  <c r="A320" i="8"/>
  <c r="AD317" i="8"/>
  <c r="AE317" i="8"/>
  <c r="X317" i="8"/>
  <c r="AC317" i="8"/>
  <c r="AB317" i="8"/>
  <c r="Z317" i="8"/>
  <c r="AA317" i="8"/>
  <c r="AG318" i="8"/>
  <c r="Z318" i="8" l="1"/>
  <c r="AA318" i="8"/>
  <c r="AB318" i="8"/>
  <c r="AC318" i="8"/>
  <c r="X318" i="8"/>
  <c r="AD318" i="8"/>
  <c r="AE318" i="8"/>
  <c r="AG319" i="8"/>
  <c r="D319" i="8"/>
  <c r="AH318" i="8"/>
  <c r="A321" i="8"/>
  <c r="T320" i="8"/>
  <c r="C320" i="8" s="1"/>
  <c r="W320" i="8"/>
  <c r="O319" i="8"/>
  <c r="U319" i="8" s="1"/>
  <c r="P319" i="8"/>
  <c r="Q319" i="8" s="1"/>
  <c r="S319" i="8" s="1"/>
  <c r="AH319" i="8" l="1"/>
  <c r="O320" i="8"/>
  <c r="U320" i="8" s="1"/>
  <c r="T321" i="8"/>
  <c r="C321" i="8" s="1"/>
  <c r="P320" i="8"/>
  <c r="Q320" i="8" s="1"/>
  <c r="S320" i="8" s="1"/>
  <c r="W321" i="8"/>
  <c r="A322" i="8"/>
  <c r="AD319" i="8"/>
  <c r="AE319" i="8"/>
  <c r="X319" i="8"/>
  <c r="Z319" i="8"/>
  <c r="AA319" i="8"/>
  <c r="AB319" i="8"/>
  <c r="AC319" i="8"/>
  <c r="D320" i="8"/>
  <c r="AG320" i="8"/>
  <c r="AH320" i="8" s="1"/>
  <c r="AG321" i="8" l="1"/>
  <c r="Z320" i="8"/>
  <c r="AA320" i="8"/>
  <c r="AB320" i="8"/>
  <c r="AC320" i="8"/>
  <c r="X320" i="8"/>
  <c r="AD320" i="8"/>
  <c r="AE320" i="8"/>
  <c r="A323" i="8"/>
  <c r="O321" i="8"/>
  <c r="U321" i="8" s="1"/>
  <c r="P321" i="8"/>
  <c r="Q321" i="8" s="1"/>
  <c r="S321" i="8" s="1"/>
  <c r="D321" i="8" s="1"/>
  <c r="W322" i="8"/>
  <c r="T322" i="8"/>
  <c r="C322" i="8" s="1"/>
  <c r="AH321" i="8" l="1"/>
  <c r="AD321" i="8"/>
  <c r="AE321" i="8"/>
  <c r="X321" i="8"/>
  <c r="AC321" i="8"/>
  <c r="AA321" i="8"/>
  <c r="AB321" i="8"/>
  <c r="Z321" i="8"/>
  <c r="AG322" i="8"/>
  <c r="O322" i="8"/>
  <c r="U322" i="8" s="1"/>
  <c r="T323" i="8"/>
  <c r="C323" i="8" s="1"/>
  <c r="P322" i="8"/>
  <c r="Q322" i="8" s="1"/>
  <c r="S322" i="8" s="1"/>
  <c r="D322" i="8" s="1"/>
  <c r="W323" i="8"/>
  <c r="A324" i="8"/>
  <c r="AH322" i="8" l="1"/>
  <c r="AG323" i="8"/>
  <c r="Z322" i="8"/>
  <c r="AA322" i="8"/>
  <c r="AB322" i="8"/>
  <c r="AC322" i="8"/>
  <c r="X322" i="8"/>
  <c r="AD322" i="8"/>
  <c r="AE322" i="8"/>
  <c r="A325" i="8"/>
  <c r="T324" i="8"/>
  <c r="C324" i="8" s="1"/>
  <c r="W324" i="8"/>
  <c r="P323" i="8"/>
  <c r="Q323" i="8" s="1"/>
  <c r="S323" i="8" s="1"/>
  <c r="D323" i="8" s="1"/>
  <c r="O323" i="8"/>
  <c r="U323" i="8" s="1"/>
  <c r="AH323" i="8" l="1"/>
  <c r="O324" i="8"/>
  <c r="U324" i="8" s="1"/>
  <c r="T325" i="8"/>
  <c r="C325" i="8" s="1"/>
  <c r="P324" i="8"/>
  <c r="Q324" i="8" s="1"/>
  <c r="S324" i="8" s="1"/>
  <c r="D324" i="8" s="1"/>
  <c r="W325" i="8"/>
  <c r="A326" i="8"/>
  <c r="AD323" i="8"/>
  <c r="AE323" i="8"/>
  <c r="X323" i="8"/>
  <c r="Z323" i="8"/>
  <c r="AA323" i="8"/>
  <c r="AB323" i="8"/>
  <c r="AC323" i="8"/>
  <c r="AG324" i="8"/>
  <c r="AH324" i="8" s="1"/>
  <c r="Z324" i="8" l="1"/>
  <c r="AA324" i="8"/>
  <c r="AB324" i="8"/>
  <c r="AC324" i="8"/>
  <c r="AE324" i="8"/>
  <c r="X324" i="8"/>
  <c r="AD324" i="8"/>
  <c r="AG325" i="8"/>
  <c r="AH325" i="8" s="1"/>
  <c r="D325" i="8"/>
  <c r="A327" i="8"/>
  <c r="O325" i="8"/>
  <c r="U325" i="8" s="1"/>
  <c r="P325" i="8"/>
  <c r="Q325" i="8" s="1"/>
  <c r="S325" i="8" s="1"/>
  <c r="W326" i="8"/>
  <c r="T326" i="8"/>
  <c r="C326" i="8" s="1"/>
  <c r="O326" i="8" l="1"/>
  <c r="U326" i="8" s="1"/>
  <c r="T327" i="8"/>
  <c r="C327" i="8" s="1"/>
  <c r="P326" i="8"/>
  <c r="Q326" i="8" s="1"/>
  <c r="S326" i="8" s="1"/>
  <c r="D326" i="8" s="1"/>
  <c r="W327" i="8"/>
  <c r="A328" i="8"/>
  <c r="AD325" i="8"/>
  <c r="AE325" i="8"/>
  <c r="X325" i="8"/>
  <c r="AC325" i="8"/>
  <c r="Z325" i="8"/>
  <c r="AA325" i="8"/>
  <c r="AB325" i="8"/>
  <c r="AG326" i="8"/>
  <c r="AH326" i="8" l="1"/>
  <c r="AG327" i="8"/>
  <c r="Z326" i="8"/>
  <c r="AA326" i="8"/>
  <c r="AB326" i="8"/>
  <c r="AC326" i="8"/>
  <c r="X326" i="8"/>
  <c r="AD326" i="8"/>
  <c r="AE326" i="8"/>
  <c r="A329" i="8"/>
  <c r="T328" i="8"/>
  <c r="C328" i="8" s="1"/>
  <c r="W328" i="8"/>
  <c r="O327" i="8"/>
  <c r="U327" i="8" s="1"/>
  <c r="P327" i="8"/>
  <c r="Q327" i="8" s="1"/>
  <c r="S327" i="8" s="1"/>
  <c r="D327" i="8" s="1"/>
  <c r="AH327" i="8" l="1"/>
  <c r="O328" i="8"/>
  <c r="U328" i="8" s="1"/>
  <c r="T329" i="8"/>
  <c r="C329" i="8" s="1"/>
  <c r="P328" i="8"/>
  <c r="Q328" i="8" s="1"/>
  <c r="S328" i="8" s="1"/>
  <c r="D328" i="8" s="1"/>
  <c r="W329" i="8"/>
  <c r="A330" i="8"/>
  <c r="AD327" i="8"/>
  <c r="AE327" i="8"/>
  <c r="X327" i="8"/>
  <c r="Z327" i="8"/>
  <c r="AA327" i="8"/>
  <c r="AB327" i="8"/>
  <c r="AC327" i="8"/>
  <c r="AG328" i="8"/>
  <c r="Z328" i="8" l="1"/>
  <c r="AA328" i="8"/>
  <c r="AB328" i="8"/>
  <c r="AC328" i="8"/>
  <c r="X328" i="8"/>
  <c r="AD328" i="8"/>
  <c r="AE328" i="8"/>
  <c r="AG329" i="8"/>
  <c r="AH329" i="8" s="1"/>
  <c r="D329" i="8"/>
  <c r="AH328" i="8"/>
  <c r="A331" i="8"/>
  <c r="O329" i="8"/>
  <c r="U329" i="8" s="1"/>
  <c r="P329" i="8"/>
  <c r="Q329" i="8" s="1"/>
  <c r="S329" i="8" s="1"/>
  <c r="T330" i="8"/>
  <c r="C330" i="8" s="1"/>
  <c r="W330" i="8"/>
  <c r="O330" i="8" l="1"/>
  <c r="U330" i="8" s="1"/>
  <c r="T331" i="8"/>
  <c r="C331" i="8" s="1"/>
  <c r="P330" i="8"/>
  <c r="Q330" i="8" s="1"/>
  <c r="S330" i="8" s="1"/>
  <c r="D330" i="8" s="1"/>
  <c r="W331" i="8"/>
  <c r="A332" i="8"/>
  <c r="AD329" i="8"/>
  <c r="AE329" i="8"/>
  <c r="X329" i="8"/>
  <c r="AC329" i="8"/>
  <c r="AA329" i="8"/>
  <c r="AB329" i="8"/>
  <c r="Z329" i="8"/>
  <c r="AG330" i="8"/>
  <c r="Z330" i="8" l="1"/>
  <c r="AA330" i="8"/>
  <c r="AB330" i="8"/>
  <c r="AC330" i="8"/>
  <c r="X330" i="8"/>
  <c r="AD330" i="8"/>
  <c r="AE330" i="8"/>
  <c r="AG331" i="8"/>
  <c r="AH331" i="8" s="1"/>
  <c r="AH330" i="8"/>
  <c r="A333" i="8"/>
  <c r="T332" i="8"/>
  <c r="C332" i="8" s="1"/>
  <c r="W332" i="8"/>
  <c r="P331" i="8"/>
  <c r="Q331" i="8" s="1"/>
  <c r="S331" i="8" s="1"/>
  <c r="D331" i="8" s="1"/>
  <c r="O331" i="8"/>
  <c r="U331" i="8" s="1"/>
  <c r="AD331" i="8" l="1"/>
  <c r="AE331" i="8"/>
  <c r="X331" i="8"/>
  <c r="Z331" i="8"/>
  <c r="AA331" i="8"/>
  <c r="AB331" i="8"/>
  <c r="AC331" i="8"/>
  <c r="D332" i="8"/>
  <c r="AG332" i="8"/>
  <c r="AH332" i="8" s="1"/>
  <c r="O332" i="8"/>
  <c r="U332" i="8" s="1"/>
  <c r="T333" i="8"/>
  <c r="C333" i="8" s="1"/>
  <c r="P332" i="8"/>
  <c r="Q332" i="8" s="1"/>
  <c r="S332" i="8" s="1"/>
  <c r="W333" i="8"/>
  <c r="A334" i="8"/>
  <c r="A335" i="8" l="1"/>
  <c r="O333" i="8"/>
  <c r="U333" i="8" s="1"/>
  <c r="P333" i="8"/>
  <c r="Q333" i="8" s="1"/>
  <c r="S333" i="8" s="1"/>
  <c r="D333" i="8" s="1"/>
  <c r="W334" i="8"/>
  <c r="T334" i="8"/>
  <c r="C334" i="8" s="1"/>
  <c r="Z332" i="8"/>
  <c r="AA332" i="8"/>
  <c r="AB332" i="8"/>
  <c r="AC332" i="8"/>
  <c r="AE332" i="8"/>
  <c r="X332" i="8"/>
  <c r="AD332" i="8"/>
  <c r="AG333" i="8"/>
  <c r="AD333" i="8" l="1"/>
  <c r="AE333" i="8"/>
  <c r="X333" i="8"/>
  <c r="AC333" i="8"/>
  <c r="AB333" i="8"/>
  <c r="Z333" i="8"/>
  <c r="AA333" i="8"/>
  <c r="O334" i="8"/>
  <c r="U334" i="8" s="1"/>
  <c r="T335" i="8"/>
  <c r="C335" i="8" s="1"/>
  <c r="P334" i="8"/>
  <c r="Q334" i="8" s="1"/>
  <c r="S334" i="8" s="1"/>
  <c r="D334" i="8" s="1"/>
  <c r="W335" i="8"/>
  <c r="A336" i="8"/>
  <c r="AH333" i="8"/>
  <c r="AG334" i="8"/>
  <c r="Z334" i="8" l="1"/>
  <c r="AA334" i="8"/>
  <c r="AB334" i="8"/>
  <c r="AC334" i="8"/>
  <c r="X334" i="8"/>
  <c r="AD334" i="8"/>
  <c r="AE334" i="8"/>
  <c r="AG335" i="8"/>
  <c r="D335" i="8"/>
  <c r="AH334" i="8"/>
  <c r="A337" i="8"/>
  <c r="T336" i="8"/>
  <c r="C336" i="8" s="1"/>
  <c r="W336" i="8"/>
  <c r="O335" i="8"/>
  <c r="U335" i="8" s="1"/>
  <c r="P335" i="8"/>
  <c r="Q335" i="8" s="1"/>
  <c r="S335" i="8" s="1"/>
  <c r="AH335" i="8" l="1"/>
  <c r="AG336" i="8"/>
  <c r="O336" i="8"/>
  <c r="U336" i="8" s="1"/>
  <c r="T337" i="8"/>
  <c r="C337" i="8" s="1"/>
  <c r="P336" i="8"/>
  <c r="Q336" i="8" s="1"/>
  <c r="S336" i="8" s="1"/>
  <c r="D336" i="8" s="1"/>
  <c r="W337" i="8"/>
  <c r="A338" i="8"/>
  <c r="AD335" i="8"/>
  <c r="AE335" i="8"/>
  <c r="X335" i="8"/>
  <c r="Z335" i="8"/>
  <c r="AA335" i="8"/>
  <c r="AB335" i="8"/>
  <c r="AC335" i="8"/>
  <c r="AH336" i="8" l="1"/>
  <c r="A339" i="8"/>
  <c r="O337" i="8"/>
  <c r="U337" i="8" s="1"/>
  <c r="P337" i="8"/>
  <c r="Q337" i="8" s="1"/>
  <c r="S337" i="8" s="1"/>
  <c r="T338" i="8"/>
  <c r="C338" i="8" s="1"/>
  <c r="W338" i="8"/>
  <c r="AG337" i="8"/>
  <c r="AH337" i="8" s="1"/>
  <c r="D337" i="8"/>
  <c r="Z336" i="8"/>
  <c r="AA336" i="8"/>
  <c r="AB336" i="8"/>
  <c r="AC336" i="8"/>
  <c r="X336" i="8"/>
  <c r="AD336" i="8"/>
  <c r="AE336" i="8"/>
  <c r="AD337" i="8" l="1"/>
  <c r="AE337" i="8"/>
  <c r="X337" i="8"/>
  <c r="AC337" i="8"/>
  <c r="AA337" i="8"/>
  <c r="AB337" i="8"/>
  <c r="Z337" i="8"/>
  <c r="O338" i="8"/>
  <c r="U338" i="8" s="1"/>
  <c r="T339" i="8"/>
  <c r="C339" i="8" s="1"/>
  <c r="P338" i="8"/>
  <c r="Q338" i="8" s="1"/>
  <c r="S338" i="8" s="1"/>
  <c r="D338" i="8" s="1"/>
  <c r="W339" i="8"/>
  <c r="A340" i="8"/>
  <c r="AG338" i="8"/>
  <c r="Z338" i="8" l="1"/>
  <c r="AA338" i="8"/>
  <c r="AB338" i="8"/>
  <c r="AC338" i="8"/>
  <c r="X338" i="8"/>
  <c r="AD338" i="8"/>
  <c r="AE338" i="8"/>
  <c r="AG339" i="8"/>
  <c r="D339" i="8"/>
  <c r="AH338" i="8"/>
  <c r="A341" i="8"/>
  <c r="T340" i="8"/>
  <c r="C340" i="8" s="1"/>
  <c r="W340" i="8"/>
  <c r="P339" i="8"/>
  <c r="Q339" i="8" s="1"/>
  <c r="S339" i="8" s="1"/>
  <c r="O339" i="8"/>
  <c r="U339" i="8" s="1"/>
  <c r="AH339" i="8" l="1"/>
  <c r="AG340" i="8"/>
  <c r="O340" i="8"/>
  <c r="U340" i="8" s="1"/>
  <c r="T341" i="8"/>
  <c r="C341" i="8" s="1"/>
  <c r="P340" i="8"/>
  <c r="Q340" i="8" s="1"/>
  <c r="S340" i="8" s="1"/>
  <c r="D340" i="8" s="1"/>
  <c r="W341" i="8"/>
  <c r="A342" i="8"/>
  <c r="AD339" i="8"/>
  <c r="AE339" i="8"/>
  <c r="X339" i="8"/>
  <c r="Z339" i="8"/>
  <c r="AA339" i="8"/>
  <c r="AB339" i="8"/>
  <c r="AC339" i="8"/>
  <c r="AH340" i="8" l="1"/>
  <c r="Z340" i="8"/>
  <c r="AA340" i="8"/>
  <c r="AB340" i="8"/>
  <c r="AC340" i="8"/>
  <c r="AE340" i="8"/>
  <c r="X340" i="8"/>
  <c r="AD340" i="8"/>
  <c r="A343" i="8"/>
  <c r="O341" i="8"/>
  <c r="U341" i="8" s="1"/>
  <c r="P341" i="8"/>
  <c r="Q341" i="8" s="1"/>
  <c r="S341" i="8" s="1"/>
  <c r="W342" i="8"/>
  <c r="T342" i="8"/>
  <c r="C342" i="8" s="1"/>
  <c r="AG341" i="8"/>
  <c r="AH341" i="8" s="1"/>
  <c r="D341" i="8"/>
  <c r="O342" i="8" l="1"/>
  <c r="U342" i="8" s="1"/>
  <c r="T343" i="8"/>
  <c r="C343" i="8" s="1"/>
  <c r="P342" i="8"/>
  <c r="Q342" i="8" s="1"/>
  <c r="S342" i="8" s="1"/>
  <c r="W343" i="8"/>
  <c r="A344" i="8"/>
  <c r="AG342" i="8"/>
  <c r="AH342" i="8" s="1"/>
  <c r="D342" i="8"/>
  <c r="AD341" i="8"/>
  <c r="AE341" i="8"/>
  <c r="X341" i="8"/>
  <c r="AC341" i="8"/>
  <c r="AB341" i="8"/>
  <c r="Z341" i="8"/>
  <c r="AA341" i="8"/>
  <c r="AG343" i="8" l="1"/>
  <c r="Z342" i="8"/>
  <c r="AA342" i="8"/>
  <c r="AB342" i="8"/>
  <c r="AC342" i="8"/>
  <c r="X342" i="8"/>
  <c r="AD342" i="8"/>
  <c r="AE342" i="8"/>
  <c r="A345" i="8"/>
  <c r="T344" i="8"/>
  <c r="C344" i="8" s="1"/>
  <c r="W344" i="8"/>
  <c r="O343" i="8"/>
  <c r="U343" i="8" s="1"/>
  <c r="P343" i="8"/>
  <c r="Q343" i="8" s="1"/>
  <c r="S343" i="8" s="1"/>
  <c r="D343" i="8" s="1"/>
  <c r="AH343" i="8" l="1"/>
  <c r="O344" i="8"/>
  <c r="U344" i="8" s="1"/>
  <c r="T345" i="8"/>
  <c r="C345" i="8" s="1"/>
  <c r="P344" i="8"/>
  <c r="Q344" i="8" s="1"/>
  <c r="S344" i="8" s="1"/>
  <c r="D344" i="8" s="1"/>
  <c r="W345" i="8"/>
  <c r="A346" i="8"/>
  <c r="AD343" i="8"/>
  <c r="AE343" i="8"/>
  <c r="X343" i="8"/>
  <c r="Z343" i="8"/>
  <c r="AA343" i="8"/>
  <c r="AB343" i="8"/>
  <c r="AC343" i="8"/>
  <c r="AG344" i="8"/>
  <c r="AH344" i="8" s="1"/>
  <c r="AG345" i="8" l="1"/>
  <c r="Z344" i="8"/>
  <c r="AA344" i="8"/>
  <c r="AB344" i="8"/>
  <c r="AC344" i="8"/>
  <c r="X344" i="8"/>
  <c r="AD344" i="8"/>
  <c r="AE344" i="8"/>
  <c r="A347" i="8"/>
  <c r="O345" i="8"/>
  <c r="U345" i="8" s="1"/>
  <c r="P345" i="8"/>
  <c r="Q345" i="8" s="1"/>
  <c r="S345" i="8" s="1"/>
  <c r="D345" i="8" s="1"/>
  <c r="T346" i="8"/>
  <c r="C346" i="8" s="1"/>
  <c r="W346" i="8"/>
  <c r="AH345" i="8" l="1"/>
  <c r="AD345" i="8"/>
  <c r="AE345" i="8"/>
  <c r="X345" i="8"/>
  <c r="AC345" i="8"/>
  <c r="AA345" i="8"/>
  <c r="AB345" i="8"/>
  <c r="Z345" i="8"/>
  <c r="AG346" i="8"/>
  <c r="O346" i="8"/>
  <c r="U346" i="8" s="1"/>
  <c r="T347" i="8"/>
  <c r="C347" i="8" s="1"/>
  <c r="P346" i="8"/>
  <c r="Q346" i="8" s="1"/>
  <c r="S346" i="8" s="1"/>
  <c r="D346" i="8" s="1"/>
  <c r="W347" i="8"/>
  <c r="A348" i="8"/>
  <c r="A349" i="8" l="1"/>
  <c r="T348" i="8"/>
  <c r="C348" i="8" s="1"/>
  <c r="W348" i="8"/>
  <c r="P347" i="8"/>
  <c r="Q347" i="8" s="1"/>
  <c r="S347" i="8" s="1"/>
  <c r="D347" i="8" s="1"/>
  <c r="O347" i="8"/>
  <c r="U347" i="8" s="1"/>
  <c r="Z346" i="8"/>
  <c r="AA346" i="8"/>
  <c r="AB346" i="8"/>
  <c r="AC346" i="8"/>
  <c r="X346" i="8"/>
  <c r="AD346" i="8"/>
  <c r="AE346" i="8"/>
  <c r="AH346" i="8"/>
  <c r="AG347" i="8"/>
  <c r="AH347" i="8" s="1"/>
  <c r="AD347" i="8" l="1"/>
  <c r="AE347" i="8"/>
  <c r="X347" i="8"/>
  <c r="Z347" i="8"/>
  <c r="AA347" i="8"/>
  <c r="AB347" i="8"/>
  <c r="AC347" i="8"/>
  <c r="D348" i="8"/>
  <c r="AG348" i="8"/>
  <c r="O348" i="8"/>
  <c r="U348" i="8" s="1"/>
  <c r="T349" i="8"/>
  <c r="C349" i="8" s="1"/>
  <c r="P348" i="8"/>
  <c r="Q348" i="8" s="1"/>
  <c r="S348" i="8" s="1"/>
  <c r="W349" i="8"/>
  <c r="A350" i="8"/>
  <c r="AH348" i="8" l="1"/>
  <c r="A351" i="8"/>
  <c r="O349" i="8"/>
  <c r="U349" i="8" s="1"/>
  <c r="P349" i="8"/>
  <c r="Q349" i="8" s="1"/>
  <c r="S349" i="8" s="1"/>
  <c r="W350" i="8"/>
  <c r="T350" i="8"/>
  <c r="C350" i="8" s="1"/>
  <c r="Z348" i="8"/>
  <c r="AA348" i="8"/>
  <c r="AB348" i="8"/>
  <c r="AC348" i="8"/>
  <c r="AE348" i="8"/>
  <c r="X348" i="8"/>
  <c r="AD348" i="8"/>
  <c r="AG349" i="8"/>
  <c r="AH349" i="8" s="1"/>
  <c r="D349" i="8"/>
  <c r="O350" i="8" l="1"/>
  <c r="U350" i="8" s="1"/>
  <c r="T351" i="8"/>
  <c r="C351" i="8" s="1"/>
  <c r="P350" i="8"/>
  <c r="Q350" i="8" s="1"/>
  <c r="S350" i="8" s="1"/>
  <c r="W351" i="8"/>
  <c r="A352" i="8"/>
  <c r="AD349" i="8"/>
  <c r="AE349" i="8"/>
  <c r="X349" i="8"/>
  <c r="AC349" i="8"/>
  <c r="Z349" i="8"/>
  <c r="AA349" i="8"/>
  <c r="AB349" i="8"/>
  <c r="AG350" i="8"/>
  <c r="D350" i="8"/>
  <c r="AH350" i="8" l="1"/>
  <c r="Z350" i="8"/>
  <c r="AA350" i="8"/>
  <c r="AB350" i="8"/>
  <c r="AC350" i="8"/>
  <c r="X350" i="8"/>
  <c r="AD350" i="8"/>
  <c r="AE350" i="8"/>
  <c r="A353" i="8"/>
  <c r="T352" i="8"/>
  <c r="C352" i="8" s="1"/>
  <c r="W352" i="8"/>
  <c r="O351" i="8"/>
  <c r="U351" i="8" s="1"/>
  <c r="P351" i="8"/>
  <c r="Q351" i="8" s="1"/>
  <c r="S351" i="8" s="1"/>
  <c r="D351" i="8" s="1"/>
  <c r="AG351" i="8"/>
  <c r="AH351" i="8" s="1"/>
  <c r="AD351" i="8" l="1"/>
  <c r="AE351" i="8"/>
  <c r="X351" i="8"/>
  <c r="Z351" i="8"/>
  <c r="AA351" i="8"/>
  <c r="AB351" i="8"/>
  <c r="AC351" i="8"/>
  <c r="O352" i="8"/>
  <c r="U352" i="8" s="1"/>
  <c r="T353" i="8"/>
  <c r="C353" i="8" s="1"/>
  <c r="P352" i="8"/>
  <c r="Q352" i="8" s="1"/>
  <c r="S352" i="8" s="1"/>
  <c r="D352" i="8" s="1"/>
  <c r="W353" i="8"/>
  <c r="A354" i="8"/>
  <c r="AG352" i="8"/>
  <c r="Z352" i="8" l="1"/>
  <c r="AA352" i="8"/>
  <c r="AB352" i="8"/>
  <c r="AC352" i="8"/>
  <c r="X352" i="8"/>
  <c r="AD352" i="8"/>
  <c r="AE352" i="8"/>
  <c r="AG353" i="8"/>
  <c r="AH353" i="8" s="1"/>
  <c r="AH352" i="8"/>
  <c r="A355" i="8"/>
  <c r="O353" i="8"/>
  <c r="U353" i="8" s="1"/>
  <c r="P353" i="8"/>
  <c r="Q353" i="8" s="1"/>
  <c r="S353" i="8" s="1"/>
  <c r="D353" i="8" s="1"/>
  <c r="W354" i="8"/>
  <c r="T354" i="8"/>
  <c r="C354" i="8" s="1"/>
  <c r="AD353" i="8" l="1"/>
  <c r="AE353" i="8"/>
  <c r="X353" i="8"/>
  <c r="AC353" i="8"/>
  <c r="AA353" i="8"/>
  <c r="AB353" i="8"/>
  <c r="Z353" i="8"/>
  <c r="AG354" i="8"/>
  <c r="O354" i="8"/>
  <c r="U354" i="8" s="1"/>
  <c r="T355" i="8"/>
  <c r="C355" i="8" s="1"/>
  <c r="P354" i="8"/>
  <c r="Q354" i="8" s="1"/>
  <c r="S354" i="8" s="1"/>
  <c r="D354" i="8" s="1"/>
  <c r="W355" i="8"/>
  <c r="A356" i="8"/>
  <c r="Z354" i="8" l="1"/>
  <c r="AA354" i="8"/>
  <c r="AB354" i="8"/>
  <c r="AC354" i="8"/>
  <c r="X354" i="8"/>
  <c r="AD354" i="8"/>
  <c r="AE354" i="8"/>
  <c r="AH354" i="8"/>
  <c r="A357" i="8"/>
  <c r="T356" i="8"/>
  <c r="C356" i="8" s="1"/>
  <c r="W356" i="8"/>
  <c r="P355" i="8"/>
  <c r="Q355" i="8" s="1"/>
  <c r="S355" i="8" s="1"/>
  <c r="D355" i="8" s="1"/>
  <c r="O355" i="8"/>
  <c r="U355" i="8" s="1"/>
  <c r="AG355" i="8"/>
  <c r="AH355" i="8" s="1"/>
  <c r="AD355" i="8" l="1"/>
  <c r="AE355" i="8"/>
  <c r="X355" i="8"/>
  <c r="Z355" i="8"/>
  <c r="AA355" i="8"/>
  <c r="AB355" i="8"/>
  <c r="AC355" i="8"/>
  <c r="AG356" i="8"/>
  <c r="O356" i="8"/>
  <c r="U356" i="8" s="1"/>
  <c r="T357" i="8"/>
  <c r="C357" i="8" s="1"/>
  <c r="P356" i="8"/>
  <c r="Q356" i="8" s="1"/>
  <c r="S356" i="8" s="1"/>
  <c r="D356" i="8" s="1"/>
  <c r="W357" i="8"/>
  <c r="A358" i="8"/>
  <c r="Z356" i="8" l="1"/>
  <c r="AA356" i="8"/>
  <c r="AB356" i="8"/>
  <c r="AC356" i="8"/>
  <c r="AE356" i="8"/>
  <c r="X356" i="8"/>
  <c r="AD356" i="8"/>
  <c r="AG357" i="8"/>
  <c r="AH357" i="8" s="1"/>
  <c r="D357" i="8"/>
  <c r="AH356" i="8"/>
  <c r="A359" i="8"/>
  <c r="O357" i="8"/>
  <c r="U357" i="8" s="1"/>
  <c r="P357" i="8"/>
  <c r="Q357" i="8" s="1"/>
  <c r="S357" i="8" s="1"/>
  <c r="W358" i="8"/>
  <c r="T358" i="8"/>
  <c r="C358" i="8" s="1"/>
  <c r="O358" i="8" l="1"/>
  <c r="U358" i="8" s="1"/>
  <c r="T359" i="8"/>
  <c r="C359" i="8" s="1"/>
  <c r="P358" i="8"/>
  <c r="Q358" i="8" s="1"/>
  <c r="S358" i="8" s="1"/>
  <c r="W359" i="8"/>
  <c r="A360" i="8"/>
  <c r="AD357" i="8"/>
  <c r="AE357" i="8"/>
  <c r="X357" i="8"/>
  <c r="AC357" i="8"/>
  <c r="AB357" i="8"/>
  <c r="Z357" i="8"/>
  <c r="AA357" i="8"/>
  <c r="AG358" i="8"/>
  <c r="AH358" i="8" s="1"/>
  <c r="D358" i="8"/>
  <c r="Z358" i="8" l="1"/>
  <c r="AA358" i="8"/>
  <c r="AB358" i="8"/>
  <c r="AC358" i="8"/>
  <c r="X358" i="8"/>
  <c r="AD358" i="8"/>
  <c r="AE358" i="8"/>
  <c r="AG359" i="8"/>
  <c r="A361" i="8"/>
  <c r="T360" i="8"/>
  <c r="C360" i="8" s="1"/>
  <c r="W360" i="8"/>
  <c r="O359" i="8"/>
  <c r="U359" i="8" s="1"/>
  <c r="P359" i="8"/>
  <c r="Q359" i="8" s="1"/>
  <c r="S359" i="8" s="1"/>
  <c r="D359" i="8" s="1"/>
  <c r="AD359" i="8" l="1"/>
  <c r="AE359" i="8"/>
  <c r="X359" i="8"/>
  <c r="Z359" i="8"/>
  <c r="AA359" i="8"/>
  <c r="AB359" i="8"/>
  <c r="AC359" i="8"/>
  <c r="O360" i="8"/>
  <c r="U360" i="8" s="1"/>
  <c r="P360" i="8"/>
  <c r="Q360" i="8" s="1"/>
  <c r="S360" i="8" s="1"/>
  <c r="D360" i="8" s="1"/>
  <c r="W361" i="8"/>
  <c r="A362" i="8"/>
  <c r="T361" i="8"/>
  <c r="C361" i="8" s="1"/>
  <c r="AH359" i="8"/>
  <c r="AG360" i="8"/>
  <c r="Z360" i="8" l="1"/>
  <c r="AA360" i="8"/>
  <c r="AB360" i="8"/>
  <c r="AC360" i="8"/>
  <c r="X360" i="8"/>
  <c r="AD360" i="8"/>
  <c r="AE360" i="8"/>
  <c r="T362" i="8"/>
  <c r="C362" i="8" s="1"/>
  <c r="O361" i="8"/>
  <c r="U361" i="8" s="1"/>
  <c r="A363" i="8"/>
  <c r="P361" i="8"/>
  <c r="Q361" i="8" s="1"/>
  <c r="S361" i="8" s="1"/>
  <c r="D361" i="8" s="1"/>
  <c r="W362" i="8"/>
  <c r="AH360" i="8"/>
  <c r="AG361" i="8"/>
  <c r="AE361" i="8" l="1"/>
  <c r="X361" i="8"/>
  <c r="AB361" i="8"/>
  <c r="AC361" i="8"/>
  <c r="AD361" i="8"/>
  <c r="Z361" i="8"/>
  <c r="AA361" i="8"/>
  <c r="AG362" i="8"/>
  <c r="P362" i="8"/>
  <c r="Q362" i="8" s="1"/>
  <c r="S362" i="8" s="1"/>
  <c r="D362" i="8" s="1"/>
  <c r="W363" i="8"/>
  <c r="O362" i="8"/>
  <c r="U362" i="8" s="1"/>
  <c r="T363" i="8"/>
  <c r="C363" i="8" s="1"/>
  <c r="A364" i="8"/>
  <c r="AH361" i="8"/>
  <c r="AA362" i="8" l="1"/>
  <c r="AB362" i="8"/>
  <c r="AC362" i="8"/>
  <c r="X362" i="8"/>
  <c r="AE362" i="8"/>
  <c r="Z362" i="8"/>
  <c r="AD362" i="8"/>
  <c r="T364" i="8"/>
  <c r="C364" i="8" s="1"/>
  <c r="O363" i="8"/>
  <c r="U363" i="8" s="1"/>
  <c r="A365" i="8"/>
  <c r="P363" i="8"/>
  <c r="Q363" i="8" s="1"/>
  <c r="S363" i="8" s="1"/>
  <c r="D363" i="8" s="1"/>
  <c r="W364" i="8"/>
  <c r="AG363" i="8"/>
  <c r="AH362" i="8"/>
  <c r="AE363" i="8" l="1"/>
  <c r="X363" i="8"/>
  <c r="AA363" i="8"/>
  <c r="AB363" i="8"/>
  <c r="AC363" i="8"/>
  <c r="AD363" i="8"/>
  <c r="Z363" i="8"/>
  <c r="P364" i="8"/>
  <c r="Q364" i="8" s="1"/>
  <c r="S364" i="8" s="1"/>
  <c r="D364" i="8" s="1"/>
  <c r="W365" i="8"/>
  <c r="O364" i="8"/>
  <c r="U364" i="8" s="1"/>
  <c r="T365" i="8"/>
  <c r="C365" i="8" s="1"/>
  <c r="A366" i="8"/>
  <c r="AG364" i="8"/>
  <c r="AH363" i="8"/>
  <c r="AA364" i="8" l="1"/>
  <c r="AB364" i="8"/>
  <c r="AC364" i="8"/>
  <c r="X364" i="8"/>
  <c r="Z364" i="8"/>
  <c r="AD364" i="8"/>
  <c r="AE364" i="8"/>
  <c r="AH364" i="8"/>
  <c r="T366" i="8"/>
  <c r="C366" i="8" s="1"/>
  <c r="O365" i="8"/>
  <c r="U365" i="8" s="1"/>
  <c r="A367" i="8"/>
  <c r="P365" i="8"/>
  <c r="Q365" i="8" s="1"/>
  <c r="S365" i="8" s="1"/>
  <c r="D365" i="8" s="1"/>
  <c r="W366" i="8"/>
  <c r="AG365" i="8"/>
  <c r="AE365" i="8" l="1"/>
  <c r="X365" i="8"/>
  <c r="Z365" i="8"/>
  <c r="AA365" i="8"/>
  <c r="AB365" i="8"/>
  <c r="AC365" i="8"/>
  <c r="AD365" i="8"/>
  <c r="P366" i="8"/>
  <c r="Q366" i="8" s="1"/>
  <c r="S366" i="8" s="1"/>
  <c r="D366" i="8" s="1"/>
  <c r="W367" i="8"/>
  <c r="O366" i="8"/>
  <c r="U366" i="8" s="1"/>
  <c r="T367" i="8"/>
  <c r="C367" i="8" s="1"/>
  <c r="A368" i="8"/>
  <c r="AG366" i="8"/>
  <c r="AH365" i="8"/>
  <c r="AA366" i="8" l="1"/>
  <c r="AB366" i="8"/>
  <c r="AC366" i="8"/>
  <c r="AE366" i="8"/>
  <c r="Z366" i="8"/>
  <c r="AD366" i="8"/>
  <c r="X366" i="8"/>
  <c r="W368" i="8"/>
  <c r="A369" i="8"/>
  <c r="T368" i="8"/>
  <c r="C368" i="8" s="1"/>
  <c r="O367" i="8"/>
  <c r="U367" i="8" s="1"/>
  <c r="P367" i="8"/>
  <c r="Q367" i="8" s="1"/>
  <c r="S367" i="8" s="1"/>
  <c r="D367" i="8" s="1"/>
  <c r="AG367" i="8"/>
  <c r="AH366" i="8"/>
  <c r="X367" i="8" l="1"/>
  <c r="AE367" i="8"/>
  <c r="Z367" i="8"/>
  <c r="AC367" i="8"/>
  <c r="AD367" i="8"/>
  <c r="AA367" i="8"/>
  <c r="AB367" i="8"/>
  <c r="AG368" i="8"/>
  <c r="AH368" i="8" s="1"/>
  <c r="W369" i="8"/>
  <c r="A370" i="8"/>
  <c r="O368" i="8"/>
  <c r="U368" i="8" s="1"/>
  <c r="P368" i="8"/>
  <c r="Q368" i="8" s="1"/>
  <c r="S368" i="8" s="1"/>
  <c r="D368" i="8" s="1"/>
  <c r="T369" i="8"/>
  <c r="AH367" i="8"/>
  <c r="O369" i="8" l="1"/>
  <c r="U369" i="8" s="1"/>
  <c r="U8" i="8" s="1"/>
  <c r="P369" i="8"/>
  <c r="Q369" i="8" s="1"/>
  <c r="S369" i="8" s="1"/>
  <c r="AB368" i="8"/>
  <c r="AC368" i="8"/>
  <c r="X368" i="8"/>
  <c r="Z368" i="8"/>
  <c r="AE368" i="8"/>
  <c r="AA368" i="8"/>
  <c r="AD368" i="8"/>
  <c r="C369" i="8"/>
  <c r="T8" i="8"/>
  <c r="E3" i="8" s="1"/>
  <c r="AG369" i="8" l="1"/>
  <c r="D369" i="8"/>
  <c r="C8" i="8"/>
  <c r="B8" i="8" s="1"/>
  <c r="X369" i="8" l="1"/>
  <c r="X8" i="8" s="1"/>
  <c r="Z369" i="8"/>
  <c r="Z8" i="8" s="1"/>
  <c r="AA369" i="8"/>
  <c r="AA8" i="8" s="1"/>
  <c r="AB369" i="8"/>
  <c r="AB8" i="8" s="1"/>
  <c r="AE369" i="8"/>
  <c r="AE8" i="8" s="1"/>
  <c r="AC369" i="8"/>
  <c r="AC8" i="8" s="1"/>
  <c r="AD369" i="8"/>
  <c r="AD8" i="8" s="1"/>
  <c r="D8" i="8"/>
  <c r="AH369" i="8"/>
  <c r="AH8" i="8" s="1"/>
  <c r="AG8" i="8"/>
  <c r="AG2" i="8" s="1"/>
  <c r="H8" i="8" l="1"/>
  <c r="J8" i="8"/>
  <c r="I8" i="8"/>
  <c r="G8" i="8"/>
  <c r="F8" i="8"/>
  <c r="E8" i="8"/>
  <c r="AH2" i="8"/>
  <c r="AH3" i="8"/>
</calcChain>
</file>

<file path=xl/sharedStrings.xml><?xml version="1.0" encoding="utf-8"?>
<sst xmlns="http://schemas.openxmlformats.org/spreadsheetml/2006/main" count="106" uniqueCount="83">
  <si>
    <t>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</si>
  <si>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</si>
  <si>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</si>
  <si>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</si>
  <si>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</si>
  <si>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</si>
  <si>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</si>
  <si>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</si>
  <si>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</si>
  <si>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</si>
  <si>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</si>
  <si>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</si>
  <si>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</si>
  <si>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</si>
  <si>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</si>
  <si>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</si>
  <si>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</si>
  <si>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</si>
  <si>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</si>
  <si>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</si>
  <si>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</si>
  <si>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</si>
  <si>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</si>
  <si>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</si>
  <si>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</si>
  <si>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</si>
  <si>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</si>
  <si>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</si>
  <si>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</si>
  <si>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</si>
  <si>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</si>
  <si>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</si>
  <si>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</si>
  <si>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</si>
  <si>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</si>
  <si>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</si>
  <si>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</si>
  <si>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</si>
  <si>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</si>
  <si>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</si>
  <si>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</si>
  <si>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</si>
  <si>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</si>
  <si>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</si>
  <si>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Curve 3</t>
  </si>
  <si>
    <t>Curve 4</t>
  </si>
  <si>
    <t>Curve 5</t>
  </si>
  <si>
    <t>Curve 6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</si>
  <si>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</si>
  <si>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</si>
  <si>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</si>
  <si>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</si>
  <si>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</si>
  <si>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</si>
  <si>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</si>
  <si>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</si>
  <si>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</si>
  <si>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</si>
  <si>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</si>
  <si>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</si>
  <si>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</si>
  <si>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</si>
  <si>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</si>
  <si>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</si>
  <si>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</si>
  <si>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</si>
  <si>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</si>
  <si>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</si>
  <si>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</si>
  <si>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</si>
  <si>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</si>
  <si>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</si>
  <si>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</si>
  <si>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</si>
  <si>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</si>
  <si>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</si>
  <si>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</si>
  <si>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</si>
  <si>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</si>
  <si>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$/Mwh (Peak)</t>
  </si>
  <si>
    <t>Average Price to Serve Peak Load 2001 (Year 1)</t>
  </si>
  <si>
    <t>Average Price to Serve Peak Load 2001-2003 (Years 1-3)</t>
  </si>
  <si>
    <t>Average Price to Serve Peak Load 2001-2005 (Years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</si>
</sst>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94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88544"/>
        <c:axId val="141089104"/>
      </c:barChart>
      <c:catAx>
        <c:axId val="14108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89104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41089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885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169811320754718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528789055822196"/>
          <c:y val="3.0806694184490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78452963981491"/>
          <c:y val="0.17773092798744314"/>
          <c:w val="0.82571389967570363"/>
          <c:h val="0.71803294906927018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1629040"/>
        <c:axId val="141629600"/>
      </c:barChart>
      <c:dateAx>
        <c:axId val="14162904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96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1629600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904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941023475591294"/>
          <c:y val="0.69196574629777852"/>
          <c:w val="0.21625840229601762"/>
          <c:h val="0.189579656519939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766424590305698"/>
          <c:y val="3.0589231037315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964026289617"/>
          <c:y val="0.15059313741447619"/>
          <c:w val="0.7955687890526224"/>
          <c:h val="0.75296568707238098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90.580755217385374</c:v>
                </c:pt>
                <c:pt idx="1">
                  <c:v>85.780128832223625</c:v>
                </c:pt>
                <c:pt idx="2">
                  <c:v>91.974299619245144</c:v>
                </c:pt>
                <c:pt idx="3">
                  <c:v>79.140863864466581</c:v>
                </c:pt>
                <c:pt idx="4">
                  <c:v>84.228950675244278</c:v>
                </c:pt>
                <c:pt idx="5">
                  <c:v>94.776360533604276</c:v>
                </c:pt>
                <c:pt idx="6">
                  <c:v>95.753123643424715</c:v>
                </c:pt>
                <c:pt idx="7">
                  <c:v>96.422609853075784</c:v>
                </c:pt>
                <c:pt idx="8">
                  <c:v>95.062427808049449</c:v>
                </c:pt>
                <c:pt idx="9">
                  <c:v>75.358979165678875</c:v>
                </c:pt>
                <c:pt idx="10">
                  <c:v>71.78468899660713</c:v>
                </c:pt>
                <c:pt idx="11">
                  <c:v>72.528401808747702</c:v>
                </c:pt>
                <c:pt idx="12">
                  <c:v>66.949085161194546</c:v>
                </c:pt>
                <c:pt idx="13">
                  <c:v>66.092525494892215</c:v>
                </c:pt>
                <c:pt idx="14">
                  <c:v>62.899977124811009</c:v>
                </c:pt>
                <c:pt idx="15">
                  <c:v>62.444440489311333</c:v>
                </c:pt>
                <c:pt idx="16">
                  <c:v>65.801397769548586</c:v>
                </c:pt>
                <c:pt idx="17">
                  <c:v>71.352564033581274</c:v>
                </c:pt>
                <c:pt idx="18">
                  <c:v>76.105708259008765</c:v>
                </c:pt>
                <c:pt idx="19">
                  <c:v>76.47414179899036</c:v>
                </c:pt>
                <c:pt idx="20">
                  <c:v>75.605853523188244</c:v>
                </c:pt>
                <c:pt idx="21">
                  <c:v>69.240133125234109</c:v>
                </c:pt>
                <c:pt idx="22">
                  <c:v>63.1549229839489</c:v>
                </c:pt>
                <c:pt idx="23">
                  <c:v>63.662323946193446</c:v>
                </c:pt>
                <c:pt idx="24">
                  <c:v>60.440783265710301</c:v>
                </c:pt>
                <c:pt idx="25">
                  <c:v>60.020928465490108</c:v>
                </c:pt>
                <c:pt idx="26">
                  <c:v>57.471161721285974</c:v>
                </c:pt>
                <c:pt idx="27">
                  <c:v>57.656495550847701</c:v>
                </c:pt>
                <c:pt idx="28">
                  <c:v>60.636098849012654</c:v>
                </c:pt>
                <c:pt idx="29">
                  <c:v>65.165146090178951</c:v>
                </c:pt>
                <c:pt idx="30">
                  <c:v>68.117979384974873</c:v>
                </c:pt>
                <c:pt idx="31">
                  <c:v>68.533319072959557</c:v>
                </c:pt>
                <c:pt idx="32">
                  <c:v>67.736019761574951</c:v>
                </c:pt>
                <c:pt idx="33">
                  <c:v>61.126011202035592</c:v>
                </c:pt>
                <c:pt idx="34">
                  <c:v>58.10034574796336</c:v>
                </c:pt>
                <c:pt idx="35">
                  <c:v>58.342677228660875</c:v>
                </c:pt>
                <c:pt idx="36">
                  <c:v>58.168206551230071</c:v>
                </c:pt>
                <c:pt idx="37">
                  <c:v>57.784674175187796</c:v>
                </c:pt>
                <c:pt idx="38">
                  <c:v>55.571076330052207</c:v>
                </c:pt>
                <c:pt idx="39">
                  <c:v>55.551027456113054</c:v>
                </c:pt>
                <c:pt idx="40">
                  <c:v>58.2419129980075</c:v>
                </c:pt>
                <c:pt idx="41">
                  <c:v>62.638617096623015</c:v>
                </c:pt>
                <c:pt idx="42">
                  <c:v>64.871851905896179</c:v>
                </c:pt>
                <c:pt idx="43">
                  <c:v>65.319748783078168</c:v>
                </c:pt>
                <c:pt idx="44">
                  <c:v>64.537803593722842</c:v>
                </c:pt>
                <c:pt idx="45">
                  <c:v>58.964462329052381</c:v>
                </c:pt>
                <c:pt idx="46">
                  <c:v>56.097007209310561</c:v>
                </c:pt>
                <c:pt idx="47">
                  <c:v>56.28448058199649</c:v>
                </c:pt>
                <c:pt idx="48">
                  <c:v>56.913524279630543</c:v>
                </c:pt>
                <c:pt idx="49">
                  <c:v>56.55004539678265</c:v>
                </c:pt>
                <c:pt idx="50">
                  <c:v>54.575793506072614</c:v>
                </c:pt>
                <c:pt idx="51">
                  <c:v>54.452255476645121</c:v>
                </c:pt>
                <c:pt idx="52">
                  <c:v>56.992469069931921</c:v>
                </c:pt>
                <c:pt idx="53">
                  <c:v>61.320107796778949</c:v>
                </c:pt>
                <c:pt idx="54">
                  <c:v>62.971974795392043</c:v>
                </c:pt>
                <c:pt idx="55">
                  <c:v>63.438926579978919</c:v>
                </c:pt>
                <c:pt idx="56">
                  <c:v>62.665967773685679</c:v>
                </c:pt>
                <c:pt idx="57">
                  <c:v>57.887013352365372</c:v>
                </c:pt>
                <c:pt idx="58">
                  <c:v>55.098419999274398</c:v>
                </c:pt>
                <c:pt idx="59">
                  <c:v>55.258548715043787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168.06167880043367</c:v>
                </c:pt>
                <c:pt idx="1">
                  <c:v>168.06167880043367</c:v>
                </c:pt>
                <c:pt idx="2">
                  <c:v>168.06167880043367</c:v>
                </c:pt>
                <c:pt idx="3">
                  <c:v>168.06167880043367</c:v>
                </c:pt>
                <c:pt idx="4">
                  <c:v>168.06167880043367</c:v>
                </c:pt>
                <c:pt idx="5">
                  <c:v>168.06167880043367</c:v>
                </c:pt>
                <c:pt idx="6">
                  <c:v>168.06167880043367</c:v>
                </c:pt>
                <c:pt idx="7">
                  <c:v>168.06167880043367</c:v>
                </c:pt>
                <c:pt idx="8">
                  <c:v>168.06167880043367</c:v>
                </c:pt>
                <c:pt idx="9">
                  <c:v>168.06167880043367</c:v>
                </c:pt>
                <c:pt idx="10">
                  <c:v>168.06167880043367</c:v>
                </c:pt>
                <c:pt idx="11">
                  <c:v>168.06167880043367</c:v>
                </c:pt>
                <c:pt idx="12">
                  <c:v>96.385537109419516</c:v>
                </c:pt>
                <c:pt idx="13">
                  <c:v>96.385537109419516</c:v>
                </c:pt>
                <c:pt idx="14">
                  <c:v>96.385537109419516</c:v>
                </c:pt>
                <c:pt idx="15">
                  <c:v>96.385537109419516</c:v>
                </c:pt>
                <c:pt idx="16">
                  <c:v>96.385537109419516</c:v>
                </c:pt>
                <c:pt idx="17">
                  <c:v>96.385537109419516</c:v>
                </c:pt>
                <c:pt idx="18">
                  <c:v>96.385537109419516</c:v>
                </c:pt>
                <c:pt idx="19">
                  <c:v>96.385537109419516</c:v>
                </c:pt>
                <c:pt idx="20">
                  <c:v>96.385537109419516</c:v>
                </c:pt>
                <c:pt idx="21">
                  <c:v>96.385537109419516</c:v>
                </c:pt>
                <c:pt idx="22">
                  <c:v>96.385537109419516</c:v>
                </c:pt>
                <c:pt idx="23">
                  <c:v>96.385537109419516</c:v>
                </c:pt>
                <c:pt idx="24">
                  <c:v>71.081018499001672</c:v>
                </c:pt>
                <c:pt idx="25">
                  <c:v>71.081018499001672</c:v>
                </c:pt>
                <c:pt idx="26">
                  <c:v>71.081018499001672</c:v>
                </c:pt>
                <c:pt idx="27">
                  <c:v>71.081018499001672</c:v>
                </c:pt>
                <c:pt idx="28">
                  <c:v>71.081018499001672</c:v>
                </c:pt>
                <c:pt idx="29">
                  <c:v>71.081018499001672</c:v>
                </c:pt>
                <c:pt idx="30">
                  <c:v>71.081018499001672</c:v>
                </c:pt>
                <c:pt idx="31">
                  <c:v>71.081018499001672</c:v>
                </c:pt>
                <c:pt idx="32">
                  <c:v>71.081018499001672</c:v>
                </c:pt>
                <c:pt idx="33">
                  <c:v>71.081018499001672</c:v>
                </c:pt>
                <c:pt idx="34">
                  <c:v>71.081018499001672</c:v>
                </c:pt>
                <c:pt idx="35">
                  <c:v>71.081018499001672</c:v>
                </c:pt>
                <c:pt idx="36">
                  <c:v>61.327574578206878</c:v>
                </c:pt>
                <c:pt idx="37">
                  <c:v>61.327574578206878</c:v>
                </c:pt>
                <c:pt idx="38">
                  <c:v>61.327574578206878</c:v>
                </c:pt>
                <c:pt idx="39">
                  <c:v>61.327574578206878</c:v>
                </c:pt>
                <c:pt idx="40">
                  <c:v>61.327574578206878</c:v>
                </c:pt>
                <c:pt idx="41">
                  <c:v>61.327574578206878</c:v>
                </c:pt>
                <c:pt idx="42">
                  <c:v>61.327574578206878</c:v>
                </c:pt>
                <c:pt idx="43">
                  <c:v>61.327574578206878</c:v>
                </c:pt>
                <c:pt idx="44">
                  <c:v>61.327574578206878</c:v>
                </c:pt>
                <c:pt idx="45">
                  <c:v>61.327574578206878</c:v>
                </c:pt>
                <c:pt idx="46">
                  <c:v>61.327574578206878</c:v>
                </c:pt>
                <c:pt idx="47">
                  <c:v>61.327574578206878</c:v>
                </c:pt>
                <c:pt idx="48">
                  <c:v>55.879082710736334</c:v>
                </c:pt>
                <c:pt idx="49">
                  <c:v>55.879082710736334</c:v>
                </c:pt>
                <c:pt idx="50">
                  <c:v>55.879082710736334</c:v>
                </c:pt>
                <c:pt idx="51">
                  <c:v>55.879082710736334</c:v>
                </c:pt>
                <c:pt idx="52">
                  <c:v>55.879082710736334</c:v>
                </c:pt>
                <c:pt idx="53">
                  <c:v>55.879082710736334</c:v>
                </c:pt>
                <c:pt idx="54">
                  <c:v>55.879082710736334</c:v>
                </c:pt>
                <c:pt idx="55">
                  <c:v>55.879082710736334</c:v>
                </c:pt>
                <c:pt idx="56">
                  <c:v>55.879082710736334</c:v>
                </c:pt>
                <c:pt idx="57">
                  <c:v>55.879082710736334</c:v>
                </c:pt>
                <c:pt idx="58">
                  <c:v>55.879082710736334</c:v>
                </c:pt>
                <c:pt idx="59">
                  <c:v>55.879082710736334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92.594913998741603</c:v>
                </c:pt>
                <c:pt idx="1">
                  <c:v>92.594913998741603</c:v>
                </c:pt>
                <c:pt idx="2">
                  <c:v>92.594913998741603</c:v>
                </c:pt>
                <c:pt idx="3">
                  <c:v>92.594913998741603</c:v>
                </c:pt>
                <c:pt idx="4">
                  <c:v>92.594913998741603</c:v>
                </c:pt>
                <c:pt idx="5">
                  <c:v>92.594913998741603</c:v>
                </c:pt>
                <c:pt idx="6">
                  <c:v>92.594913998741603</c:v>
                </c:pt>
                <c:pt idx="7">
                  <c:v>92.594913998741603</c:v>
                </c:pt>
                <c:pt idx="8">
                  <c:v>92.594913998741603</c:v>
                </c:pt>
                <c:pt idx="9">
                  <c:v>92.594913998741603</c:v>
                </c:pt>
                <c:pt idx="10">
                  <c:v>92.594913998741603</c:v>
                </c:pt>
                <c:pt idx="11">
                  <c:v>92.594913998741603</c:v>
                </c:pt>
                <c:pt idx="12">
                  <c:v>92.594913998741603</c:v>
                </c:pt>
                <c:pt idx="13">
                  <c:v>92.594913998741603</c:v>
                </c:pt>
                <c:pt idx="14">
                  <c:v>92.594913998741603</c:v>
                </c:pt>
                <c:pt idx="15">
                  <c:v>92.594913998741603</c:v>
                </c:pt>
                <c:pt idx="16">
                  <c:v>92.594913998741603</c:v>
                </c:pt>
                <c:pt idx="17">
                  <c:v>92.594913998741603</c:v>
                </c:pt>
                <c:pt idx="18">
                  <c:v>92.594913998741603</c:v>
                </c:pt>
                <c:pt idx="19">
                  <c:v>92.594913998741603</c:v>
                </c:pt>
                <c:pt idx="20">
                  <c:v>92.594913998741603</c:v>
                </c:pt>
                <c:pt idx="21">
                  <c:v>92.594913998741603</c:v>
                </c:pt>
                <c:pt idx="22">
                  <c:v>92.594913998741603</c:v>
                </c:pt>
                <c:pt idx="23">
                  <c:v>92.594913998741603</c:v>
                </c:pt>
                <c:pt idx="24">
                  <c:v>92.594913998741603</c:v>
                </c:pt>
                <c:pt idx="25">
                  <c:v>92.594913998741603</c:v>
                </c:pt>
                <c:pt idx="26">
                  <c:v>92.594913998741603</c:v>
                </c:pt>
                <c:pt idx="27">
                  <c:v>92.594913998741603</c:v>
                </c:pt>
                <c:pt idx="28">
                  <c:v>92.594913998741603</c:v>
                </c:pt>
                <c:pt idx="29">
                  <c:v>92.594913998741603</c:v>
                </c:pt>
                <c:pt idx="30">
                  <c:v>92.594913998741603</c:v>
                </c:pt>
                <c:pt idx="31">
                  <c:v>92.594913998741603</c:v>
                </c:pt>
                <c:pt idx="32">
                  <c:v>92.594913998741603</c:v>
                </c:pt>
                <c:pt idx="33">
                  <c:v>92.594913998741603</c:v>
                </c:pt>
                <c:pt idx="34">
                  <c:v>92.594913998741603</c:v>
                </c:pt>
                <c:pt idx="35">
                  <c:v>92.594913998741603</c:v>
                </c:pt>
                <c:pt idx="36">
                  <c:v>92.594913998741603</c:v>
                </c:pt>
                <c:pt idx="37">
                  <c:v>92.594913998741603</c:v>
                </c:pt>
                <c:pt idx="38">
                  <c:v>92.594913998741603</c:v>
                </c:pt>
                <c:pt idx="39">
                  <c:v>92.594913998741603</c:v>
                </c:pt>
                <c:pt idx="40">
                  <c:v>92.594913998741603</c:v>
                </c:pt>
                <c:pt idx="41">
                  <c:v>92.594913998741603</c:v>
                </c:pt>
                <c:pt idx="42">
                  <c:v>92.594913998741603</c:v>
                </c:pt>
                <c:pt idx="43">
                  <c:v>92.594913998741603</c:v>
                </c:pt>
                <c:pt idx="44">
                  <c:v>92.594913998741603</c:v>
                </c:pt>
                <c:pt idx="45">
                  <c:v>92.594913998741603</c:v>
                </c:pt>
                <c:pt idx="46">
                  <c:v>92.594913998741603</c:v>
                </c:pt>
                <c:pt idx="47">
                  <c:v>92.594913998741603</c:v>
                </c:pt>
                <c:pt idx="48">
                  <c:v>92.594913998741603</c:v>
                </c:pt>
                <c:pt idx="49">
                  <c:v>92.594913998741603</c:v>
                </c:pt>
                <c:pt idx="50">
                  <c:v>92.594913998741603</c:v>
                </c:pt>
                <c:pt idx="51">
                  <c:v>92.594913998741603</c:v>
                </c:pt>
                <c:pt idx="52">
                  <c:v>92.594913998741603</c:v>
                </c:pt>
                <c:pt idx="53">
                  <c:v>92.594913998741603</c:v>
                </c:pt>
                <c:pt idx="54">
                  <c:v>92.594913998741603</c:v>
                </c:pt>
                <c:pt idx="55">
                  <c:v>92.594913998741603</c:v>
                </c:pt>
                <c:pt idx="56">
                  <c:v>92.594913998741603</c:v>
                </c:pt>
                <c:pt idx="57">
                  <c:v>92.594913998741603</c:v>
                </c:pt>
                <c:pt idx="58">
                  <c:v>92.594913998741603</c:v>
                </c:pt>
                <c:pt idx="59">
                  <c:v>92.594913998741603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76.624368873110669</c:v>
                </c:pt>
                <c:pt idx="1">
                  <c:v>76.624368873110669</c:v>
                </c:pt>
                <c:pt idx="2">
                  <c:v>76.624368873110669</c:v>
                </c:pt>
                <c:pt idx="3">
                  <c:v>76.624368873110669</c:v>
                </c:pt>
                <c:pt idx="4">
                  <c:v>76.624368873110669</c:v>
                </c:pt>
                <c:pt idx="5">
                  <c:v>76.624368873110669</c:v>
                </c:pt>
                <c:pt idx="6">
                  <c:v>76.624368873110669</c:v>
                </c:pt>
                <c:pt idx="7">
                  <c:v>76.624368873110669</c:v>
                </c:pt>
                <c:pt idx="8">
                  <c:v>76.624368873110669</c:v>
                </c:pt>
                <c:pt idx="9">
                  <c:v>76.624368873110669</c:v>
                </c:pt>
                <c:pt idx="10">
                  <c:v>76.624368873110669</c:v>
                </c:pt>
                <c:pt idx="11">
                  <c:v>76.624368873110669</c:v>
                </c:pt>
                <c:pt idx="12">
                  <c:v>76.624368873110669</c:v>
                </c:pt>
                <c:pt idx="13">
                  <c:v>76.624368873110669</c:v>
                </c:pt>
                <c:pt idx="14">
                  <c:v>76.624368873110669</c:v>
                </c:pt>
                <c:pt idx="15">
                  <c:v>76.624368873110669</c:v>
                </c:pt>
                <c:pt idx="16">
                  <c:v>76.624368873110669</c:v>
                </c:pt>
                <c:pt idx="17">
                  <c:v>76.624368873110669</c:v>
                </c:pt>
                <c:pt idx="18">
                  <c:v>76.624368873110669</c:v>
                </c:pt>
                <c:pt idx="19">
                  <c:v>76.624368873110669</c:v>
                </c:pt>
                <c:pt idx="20">
                  <c:v>76.624368873110669</c:v>
                </c:pt>
                <c:pt idx="21">
                  <c:v>76.624368873110669</c:v>
                </c:pt>
                <c:pt idx="22">
                  <c:v>76.624368873110669</c:v>
                </c:pt>
                <c:pt idx="23">
                  <c:v>76.624368873110669</c:v>
                </c:pt>
                <c:pt idx="24">
                  <c:v>76.624368873110669</c:v>
                </c:pt>
                <c:pt idx="25">
                  <c:v>76.624368873110669</c:v>
                </c:pt>
                <c:pt idx="26">
                  <c:v>76.624368873110669</c:v>
                </c:pt>
                <c:pt idx="27">
                  <c:v>76.624368873110669</c:v>
                </c:pt>
                <c:pt idx="28">
                  <c:v>76.624368873110669</c:v>
                </c:pt>
                <c:pt idx="29">
                  <c:v>76.624368873110669</c:v>
                </c:pt>
                <c:pt idx="30">
                  <c:v>76.624368873110669</c:v>
                </c:pt>
                <c:pt idx="31">
                  <c:v>76.624368873110669</c:v>
                </c:pt>
                <c:pt idx="32">
                  <c:v>76.624368873110669</c:v>
                </c:pt>
                <c:pt idx="33">
                  <c:v>76.624368873110669</c:v>
                </c:pt>
                <c:pt idx="34">
                  <c:v>76.624368873110669</c:v>
                </c:pt>
                <c:pt idx="35">
                  <c:v>76.624368873110669</c:v>
                </c:pt>
                <c:pt idx="36">
                  <c:v>76.624368873110669</c:v>
                </c:pt>
                <c:pt idx="37">
                  <c:v>76.624368873110669</c:v>
                </c:pt>
                <c:pt idx="38">
                  <c:v>76.624368873110669</c:v>
                </c:pt>
                <c:pt idx="39">
                  <c:v>76.624368873110669</c:v>
                </c:pt>
                <c:pt idx="40">
                  <c:v>76.624368873110669</c:v>
                </c:pt>
                <c:pt idx="41">
                  <c:v>76.624368873110669</c:v>
                </c:pt>
                <c:pt idx="42">
                  <c:v>76.624368873110669</c:v>
                </c:pt>
                <c:pt idx="43">
                  <c:v>76.624368873110669</c:v>
                </c:pt>
                <c:pt idx="44">
                  <c:v>76.624368873110669</c:v>
                </c:pt>
                <c:pt idx="45">
                  <c:v>76.624368873110669</c:v>
                </c:pt>
                <c:pt idx="46">
                  <c:v>76.624368873110669</c:v>
                </c:pt>
                <c:pt idx="47">
                  <c:v>76.624368873110669</c:v>
                </c:pt>
                <c:pt idx="48">
                  <c:v>76.624368873110669</c:v>
                </c:pt>
                <c:pt idx="49">
                  <c:v>76.624368873110669</c:v>
                </c:pt>
                <c:pt idx="50">
                  <c:v>76.624368873110669</c:v>
                </c:pt>
                <c:pt idx="51">
                  <c:v>76.624368873110669</c:v>
                </c:pt>
                <c:pt idx="52">
                  <c:v>76.624368873110669</c:v>
                </c:pt>
                <c:pt idx="53">
                  <c:v>76.624368873110669</c:v>
                </c:pt>
                <c:pt idx="54">
                  <c:v>76.624368873110669</c:v>
                </c:pt>
                <c:pt idx="55">
                  <c:v>76.624368873110669</c:v>
                </c:pt>
                <c:pt idx="56">
                  <c:v>76.624368873110669</c:v>
                </c:pt>
                <c:pt idx="57">
                  <c:v>76.624368873110669</c:v>
                </c:pt>
                <c:pt idx="58">
                  <c:v>76.624368873110669</c:v>
                </c:pt>
                <c:pt idx="59">
                  <c:v>76.624368873110669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634640"/>
        <c:axId val="141635200"/>
      </c:lineChart>
      <c:dateAx>
        <c:axId val="141634640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35200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41635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2.4902482688632332E-2"/>
              <c:y val="0.4282492345224166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34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416760682146403"/>
          <c:y val="0.20235952840070237"/>
          <c:w val="0.20970511737795647"/>
          <c:h val="0.2000065106286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581025</xdr:colOff>
      <xdr:row>25</xdr:row>
      <xdr:rowOff>47625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26</xdr:row>
      <xdr:rowOff>142875</xdr:rowOff>
    </xdr:from>
    <xdr:to>
      <xdr:col>12</xdr:col>
      <xdr:colOff>581025</xdr:colOff>
      <xdr:row>51</xdr:row>
      <xdr:rowOff>142875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15</xdr:row>
      <xdr:rowOff>38100</xdr:rowOff>
    </xdr:from>
    <xdr:to>
      <xdr:col>9</xdr:col>
      <xdr:colOff>390525</xdr:colOff>
      <xdr:row>16</xdr:row>
      <xdr:rowOff>114300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667250" y="246697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142875</xdr:colOff>
      <xdr:row>12</xdr:row>
      <xdr:rowOff>76200</xdr:rowOff>
    </xdr:from>
    <xdr:to>
      <xdr:col>9</xdr:col>
      <xdr:colOff>390525</xdr:colOff>
      <xdr:row>13</xdr:row>
      <xdr:rowOff>152400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667250" y="20193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466725</xdr:colOff>
      <xdr:row>8</xdr:row>
      <xdr:rowOff>114300</xdr:rowOff>
    </xdr:from>
    <xdr:to>
      <xdr:col>9</xdr:col>
      <xdr:colOff>104775</xdr:colOff>
      <xdr:row>11</xdr:row>
      <xdr:rowOff>28575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991100" y="1409700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438150</xdr:colOff>
      <xdr:row>9</xdr:row>
      <xdr:rowOff>0</xdr:rowOff>
    </xdr:from>
    <xdr:to>
      <xdr:col>7</xdr:col>
      <xdr:colOff>57150</xdr:colOff>
      <xdr:row>11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743325" y="1457325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142875</xdr:rowOff>
    </xdr:from>
    <xdr:to>
      <xdr:col>11</xdr:col>
      <xdr:colOff>400050</xdr:colOff>
      <xdr:row>49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2238375" y="7753350"/>
          <a:ext cx="5133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28575</xdr:rowOff>
        </xdr:from>
        <xdr:to>
          <xdr:col>0</xdr:col>
          <xdr:colOff>790575</xdr:colOff>
          <xdr:row>3</xdr:row>
          <xdr:rowOff>85725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" sqref="L1"/>
    </sheetView>
  </sheetViews>
  <sheetFormatPr defaultRowHeight="12.75"/>
  <cols>
    <col min="1" max="31" width="10.7109375" style="35" customWidth="1"/>
    <col min="32" max="16384" width="9.140625" style="35"/>
  </cols>
  <sheetData>
    <row r="1" spans="1:34">
      <c r="A1" s="33"/>
      <c r="B1" s="34"/>
      <c r="E1"/>
    </row>
    <row r="2" spans="1:34">
      <c r="A2" s="36" t="s">
        <v>27</v>
      </c>
      <c r="B2" s="37" t="s">
        <v>28</v>
      </c>
      <c r="C2" s="37" t="s">
        <v>29</v>
      </c>
      <c r="D2" s="35" t="s">
        <v>30</v>
      </c>
      <c r="E2" s="37" t="s">
        <v>31</v>
      </c>
      <c r="F2" s="36" t="s">
        <v>32</v>
      </c>
      <c r="W2" s="36" t="s">
        <v>33</v>
      </c>
      <c r="AG2" s="35">
        <f>AG8/C8</f>
        <v>68.78014044990671</v>
      </c>
      <c r="AH2" s="35">
        <f ca="1">AH8/C8</f>
        <v>133.4987611687192</v>
      </c>
    </row>
    <row r="3" spans="1:34">
      <c r="A3" s="38">
        <v>36892</v>
      </c>
      <c r="B3" s="38">
        <v>40513</v>
      </c>
      <c r="C3" s="39">
        <f ca="1">TODAY()</f>
        <v>41886</v>
      </c>
      <c r="D3" s="39">
        <f ca="1">IF(WEEKDAY(TODAY())=2,TODAY()-3,TODAY()-1)</f>
        <v>41885</v>
      </c>
      <c r="E3" s="40" t="str">
        <f>CONCATENATE(INT(T8/12)," Y - ",T8-INT(T8/12)*12," M")</f>
        <v>10 Y - 0 M</v>
      </c>
      <c r="F3" s="41">
        <v>1</v>
      </c>
      <c r="G3" s="42"/>
      <c r="H3" s="42"/>
      <c r="I3" s="42"/>
      <c r="J3" s="42"/>
      <c r="R3" s="41" t="s">
        <v>34</v>
      </c>
      <c r="W3" s="41">
        <v>1</v>
      </c>
      <c r="Z3" s="43"/>
      <c r="AA3" s="43"/>
      <c r="AB3" s="93" t="s">
        <v>35</v>
      </c>
      <c r="AC3" s="93"/>
      <c r="AH3" s="35">
        <f ca="1">AH8/D8</f>
        <v>71.887931248901438</v>
      </c>
    </row>
    <row r="4" spans="1:34">
      <c r="A4" s="44"/>
      <c r="B4" s="45" t="s">
        <v>36</v>
      </c>
      <c r="C4" s="45" t="s">
        <v>36</v>
      </c>
      <c r="D4" s="45" t="s">
        <v>37</v>
      </c>
      <c r="E4" s="45"/>
      <c r="F4" s="45"/>
      <c r="G4" s="45"/>
      <c r="H4" s="45"/>
      <c r="I4" s="45"/>
      <c r="J4" s="45"/>
      <c r="O4" s="46"/>
      <c r="P4" s="46"/>
      <c r="Q4" s="46" t="s">
        <v>38</v>
      </c>
      <c r="R4" s="47"/>
      <c r="S4" s="46"/>
      <c r="T4" s="46"/>
      <c r="U4" s="46"/>
      <c r="W4" s="48"/>
      <c r="X4" s="49" t="s">
        <v>39</v>
      </c>
      <c r="Z4" s="50">
        <f t="shared" ref="Z4:AE6" si="0">E4</f>
        <v>0</v>
      </c>
      <c r="AA4" s="50">
        <f t="shared" si="0"/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</row>
    <row r="5" spans="1:34">
      <c r="A5" s="51" t="s">
        <v>40</v>
      </c>
      <c r="B5" s="52" t="s">
        <v>41</v>
      </c>
      <c r="C5" s="52" t="s">
        <v>20</v>
      </c>
      <c r="D5" s="52" t="s">
        <v>20</v>
      </c>
      <c r="E5" s="52" t="s">
        <v>42</v>
      </c>
      <c r="F5" s="52" t="s">
        <v>43</v>
      </c>
      <c r="G5" s="52" t="s">
        <v>44</v>
      </c>
      <c r="H5" s="52" t="s">
        <v>45</v>
      </c>
      <c r="I5" s="52" t="s">
        <v>46</v>
      </c>
      <c r="J5" s="52" t="s">
        <v>47</v>
      </c>
      <c r="O5" s="53" t="s">
        <v>48</v>
      </c>
      <c r="P5" s="53" t="s">
        <v>49</v>
      </c>
      <c r="Q5" s="53" t="s">
        <v>49</v>
      </c>
      <c r="R5" s="54" t="s">
        <v>50</v>
      </c>
      <c r="S5" s="53" t="s">
        <v>49</v>
      </c>
      <c r="T5" s="53" t="s">
        <v>51</v>
      </c>
      <c r="U5" s="53" t="s">
        <v>51</v>
      </c>
      <c r="W5" s="55" t="s">
        <v>52</v>
      </c>
      <c r="X5" s="55" t="s">
        <v>53</v>
      </c>
      <c r="Z5" s="56" t="str">
        <f t="shared" si="0"/>
        <v>PEAK</v>
      </c>
      <c r="AA5" s="56" t="str">
        <f t="shared" si="0"/>
        <v>OFF PEAK</v>
      </c>
      <c r="AB5" s="56" t="str">
        <f t="shared" si="0"/>
        <v>Curve 3</v>
      </c>
      <c r="AC5" s="56" t="str">
        <f t="shared" si="0"/>
        <v>Curve 4</v>
      </c>
      <c r="AD5" s="56" t="str">
        <f t="shared" si="0"/>
        <v>Curve 5</v>
      </c>
      <c r="AE5" s="56" t="str">
        <f t="shared" si="0"/>
        <v>Curve 6</v>
      </c>
      <c r="AG5" s="35" t="s">
        <v>54</v>
      </c>
      <c r="AH5" s="35" t="s">
        <v>37</v>
      </c>
    </row>
    <row r="6" spans="1:34">
      <c r="A6" s="57" t="s">
        <v>13</v>
      </c>
      <c r="B6" s="58" t="s">
        <v>55</v>
      </c>
      <c r="C6" s="58" t="s">
        <v>55</v>
      </c>
      <c r="D6" s="58" t="s">
        <v>55</v>
      </c>
      <c r="E6" s="59"/>
      <c r="F6" s="59"/>
      <c r="G6" s="59"/>
      <c r="H6" s="59"/>
      <c r="I6" s="59"/>
      <c r="J6" s="59"/>
      <c r="O6" s="60" t="s">
        <v>56</v>
      </c>
      <c r="P6" s="60" t="s">
        <v>57</v>
      </c>
      <c r="Q6" s="60" t="s">
        <v>56</v>
      </c>
      <c r="R6" s="61" t="s">
        <v>58</v>
      </c>
      <c r="S6" s="60" t="s">
        <v>59</v>
      </c>
      <c r="T6" s="60" t="s">
        <v>60</v>
      </c>
      <c r="U6" s="60" t="s">
        <v>56</v>
      </c>
      <c r="W6" s="62" t="s">
        <v>61</v>
      </c>
      <c r="X6" s="62" t="s">
        <v>55</v>
      </c>
      <c r="Z6" s="63">
        <f t="shared" si="0"/>
        <v>0</v>
      </c>
      <c r="AA6" s="63">
        <f t="shared" si="0"/>
        <v>0</v>
      </c>
      <c r="AB6" s="63">
        <f t="shared" si="0"/>
        <v>0</v>
      </c>
      <c r="AC6" s="63">
        <f t="shared" si="0"/>
        <v>0</v>
      </c>
      <c r="AD6" s="63">
        <f t="shared" si="0"/>
        <v>0</v>
      </c>
      <c r="AE6" s="63">
        <f t="shared" si="0"/>
        <v>0</v>
      </c>
      <c r="AG6" s="35" t="s">
        <v>62</v>
      </c>
      <c r="AH6" s="35" t="s">
        <v>62</v>
      </c>
    </row>
    <row r="7" spans="1:34">
      <c r="A7" s="41"/>
      <c r="B7" s="41"/>
      <c r="Q7" s="64"/>
    </row>
    <row r="8" spans="1:34">
      <c r="B8" s="65">
        <f>C8/U8</f>
        <v>1</v>
      </c>
      <c r="C8" s="65">
        <f>SUM(C10:C369)</f>
        <v>3652</v>
      </c>
      <c r="D8" s="65">
        <f ca="1">SUM(D10:D369)</f>
        <v>6781.9099439673037</v>
      </c>
      <c r="E8" s="66">
        <f t="shared" ref="E8:J8" ca="1" si="1">Z8/$D8</f>
        <v>76.624368873110669</v>
      </c>
      <c r="F8" s="66">
        <f t="shared" ca="1" si="1"/>
        <v>43.129944490185117</v>
      </c>
      <c r="G8" s="66">
        <f t="shared" ca="1" si="1"/>
        <v>76.83514286329526</v>
      </c>
      <c r="H8" s="66">
        <f t="shared" ca="1" si="1"/>
        <v>76.413594882926077</v>
      </c>
      <c r="I8" s="66">
        <f t="shared" ca="1" si="1"/>
        <v>0</v>
      </c>
      <c r="J8" s="66">
        <f t="shared" ca="1" si="1"/>
        <v>0</v>
      </c>
      <c r="R8" s="67"/>
      <c r="S8" s="68"/>
      <c r="T8" s="69">
        <f>SUM(T10:T369)</f>
        <v>120</v>
      </c>
      <c r="U8" s="69">
        <f>SUM(U10:U369)</f>
        <v>3652</v>
      </c>
      <c r="W8" s="70">
        <v>0.03</v>
      </c>
      <c r="X8" s="65">
        <f ca="1">SUM(X10:X369)</f>
        <v>7657.2399363775321</v>
      </c>
      <c r="Z8" s="65">
        <f t="shared" ref="Z8:AE8" ca="1" si="2">SUM(Z10:Z369)</f>
        <v>519659.56921076798</v>
      </c>
      <c r="AA8" s="65">
        <f t="shared" ca="1" si="2"/>
        <v>292503.39942074427</v>
      </c>
      <c r="AB8" s="65">
        <f t="shared" ca="1" si="2"/>
        <v>521089.01943073049</v>
      </c>
      <c r="AC8" s="65">
        <f t="shared" ca="1" si="2"/>
        <v>518230.11899080541</v>
      </c>
      <c r="AD8" s="65">
        <f t="shared" ca="1" si="2"/>
        <v>0</v>
      </c>
      <c r="AE8" s="65">
        <f t="shared" ca="1" si="2"/>
        <v>0</v>
      </c>
      <c r="AG8" s="65">
        <f>SUM(AG10:AG369)</f>
        <v>251185.07292305931</v>
      </c>
      <c r="AH8" s="65">
        <f ca="1">SUM(AH10:AH369)</f>
        <v>487537.47578816256</v>
      </c>
    </row>
    <row r="9" spans="1:34">
      <c r="B9" s="65"/>
      <c r="C9" s="65"/>
      <c r="D9" s="65"/>
      <c r="E9" s="66"/>
      <c r="F9" s="66"/>
      <c r="G9" s="66"/>
      <c r="H9" s="66"/>
      <c r="I9" s="66"/>
      <c r="J9" s="66"/>
      <c r="L9" s="35" t="s">
        <v>63</v>
      </c>
      <c r="M9" s="35">
        <f ca="1">SUMPRODUCT(D10:D21,E10:E21)/SUM(D10:D21)</f>
        <v>168.06167880043367</v>
      </c>
      <c r="S9" s="68"/>
    </row>
    <row r="10" spans="1:34">
      <c r="A10" s="71">
        <v>36892</v>
      </c>
      <c r="B10" s="72">
        <v>1</v>
      </c>
      <c r="C10" s="65">
        <f t="shared" ref="C10:C73" si="3">IF(T10=1,B10*O10,0)</f>
        <v>31</v>
      </c>
      <c r="D10" s="65">
        <f t="shared" ref="D10:D73" ca="1" si="4">C10*S10</f>
        <v>69.533513426733833</v>
      </c>
      <c r="E10" s="73">
        <f>AVERAGE(G10:H10)</f>
        <v>277.5</v>
      </c>
      <c r="F10" s="66">
        <v>106.16935483870967</v>
      </c>
      <c r="G10" s="73">
        <v>270</v>
      </c>
      <c r="H10" s="73">
        <v>285</v>
      </c>
      <c r="I10" s="66"/>
      <c r="J10" s="66"/>
      <c r="K10" s="65"/>
      <c r="L10" s="65" t="s">
        <v>64</v>
      </c>
      <c r="M10" s="35">
        <f ca="1">SUMPRODUCT(D22:D33,E22:E33)/SUM(D22:D33)</f>
        <v>96.385537109419516</v>
      </c>
      <c r="O10" s="35">
        <f t="shared" ref="O10:O73" si="5">A11-A10</f>
        <v>31</v>
      </c>
      <c r="P10" s="74">
        <f t="shared" ref="P10:P73" si="6">CHOOSE(F$3,A11+24,A10)</f>
        <v>36947</v>
      </c>
      <c r="Q10" s="35">
        <f t="shared" ref="Q10:Q73" ca="1" si="7">P10-C$3</f>
        <v>-4939</v>
      </c>
      <c r="R10" s="73">
        <v>6.0029543775562008E-2</v>
      </c>
      <c r="S10" s="75">
        <f t="shared" ref="S10:S73" ca="1" si="8">1/(1+CHOOSE(F$3,R11/2,R10/2))^(2*Q10/365.25)</f>
        <v>2.2430165621527043</v>
      </c>
      <c r="T10" s="37">
        <f t="shared" ref="T10:T73" si="9">IF(AND(mthbeg&lt;=A10,mthend&gt;=A10),1,0)</f>
        <v>1</v>
      </c>
      <c r="U10" s="37">
        <f t="shared" ref="U10:U73" si="10">O10*T10</f>
        <v>31</v>
      </c>
      <c r="W10" s="75">
        <v>1</v>
      </c>
      <c r="X10" s="65">
        <f t="shared" ref="X10:X73" ca="1" si="11">D10*W10</f>
        <v>69.533513426733833</v>
      </c>
      <c r="Z10" s="65">
        <f t="shared" ref="Z10:Z73" ca="1" si="12">$D10*E10</f>
        <v>19295.549975918639</v>
      </c>
      <c r="AA10" s="65">
        <f t="shared" ref="AA10:AA73" ca="1" si="13">$D10*F10</f>
        <v>7382.3282601850869</v>
      </c>
      <c r="AB10" s="65">
        <f t="shared" ref="AB10:AB73" ca="1" si="14">$D10*G10</f>
        <v>18774.048625218136</v>
      </c>
      <c r="AC10" s="65">
        <f t="shared" ref="AC10:AC73" ca="1" si="15">$D10*H10</f>
        <v>19817.051326619141</v>
      </c>
      <c r="AD10" s="65">
        <f t="shared" ref="AD10:AD73" ca="1" si="16">$D10*I10</f>
        <v>0</v>
      </c>
      <c r="AE10" s="65">
        <f t="shared" ref="AE10:AE73" ca="1" si="17">$D10*J10</f>
        <v>0</v>
      </c>
    </row>
    <row r="11" spans="1:34">
      <c r="A11" s="76">
        <f t="shared" ref="A11:A74" si="18">EDATE(A10,1)</f>
        <v>36923</v>
      </c>
      <c r="B11" s="65">
        <f t="shared" ref="B11:B74" si="19">B10</f>
        <v>1</v>
      </c>
      <c r="C11" s="65">
        <f t="shared" si="3"/>
        <v>28</v>
      </c>
      <c r="D11" s="65">
        <f t="shared" ca="1" si="4"/>
        <v>63.34095529228054</v>
      </c>
      <c r="E11" s="73">
        <f t="shared" ref="E11:E74" si="20">AVERAGE(G11:H11)</f>
        <v>202.5</v>
      </c>
      <c r="F11" s="66">
        <v>100.28571428571428</v>
      </c>
      <c r="G11" s="73">
        <v>200</v>
      </c>
      <c r="H11" s="73">
        <v>205</v>
      </c>
      <c r="I11" s="66"/>
      <c r="J11" s="66"/>
      <c r="K11" s="65"/>
      <c r="L11" s="35" t="s">
        <v>65</v>
      </c>
      <c r="M11" s="35">
        <f ca="1">SUMPRODUCT(D34:D45,E34:E45)/SUM(D34:D45)</f>
        <v>71.081018499001672</v>
      </c>
      <c r="O11" s="35">
        <f t="shared" si="5"/>
        <v>28</v>
      </c>
      <c r="P11" s="74">
        <f t="shared" si="6"/>
        <v>36975</v>
      </c>
      <c r="Q11" s="35">
        <f t="shared" ca="1" si="7"/>
        <v>-4911</v>
      </c>
      <c r="R11" s="73">
        <v>6.0641374459038014E-2</v>
      </c>
      <c r="S11" s="75">
        <f t="shared" ca="1" si="8"/>
        <v>2.262176974724305</v>
      </c>
      <c r="T11" s="37">
        <f t="shared" si="9"/>
        <v>1</v>
      </c>
      <c r="U11" s="37">
        <f t="shared" si="10"/>
        <v>28</v>
      </c>
      <c r="W11" s="75">
        <f t="shared" ref="W11:W74" si="21">IF(AND(CHOOSE(W$3,MONTH(A11)=MONTH(mthbeg),MONTH(A11)=1),YEAR(A11)&gt;YEAR(mthbeg)),W10*(1+escalator),W10)</f>
        <v>1</v>
      </c>
      <c r="X11" s="65">
        <f t="shared" ca="1" si="11"/>
        <v>63.34095529228054</v>
      </c>
      <c r="Z11" s="65">
        <f t="shared" ca="1" si="12"/>
        <v>12826.54344668681</v>
      </c>
      <c r="AA11" s="65">
        <f t="shared" ca="1" si="13"/>
        <v>6352.1929450258476</v>
      </c>
      <c r="AB11" s="65">
        <f t="shared" ca="1" si="14"/>
        <v>12668.191058456108</v>
      </c>
      <c r="AC11" s="65">
        <f t="shared" ca="1" si="15"/>
        <v>12984.89583491751</v>
      </c>
      <c r="AD11" s="65">
        <f t="shared" ca="1" si="16"/>
        <v>0</v>
      </c>
      <c r="AE11" s="65">
        <f t="shared" ca="1" si="17"/>
        <v>0</v>
      </c>
    </row>
    <row r="12" spans="1:34">
      <c r="A12" s="76">
        <f t="shared" si="18"/>
        <v>36951</v>
      </c>
      <c r="B12" s="65">
        <f t="shared" si="19"/>
        <v>1</v>
      </c>
      <c r="C12" s="65">
        <f t="shared" si="3"/>
        <v>31</v>
      </c>
      <c r="D12" s="65">
        <f t="shared" ca="1" si="4"/>
        <v>70.657476235058809</v>
      </c>
      <c r="E12" s="73">
        <f t="shared" si="20"/>
        <v>200</v>
      </c>
      <c r="F12" s="66">
        <v>91.064516129032256</v>
      </c>
      <c r="G12" s="73">
        <v>200</v>
      </c>
      <c r="H12" s="73">
        <v>200</v>
      </c>
      <c r="I12" s="66"/>
      <c r="J12" s="66"/>
      <c r="K12" s="65"/>
      <c r="L12" s="65" t="s">
        <v>68</v>
      </c>
      <c r="M12" s="35">
        <f ca="1">SUMPRODUCT(D46:D57,E46:E57)/SUM(D46:D57)</f>
        <v>61.327574578206878</v>
      </c>
      <c r="O12" s="35">
        <f t="shared" si="5"/>
        <v>31</v>
      </c>
      <c r="P12" s="74">
        <f t="shared" si="6"/>
        <v>37006</v>
      </c>
      <c r="Q12" s="35">
        <f t="shared" ca="1" si="7"/>
        <v>-4880</v>
      </c>
      <c r="R12" s="73">
        <v>6.1644357448209022E-2</v>
      </c>
      <c r="S12" s="75">
        <f t="shared" ca="1" si="8"/>
        <v>2.2792734269373809</v>
      </c>
      <c r="T12" s="37">
        <f t="shared" si="9"/>
        <v>1</v>
      </c>
      <c r="U12" s="37">
        <f t="shared" si="10"/>
        <v>31</v>
      </c>
      <c r="W12" s="75">
        <f t="shared" si="21"/>
        <v>1</v>
      </c>
      <c r="X12" s="65">
        <f t="shared" ca="1" si="11"/>
        <v>70.657476235058809</v>
      </c>
      <c r="Z12" s="65">
        <f t="shared" ca="1" si="12"/>
        <v>14131.495247011762</v>
      </c>
      <c r="AA12" s="65">
        <f t="shared" ca="1" si="13"/>
        <v>6434.3888842442266</v>
      </c>
      <c r="AB12" s="65">
        <f t="shared" ca="1" si="14"/>
        <v>14131.495247011762</v>
      </c>
      <c r="AC12" s="65">
        <f t="shared" ca="1" si="15"/>
        <v>14131.495247011762</v>
      </c>
      <c r="AD12" s="65">
        <f t="shared" ca="1" si="16"/>
        <v>0</v>
      </c>
      <c r="AE12" s="65">
        <f t="shared" ca="1" si="17"/>
        <v>0</v>
      </c>
      <c r="AG12" s="35">
        <f t="shared" ref="AG12:AG75" si="22">C12*E12</f>
        <v>6200</v>
      </c>
      <c r="AH12" s="35">
        <f t="shared" ref="AH12:AH75" ca="1" si="23">AG12*S12</f>
        <v>14131.495247011762</v>
      </c>
    </row>
    <row r="13" spans="1:34">
      <c r="A13" s="76">
        <f t="shared" si="18"/>
        <v>36982</v>
      </c>
      <c r="B13" s="65">
        <f t="shared" si="19"/>
        <v>1</v>
      </c>
      <c r="C13" s="65">
        <f t="shared" si="3"/>
        <v>30</v>
      </c>
      <c r="D13" s="65">
        <f t="shared" ca="1" si="4"/>
        <v>68.750534437436826</v>
      </c>
      <c r="E13" s="73">
        <f t="shared" si="20"/>
        <v>144</v>
      </c>
      <c r="F13" s="66">
        <v>83.3125</v>
      </c>
      <c r="G13" s="73">
        <v>148</v>
      </c>
      <c r="H13" s="73">
        <v>140</v>
      </c>
      <c r="I13" s="66"/>
      <c r="J13" s="66"/>
      <c r="K13" s="65"/>
      <c r="L13" s="35" t="s">
        <v>69</v>
      </c>
      <c r="M13" s="35">
        <f ca="1">SUMPRODUCT(D58:D69,E58:E69)/SUM(D58:D69)</f>
        <v>55.879082710736334</v>
      </c>
      <c r="O13" s="35">
        <f t="shared" si="5"/>
        <v>30</v>
      </c>
      <c r="P13" s="74">
        <f t="shared" si="6"/>
        <v>37036</v>
      </c>
      <c r="Q13" s="35">
        <f t="shared" ca="1" si="7"/>
        <v>-4850</v>
      </c>
      <c r="R13" s="73">
        <v>6.2623051726057005E-2</v>
      </c>
      <c r="S13" s="75">
        <f t="shared" ca="1" si="8"/>
        <v>2.291684481247894</v>
      </c>
      <c r="T13" s="37">
        <f t="shared" si="9"/>
        <v>1</v>
      </c>
      <c r="U13" s="37">
        <f t="shared" si="10"/>
        <v>30</v>
      </c>
      <c r="W13" s="75">
        <f t="shared" si="21"/>
        <v>1</v>
      </c>
      <c r="X13" s="65">
        <f t="shared" ca="1" si="11"/>
        <v>68.750534437436826</v>
      </c>
      <c r="Z13" s="65">
        <f t="shared" ca="1" si="12"/>
        <v>9900.0769589909032</v>
      </c>
      <c r="AA13" s="65">
        <f t="shared" ca="1" si="13"/>
        <v>5727.7789003189555</v>
      </c>
      <c r="AB13" s="65">
        <f t="shared" ca="1" si="14"/>
        <v>10175.07909674065</v>
      </c>
      <c r="AC13" s="65">
        <f t="shared" ca="1" si="15"/>
        <v>9625.0748212411563</v>
      </c>
      <c r="AD13" s="65">
        <f t="shared" ca="1" si="16"/>
        <v>0</v>
      </c>
      <c r="AE13" s="65">
        <f t="shared" ca="1" si="17"/>
        <v>0</v>
      </c>
      <c r="AG13" s="35">
        <f t="shared" si="22"/>
        <v>4320</v>
      </c>
      <c r="AH13" s="35">
        <f t="shared" ca="1" si="23"/>
        <v>9900.0769589909014</v>
      </c>
    </row>
    <row r="14" spans="1:34">
      <c r="A14" s="76">
        <f t="shared" si="18"/>
        <v>37012</v>
      </c>
      <c r="B14" s="65">
        <f t="shared" si="19"/>
        <v>1</v>
      </c>
      <c r="C14" s="65">
        <f t="shared" si="3"/>
        <v>31</v>
      </c>
      <c r="D14" s="65">
        <f t="shared" ca="1" si="4"/>
        <v>71.244961777228639</v>
      </c>
      <c r="E14" s="73">
        <f t="shared" si="20"/>
        <v>143</v>
      </c>
      <c r="F14" s="66">
        <v>80.22177419354837</v>
      </c>
      <c r="G14" s="73">
        <v>148</v>
      </c>
      <c r="H14" s="73">
        <v>138</v>
      </c>
      <c r="I14" s="66"/>
      <c r="J14" s="66"/>
      <c r="K14" s="65"/>
      <c r="L14" s="65"/>
      <c r="M14" s="65"/>
      <c r="N14" s="65"/>
      <c r="O14" s="35">
        <f t="shared" si="5"/>
        <v>31</v>
      </c>
      <c r="P14" s="74">
        <f t="shared" si="6"/>
        <v>37067</v>
      </c>
      <c r="Q14" s="35">
        <f t="shared" ca="1" si="7"/>
        <v>-4819</v>
      </c>
      <c r="R14" s="73">
        <v>6.3438339301639002E-2</v>
      </c>
      <c r="S14" s="75">
        <f t="shared" ca="1" si="8"/>
        <v>2.2982245734589881</v>
      </c>
      <c r="T14" s="37">
        <f t="shared" si="9"/>
        <v>1</v>
      </c>
      <c r="U14" s="37">
        <f t="shared" si="10"/>
        <v>31</v>
      </c>
      <c r="W14" s="75">
        <f t="shared" si="21"/>
        <v>1</v>
      </c>
      <c r="X14" s="65">
        <f t="shared" ca="1" si="11"/>
        <v>71.244961777228639</v>
      </c>
      <c r="Z14" s="65">
        <f t="shared" ca="1" si="12"/>
        <v>10188.029534143696</v>
      </c>
      <c r="AA14" s="65">
        <f t="shared" ca="1" si="13"/>
        <v>5715.3972361208207</v>
      </c>
      <c r="AB14" s="65">
        <f t="shared" ca="1" si="14"/>
        <v>10544.254343029839</v>
      </c>
      <c r="AC14" s="65">
        <f t="shared" ca="1" si="15"/>
        <v>9831.8047252575525</v>
      </c>
      <c r="AD14" s="65">
        <f t="shared" ca="1" si="16"/>
        <v>0</v>
      </c>
      <c r="AE14" s="65">
        <f t="shared" ca="1" si="17"/>
        <v>0</v>
      </c>
      <c r="AG14" s="35">
        <f t="shared" si="22"/>
        <v>4433</v>
      </c>
      <c r="AH14" s="35">
        <f t="shared" ca="1" si="23"/>
        <v>10188.029534143694</v>
      </c>
    </row>
    <row r="15" spans="1:34">
      <c r="A15" s="76">
        <f t="shared" si="18"/>
        <v>37043</v>
      </c>
      <c r="B15" s="65">
        <f t="shared" si="19"/>
        <v>1</v>
      </c>
      <c r="C15" s="65">
        <f t="shared" si="3"/>
        <v>30</v>
      </c>
      <c r="D15" s="65">
        <f t="shared" ca="1" si="4"/>
        <v>69.148133349316083</v>
      </c>
      <c r="E15" s="73">
        <f t="shared" si="20"/>
        <v>170.5</v>
      </c>
      <c r="F15" s="66">
        <v>81.900000000000006</v>
      </c>
      <c r="G15" s="73">
        <v>181</v>
      </c>
      <c r="H15" s="73">
        <v>160</v>
      </c>
      <c r="I15" s="66"/>
      <c r="J15" s="66"/>
      <c r="K15" s="65"/>
      <c r="L15" s="65" t="s">
        <v>66</v>
      </c>
      <c r="M15" s="35">
        <f ca="1">SUMPRODUCT(D10:D69,E10:E69)/SUM(D10:D69)</f>
        <v>92.594913998741603</v>
      </c>
      <c r="N15" s="65"/>
      <c r="O15" s="35">
        <f t="shared" si="5"/>
        <v>30</v>
      </c>
      <c r="P15" s="74">
        <f t="shared" si="6"/>
        <v>37097</v>
      </c>
      <c r="Q15" s="35">
        <f t="shared" ca="1" si="7"/>
        <v>-4789</v>
      </c>
      <c r="R15" s="73">
        <v>6.407577912380201E-2</v>
      </c>
      <c r="S15" s="75">
        <f t="shared" ca="1" si="8"/>
        <v>2.3049377783105363</v>
      </c>
      <c r="T15" s="37">
        <f t="shared" si="9"/>
        <v>1</v>
      </c>
      <c r="U15" s="37">
        <f t="shared" si="10"/>
        <v>30</v>
      </c>
      <c r="W15" s="75">
        <f t="shared" si="21"/>
        <v>1</v>
      </c>
      <c r="X15" s="65">
        <f t="shared" ca="1" si="11"/>
        <v>69.148133349316083</v>
      </c>
      <c r="Z15" s="65">
        <f t="shared" ca="1" si="12"/>
        <v>11789.756736058393</v>
      </c>
      <c r="AA15" s="65">
        <f t="shared" ca="1" si="13"/>
        <v>5663.2321213089872</v>
      </c>
      <c r="AB15" s="65">
        <f t="shared" ca="1" si="14"/>
        <v>12515.812136226212</v>
      </c>
      <c r="AC15" s="65">
        <f t="shared" ca="1" si="15"/>
        <v>11063.701335890573</v>
      </c>
      <c r="AD15" s="65">
        <f t="shared" ca="1" si="16"/>
        <v>0</v>
      </c>
      <c r="AE15" s="65">
        <f t="shared" ca="1" si="17"/>
        <v>0</v>
      </c>
      <c r="AG15" s="35">
        <f t="shared" si="22"/>
        <v>5115</v>
      </c>
      <c r="AH15" s="35">
        <f t="shared" ca="1" si="23"/>
        <v>11789.756736058393</v>
      </c>
    </row>
    <row r="16" spans="1:34">
      <c r="A16" s="76">
        <f t="shared" si="18"/>
        <v>37073</v>
      </c>
      <c r="B16" s="65">
        <f t="shared" si="19"/>
        <v>1</v>
      </c>
      <c r="C16" s="65">
        <f t="shared" si="3"/>
        <v>31</v>
      </c>
      <c r="D16" s="65">
        <f t="shared" ca="1" si="4"/>
        <v>71.602321836695154</v>
      </c>
      <c r="E16" s="73">
        <f t="shared" si="20"/>
        <v>173.5</v>
      </c>
      <c r="F16" s="66">
        <v>91.435483870967744</v>
      </c>
      <c r="G16" s="73">
        <v>185</v>
      </c>
      <c r="H16" s="73">
        <v>162</v>
      </c>
      <c r="I16" s="66"/>
      <c r="J16" s="66"/>
      <c r="K16" s="65"/>
      <c r="L16" s="65" t="s">
        <v>67</v>
      </c>
      <c r="M16" s="35">
        <f ca="1">SUMPRODUCT(D10:D129,E10:E129)/SUM(D10:D129)</f>
        <v>76.624368873110669</v>
      </c>
      <c r="N16" s="65"/>
      <c r="O16" s="35">
        <f t="shared" si="5"/>
        <v>31</v>
      </c>
      <c r="P16" s="74">
        <f t="shared" si="6"/>
        <v>37128</v>
      </c>
      <c r="Q16" s="35">
        <f t="shared" ca="1" si="7"/>
        <v>-4758</v>
      </c>
      <c r="R16" s="73">
        <v>6.4713219080706014E-2</v>
      </c>
      <c r="S16" s="75">
        <f t="shared" ca="1" si="8"/>
        <v>2.3097523173127468</v>
      </c>
      <c r="T16" s="37">
        <f t="shared" si="9"/>
        <v>1</v>
      </c>
      <c r="U16" s="37">
        <f t="shared" si="10"/>
        <v>31</v>
      </c>
      <c r="W16" s="75">
        <f t="shared" si="21"/>
        <v>1</v>
      </c>
      <c r="X16" s="65">
        <f t="shared" ca="1" si="11"/>
        <v>71.602321836695154</v>
      </c>
      <c r="Z16" s="65">
        <f t="shared" ca="1" si="12"/>
        <v>12423.002838666609</v>
      </c>
      <c r="AA16" s="65">
        <f t="shared" ca="1" si="13"/>
        <v>6546.9929434229816</v>
      </c>
      <c r="AB16" s="65">
        <f t="shared" ca="1" si="14"/>
        <v>13246.429539788604</v>
      </c>
      <c r="AC16" s="65">
        <f t="shared" ca="1" si="15"/>
        <v>11599.576137544615</v>
      </c>
      <c r="AD16" s="65">
        <f t="shared" ca="1" si="16"/>
        <v>0</v>
      </c>
      <c r="AE16" s="65">
        <f t="shared" ca="1" si="17"/>
        <v>0</v>
      </c>
      <c r="AG16" s="35">
        <f t="shared" si="22"/>
        <v>5378.5</v>
      </c>
      <c r="AH16" s="35">
        <f t="shared" ca="1" si="23"/>
        <v>12423.002838666609</v>
      </c>
    </row>
    <row r="17" spans="1:34">
      <c r="A17" s="76">
        <f t="shared" si="18"/>
        <v>37104</v>
      </c>
      <c r="B17" s="65">
        <f t="shared" si="19"/>
        <v>1</v>
      </c>
      <c r="C17" s="65">
        <f t="shared" si="3"/>
        <v>31</v>
      </c>
      <c r="D17" s="65">
        <f t="shared" ca="1" si="4"/>
        <v>71.724113645624925</v>
      </c>
      <c r="E17" s="73">
        <f t="shared" si="20"/>
        <v>192</v>
      </c>
      <c r="F17" s="66">
        <v>90.967741935483872</v>
      </c>
      <c r="G17" s="73">
        <v>205</v>
      </c>
      <c r="H17" s="73">
        <v>179</v>
      </c>
      <c r="I17" s="66"/>
      <c r="J17" s="66"/>
      <c r="K17" s="65"/>
      <c r="L17" s="65"/>
      <c r="M17" s="65"/>
      <c r="N17" s="65"/>
      <c r="O17" s="35">
        <f t="shared" si="5"/>
        <v>31</v>
      </c>
      <c r="P17" s="74">
        <f t="shared" si="6"/>
        <v>37159</v>
      </c>
      <c r="Q17" s="35">
        <f t="shared" ca="1" si="7"/>
        <v>-4727</v>
      </c>
      <c r="R17" s="73">
        <v>6.5307044899252015E-2</v>
      </c>
      <c r="S17" s="75">
        <f t="shared" ca="1" si="8"/>
        <v>2.3136810853427394</v>
      </c>
      <c r="T17" s="37">
        <f t="shared" si="9"/>
        <v>1</v>
      </c>
      <c r="U17" s="37">
        <f t="shared" si="10"/>
        <v>31</v>
      </c>
      <c r="W17" s="75">
        <f t="shared" si="21"/>
        <v>1</v>
      </c>
      <c r="X17" s="65">
        <f t="shared" ca="1" si="11"/>
        <v>71.724113645624925</v>
      </c>
      <c r="Z17" s="65">
        <f t="shared" ca="1" si="12"/>
        <v>13771.029819959986</v>
      </c>
      <c r="AA17" s="65">
        <f t="shared" ca="1" si="13"/>
        <v>6524.5806606665255</v>
      </c>
      <c r="AB17" s="65">
        <f t="shared" ca="1" si="14"/>
        <v>14703.443297353109</v>
      </c>
      <c r="AC17" s="65">
        <f t="shared" ca="1" si="15"/>
        <v>12838.616342566862</v>
      </c>
      <c r="AD17" s="65">
        <f t="shared" ca="1" si="16"/>
        <v>0</v>
      </c>
      <c r="AE17" s="65">
        <f t="shared" ca="1" si="17"/>
        <v>0</v>
      </c>
      <c r="AG17" s="35">
        <f t="shared" si="22"/>
        <v>5952</v>
      </c>
      <c r="AH17" s="35">
        <f t="shared" ca="1" si="23"/>
        <v>13771.029819959986</v>
      </c>
    </row>
    <row r="18" spans="1:34">
      <c r="A18" s="76">
        <f t="shared" si="18"/>
        <v>37135</v>
      </c>
      <c r="B18" s="65">
        <f t="shared" si="19"/>
        <v>1</v>
      </c>
      <c r="C18" s="65">
        <f t="shared" si="3"/>
        <v>30</v>
      </c>
      <c r="D18" s="65">
        <f t="shared" ca="1" si="4"/>
        <v>69.518343585940727</v>
      </c>
      <c r="E18" s="73">
        <f t="shared" si="20"/>
        <v>175.5</v>
      </c>
      <c r="F18" s="66">
        <v>91.35</v>
      </c>
      <c r="G18" s="73">
        <v>180</v>
      </c>
      <c r="H18" s="73">
        <v>171</v>
      </c>
      <c r="I18" s="66"/>
      <c r="J18" s="66"/>
      <c r="K18" s="65"/>
      <c r="L18" s="65"/>
      <c r="M18" s="65"/>
      <c r="N18" s="65"/>
      <c r="O18" s="35">
        <f t="shared" si="5"/>
        <v>30</v>
      </c>
      <c r="P18" s="74">
        <f t="shared" si="6"/>
        <v>37189</v>
      </c>
      <c r="Q18" s="35">
        <f t="shared" ca="1" si="7"/>
        <v>-4697</v>
      </c>
      <c r="R18" s="73">
        <v>6.5877936365913006E-2</v>
      </c>
      <c r="S18" s="75">
        <f t="shared" ca="1" si="8"/>
        <v>2.3172781195313576</v>
      </c>
      <c r="T18" s="37">
        <f t="shared" si="9"/>
        <v>1</v>
      </c>
      <c r="U18" s="37">
        <f t="shared" si="10"/>
        <v>30</v>
      </c>
      <c r="W18" s="75">
        <f t="shared" si="21"/>
        <v>1</v>
      </c>
      <c r="X18" s="65">
        <f t="shared" ca="1" si="11"/>
        <v>69.518343585940727</v>
      </c>
      <c r="Z18" s="65">
        <f t="shared" ca="1" si="12"/>
        <v>12200.469299332597</v>
      </c>
      <c r="AA18" s="65">
        <f t="shared" ca="1" si="13"/>
        <v>6350.500686575685</v>
      </c>
      <c r="AB18" s="65">
        <f t="shared" ca="1" si="14"/>
        <v>12513.30184546933</v>
      </c>
      <c r="AC18" s="65">
        <f t="shared" ca="1" si="15"/>
        <v>11887.636753195864</v>
      </c>
      <c r="AD18" s="65">
        <f t="shared" ca="1" si="16"/>
        <v>0</v>
      </c>
      <c r="AE18" s="65">
        <f t="shared" ca="1" si="17"/>
        <v>0</v>
      </c>
      <c r="AG18" s="35">
        <f t="shared" si="22"/>
        <v>5265</v>
      </c>
      <c r="AH18" s="35">
        <f t="shared" ca="1" si="23"/>
        <v>12200.469299332599</v>
      </c>
    </row>
    <row r="19" spans="1:34">
      <c r="A19" s="76">
        <f t="shared" si="18"/>
        <v>37165</v>
      </c>
      <c r="B19" s="65">
        <f t="shared" si="19"/>
        <v>1</v>
      </c>
      <c r="C19" s="65">
        <f t="shared" si="3"/>
        <v>31</v>
      </c>
      <c r="D19" s="65">
        <f t="shared" ca="1" si="4"/>
        <v>71.921436752143762</v>
      </c>
      <c r="E19" s="73">
        <f t="shared" si="20"/>
        <v>117.5</v>
      </c>
      <c r="F19" s="66">
        <v>78.338709677419359</v>
      </c>
      <c r="G19" s="73">
        <v>123</v>
      </c>
      <c r="H19" s="73">
        <v>112</v>
      </c>
      <c r="I19" s="66"/>
      <c r="J19" s="66"/>
      <c r="K19" s="65"/>
      <c r="L19" s="65"/>
      <c r="M19" s="65"/>
      <c r="N19" s="65"/>
      <c r="O19" s="35">
        <f t="shared" si="5"/>
        <v>31</v>
      </c>
      <c r="P19" s="74">
        <f t="shared" si="6"/>
        <v>37220</v>
      </c>
      <c r="Q19" s="35">
        <f t="shared" ca="1" si="7"/>
        <v>-4666</v>
      </c>
      <c r="R19" s="73">
        <v>6.6430412081624007E-2</v>
      </c>
      <c r="S19" s="75">
        <f t="shared" ca="1" si="8"/>
        <v>2.320046346843347</v>
      </c>
      <c r="T19" s="37">
        <f t="shared" si="9"/>
        <v>1</v>
      </c>
      <c r="U19" s="37">
        <f t="shared" si="10"/>
        <v>31</v>
      </c>
      <c r="W19" s="75">
        <f t="shared" si="21"/>
        <v>1</v>
      </c>
      <c r="X19" s="65">
        <f t="shared" ca="1" si="11"/>
        <v>71.921436752143762</v>
      </c>
      <c r="Z19" s="65">
        <f t="shared" ca="1" si="12"/>
        <v>8450.7688183768914</v>
      </c>
      <c r="AA19" s="65">
        <f t="shared" ca="1" si="13"/>
        <v>5634.2325533090689</v>
      </c>
      <c r="AB19" s="65">
        <f t="shared" ca="1" si="14"/>
        <v>8846.3367205136819</v>
      </c>
      <c r="AC19" s="65">
        <f t="shared" ca="1" si="15"/>
        <v>8055.2009162401009</v>
      </c>
      <c r="AD19" s="65">
        <f t="shared" ca="1" si="16"/>
        <v>0</v>
      </c>
      <c r="AE19" s="65">
        <f t="shared" ca="1" si="17"/>
        <v>0</v>
      </c>
      <c r="AG19" s="35">
        <f t="shared" si="22"/>
        <v>3642.5</v>
      </c>
      <c r="AH19" s="35">
        <f t="shared" ca="1" si="23"/>
        <v>8450.7688183768914</v>
      </c>
    </row>
    <row r="20" spans="1:34">
      <c r="A20" s="76">
        <f t="shared" si="18"/>
        <v>37196</v>
      </c>
      <c r="B20" s="65">
        <f t="shared" si="19"/>
        <v>1</v>
      </c>
      <c r="C20" s="65">
        <f t="shared" si="3"/>
        <v>30</v>
      </c>
      <c r="D20" s="65">
        <f t="shared" ca="1" si="4"/>
        <v>69.656087814900062</v>
      </c>
      <c r="E20" s="73">
        <f t="shared" si="20"/>
        <v>113.5</v>
      </c>
      <c r="F20" s="66">
        <v>77.583333333333329</v>
      </c>
      <c r="G20" s="73">
        <v>111</v>
      </c>
      <c r="H20" s="73">
        <v>116</v>
      </c>
      <c r="I20" s="66"/>
      <c r="J20" s="66"/>
      <c r="K20" s="65"/>
      <c r="L20" s="65"/>
      <c r="M20" s="65"/>
      <c r="N20" s="65"/>
      <c r="O20" s="35">
        <f t="shared" si="5"/>
        <v>30</v>
      </c>
      <c r="P20" s="74">
        <f t="shared" si="6"/>
        <v>37250</v>
      </c>
      <c r="Q20" s="35">
        <f t="shared" ca="1" si="7"/>
        <v>-4636</v>
      </c>
      <c r="R20" s="73">
        <v>6.6975645475392018E-2</v>
      </c>
      <c r="S20" s="75">
        <f t="shared" ca="1" si="8"/>
        <v>2.321869593830002</v>
      </c>
      <c r="T20" s="37">
        <f t="shared" si="9"/>
        <v>1</v>
      </c>
      <c r="U20" s="37">
        <f t="shared" si="10"/>
        <v>30</v>
      </c>
      <c r="W20" s="75">
        <f t="shared" si="21"/>
        <v>1</v>
      </c>
      <c r="X20" s="65">
        <f t="shared" ca="1" si="11"/>
        <v>69.656087814900062</v>
      </c>
      <c r="Z20" s="65">
        <f t="shared" ca="1" si="12"/>
        <v>7905.9659669911571</v>
      </c>
      <c r="AA20" s="65">
        <f t="shared" ca="1" si="13"/>
        <v>5404.1514796393294</v>
      </c>
      <c r="AB20" s="65">
        <f t="shared" ca="1" si="14"/>
        <v>7731.8257474539068</v>
      </c>
      <c r="AC20" s="65">
        <f t="shared" ca="1" si="15"/>
        <v>8080.1061865284073</v>
      </c>
      <c r="AD20" s="65">
        <f t="shared" ca="1" si="16"/>
        <v>0</v>
      </c>
      <c r="AE20" s="65">
        <f t="shared" ca="1" si="17"/>
        <v>0</v>
      </c>
      <c r="AG20" s="35">
        <f t="shared" si="22"/>
        <v>3405</v>
      </c>
      <c r="AH20" s="35">
        <f t="shared" ca="1" si="23"/>
        <v>7905.9659669911571</v>
      </c>
    </row>
    <row r="21" spans="1:34">
      <c r="A21" s="76">
        <f t="shared" si="18"/>
        <v>37226</v>
      </c>
      <c r="B21" s="65">
        <f t="shared" si="19"/>
        <v>1</v>
      </c>
      <c r="C21" s="65">
        <f t="shared" si="3"/>
        <v>31</v>
      </c>
      <c r="D21" s="65">
        <f t="shared" ca="1" si="4"/>
        <v>71.972586411624619</v>
      </c>
      <c r="E21" s="73">
        <f t="shared" si="20"/>
        <v>113</v>
      </c>
      <c r="F21" s="66">
        <v>77.290322580645167</v>
      </c>
      <c r="G21" s="73">
        <v>108</v>
      </c>
      <c r="H21" s="73">
        <v>118</v>
      </c>
      <c r="I21" s="66"/>
      <c r="J21" s="66"/>
      <c r="K21" s="65"/>
      <c r="L21" s="65"/>
      <c r="M21" s="65"/>
      <c r="N21" s="65"/>
      <c r="O21" s="35">
        <f t="shared" si="5"/>
        <v>31</v>
      </c>
      <c r="P21" s="74">
        <f t="shared" si="6"/>
        <v>37281</v>
      </c>
      <c r="Q21" s="35">
        <f t="shared" ca="1" si="7"/>
        <v>-4605</v>
      </c>
      <c r="R21" s="73">
        <v>6.7480253342248012E-2</v>
      </c>
      <c r="S21" s="75">
        <f t="shared" ca="1" si="8"/>
        <v>2.3216963358588587</v>
      </c>
      <c r="T21" s="37">
        <f t="shared" si="9"/>
        <v>1</v>
      </c>
      <c r="U21" s="37">
        <f t="shared" si="10"/>
        <v>31</v>
      </c>
      <c r="W21" s="75">
        <f t="shared" si="21"/>
        <v>1</v>
      </c>
      <c r="X21" s="65">
        <f t="shared" ca="1" si="11"/>
        <v>71.972586411624619</v>
      </c>
      <c r="Z21" s="65">
        <f t="shared" ca="1" si="12"/>
        <v>8132.9022645135819</v>
      </c>
      <c r="AA21" s="65">
        <f t="shared" ca="1" si="13"/>
        <v>5562.7844207178259</v>
      </c>
      <c r="AB21" s="65">
        <f t="shared" ca="1" si="14"/>
        <v>7773.0393324554589</v>
      </c>
      <c r="AC21" s="65">
        <f t="shared" ca="1" si="15"/>
        <v>8492.765196571705</v>
      </c>
      <c r="AD21" s="65">
        <f t="shared" ca="1" si="16"/>
        <v>0</v>
      </c>
      <c r="AE21" s="65">
        <f t="shared" ca="1" si="17"/>
        <v>0</v>
      </c>
      <c r="AG21" s="35">
        <f t="shared" si="22"/>
        <v>3503</v>
      </c>
      <c r="AH21" s="35">
        <f t="shared" ca="1" si="23"/>
        <v>8132.9022645135819</v>
      </c>
    </row>
    <row r="22" spans="1:34">
      <c r="A22" s="76">
        <f t="shared" si="18"/>
        <v>37257</v>
      </c>
      <c r="B22" s="65">
        <f t="shared" si="19"/>
        <v>1</v>
      </c>
      <c r="C22" s="65">
        <f t="shared" si="3"/>
        <v>31</v>
      </c>
      <c r="D22" s="65">
        <f t="shared" ca="1" si="4"/>
        <v>71.962446145010475</v>
      </c>
      <c r="E22" s="73">
        <f t="shared" si="20"/>
        <v>91.5</v>
      </c>
      <c r="F22" s="66">
        <v>64.754032258064512</v>
      </c>
      <c r="G22" s="73">
        <v>88</v>
      </c>
      <c r="H22" s="73">
        <v>95</v>
      </c>
      <c r="I22" s="66"/>
      <c r="J22" s="66"/>
      <c r="K22" s="65"/>
      <c r="L22" s="65"/>
      <c r="M22" s="65"/>
      <c r="N22" s="65"/>
      <c r="O22" s="35">
        <f t="shared" si="5"/>
        <v>31</v>
      </c>
      <c r="P22" s="74">
        <f t="shared" si="6"/>
        <v>37312</v>
      </c>
      <c r="Q22" s="35">
        <f t="shared" ca="1" si="7"/>
        <v>-4574</v>
      </c>
      <c r="R22" s="73">
        <v>6.7936028262189016E-2</v>
      </c>
      <c r="S22" s="75">
        <f t="shared" ca="1" si="8"/>
        <v>2.3213692304842088</v>
      </c>
      <c r="T22" s="37">
        <f t="shared" si="9"/>
        <v>1</v>
      </c>
      <c r="U22" s="37">
        <f t="shared" si="10"/>
        <v>31</v>
      </c>
      <c r="W22" s="75">
        <f t="shared" si="21"/>
        <v>1.03</v>
      </c>
      <c r="X22" s="65">
        <f t="shared" ca="1" si="11"/>
        <v>74.12131952936079</v>
      </c>
      <c r="Z22" s="65">
        <f t="shared" ca="1" si="12"/>
        <v>6584.5638222684584</v>
      </c>
      <c r="AA22" s="65">
        <f t="shared" ca="1" si="13"/>
        <v>4659.8585590432385</v>
      </c>
      <c r="AB22" s="65">
        <f t="shared" ca="1" si="14"/>
        <v>6332.6952607609219</v>
      </c>
      <c r="AC22" s="65">
        <f t="shared" ca="1" si="15"/>
        <v>6836.4323837759948</v>
      </c>
      <c r="AD22" s="65">
        <f t="shared" ca="1" si="16"/>
        <v>0</v>
      </c>
      <c r="AE22" s="65">
        <f t="shared" ca="1" si="17"/>
        <v>0</v>
      </c>
      <c r="AG22" s="35">
        <f t="shared" si="22"/>
        <v>2836.5</v>
      </c>
      <c r="AH22" s="35">
        <f t="shared" ca="1" si="23"/>
        <v>6584.5638222684584</v>
      </c>
    </row>
    <row r="23" spans="1:34">
      <c r="A23" s="76">
        <f t="shared" si="18"/>
        <v>37288</v>
      </c>
      <c r="B23" s="65">
        <f t="shared" si="19"/>
        <v>1</v>
      </c>
      <c r="C23" s="65">
        <f t="shared" si="3"/>
        <v>28</v>
      </c>
      <c r="D23" s="65">
        <f t="shared" ca="1" si="4"/>
        <v>64.942490217280906</v>
      </c>
      <c r="E23" s="73">
        <f t="shared" si="20"/>
        <v>83.5</v>
      </c>
      <c r="F23" s="66">
        <v>56.732142857142854</v>
      </c>
      <c r="G23" s="73">
        <v>80</v>
      </c>
      <c r="H23" s="73">
        <v>87</v>
      </c>
      <c r="I23" s="66"/>
      <c r="J23" s="66"/>
      <c r="K23" s="65"/>
      <c r="L23" s="65"/>
      <c r="M23" s="65"/>
      <c r="N23" s="65"/>
      <c r="O23" s="35">
        <f t="shared" si="5"/>
        <v>28</v>
      </c>
      <c r="P23" s="74">
        <f t="shared" si="6"/>
        <v>37340</v>
      </c>
      <c r="Q23" s="35">
        <f t="shared" ca="1" si="7"/>
        <v>-4546</v>
      </c>
      <c r="R23" s="73">
        <v>6.8392610175034022E-2</v>
      </c>
      <c r="S23" s="75">
        <f t="shared" ca="1" si="8"/>
        <v>2.3193746506171751</v>
      </c>
      <c r="T23" s="37">
        <f t="shared" si="9"/>
        <v>1</v>
      </c>
      <c r="U23" s="37">
        <f t="shared" si="10"/>
        <v>28</v>
      </c>
      <c r="W23" s="75">
        <f t="shared" si="21"/>
        <v>1.03</v>
      </c>
      <c r="X23" s="65">
        <f t="shared" ca="1" si="11"/>
        <v>66.890764923799338</v>
      </c>
      <c r="Z23" s="65">
        <f t="shared" ca="1" si="12"/>
        <v>5422.6979331429557</v>
      </c>
      <c r="AA23" s="65">
        <f t="shared" ca="1" si="13"/>
        <v>3684.3266325053828</v>
      </c>
      <c r="AB23" s="65">
        <f t="shared" ca="1" si="14"/>
        <v>5195.3992173824727</v>
      </c>
      <c r="AC23" s="65">
        <f t="shared" ca="1" si="15"/>
        <v>5649.9966489034387</v>
      </c>
      <c r="AD23" s="65">
        <f t="shared" ca="1" si="16"/>
        <v>0</v>
      </c>
      <c r="AE23" s="65">
        <f t="shared" ca="1" si="17"/>
        <v>0</v>
      </c>
      <c r="AG23" s="35">
        <f t="shared" si="22"/>
        <v>2338</v>
      </c>
      <c r="AH23" s="35">
        <f t="shared" ca="1" si="23"/>
        <v>5422.6979331429557</v>
      </c>
    </row>
    <row r="24" spans="1:34">
      <c r="A24" s="76">
        <f t="shared" si="18"/>
        <v>37316</v>
      </c>
      <c r="B24" s="65">
        <f t="shared" si="19"/>
        <v>1</v>
      </c>
      <c r="C24" s="65">
        <f t="shared" si="3"/>
        <v>31</v>
      </c>
      <c r="D24" s="65">
        <f t="shared" ca="1" si="4"/>
        <v>71.805114891124958</v>
      </c>
      <c r="E24" s="73">
        <f t="shared" si="20"/>
        <v>79.5</v>
      </c>
      <c r="F24" s="66">
        <v>51.786290322580648</v>
      </c>
      <c r="G24" s="73">
        <v>78</v>
      </c>
      <c r="H24" s="73">
        <v>81</v>
      </c>
      <c r="I24" s="66"/>
      <c r="J24" s="66"/>
      <c r="K24" s="65"/>
      <c r="L24" s="65"/>
      <c r="M24" s="65"/>
      <c r="N24" s="65"/>
      <c r="O24" s="35">
        <f t="shared" si="5"/>
        <v>31</v>
      </c>
      <c r="P24" s="74">
        <f t="shared" si="6"/>
        <v>37371</v>
      </c>
      <c r="Q24" s="35">
        <f t="shared" ca="1" si="7"/>
        <v>-4515</v>
      </c>
      <c r="R24" s="73">
        <v>6.8749584527792007E-2</v>
      </c>
      <c r="S24" s="75">
        <f t="shared" ca="1" si="8"/>
        <v>2.3162940287459666</v>
      </c>
      <c r="T24" s="37">
        <f t="shared" si="9"/>
        <v>1</v>
      </c>
      <c r="U24" s="37">
        <f t="shared" si="10"/>
        <v>31</v>
      </c>
      <c r="W24" s="75">
        <f t="shared" si="21"/>
        <v>1.03</v>
      </c>
      <c r="X24" s="65">
        <f t="shared" ca="1" si="11"/>
        <v>73.959268337858703</v>
      </c>
      <c r="Z24" s="65">
        <f t="shared" ca="1" si="12"/>
        <v>5708.506633844434</v>
      </c>
      <c r="AA24" s="65">
        <f t="shared" ca="1" si="13"/>
        <v>3718.5205263980561</v>
      </c>
      <c r="AB24" s="65">
        <f t="shared" ca="1" si="14"/>
        <v>5600.7989615077468</v>
      </c>
      <c r="AC24" s="65">
        <f t="shared" ca="1" si="15"/>
        <v>5816.2143061811221</v>
      </c>
      <c r="AD24" s="65">
        <f t="shared" ca="1" si="16"/>
        <v>0</v>
      </c>
      <c r="AE24" s="65">
        <f t="shared" ca="1" si="17"/>
        <v>0</v>
      </c>
      <c r="AG24" s="35">
        <f t="shared" si="22"/>
        <v>2464.5</v>
      </c>
      <c r="AH24" s="35">
        <f t="shared" ca="1" si="23"/>
        <v>5708.5066338444349</v>
      </c>
    </row>
    <row r="25" spans="1:34">
      <c r="A25" s="76">
        <f t="shared" si="18"/>
        <v>37347</v>
      </c>
      <c r="B25" s="65">
        <f t="shared" si="19"/>
        <v>1</v>
      </c>
      <c r="C25" s="65">
        <f t="shared" si="3"/>
        <v>30</v>
      </c>
      <c r="D25" s="65">
        <f t="shared" ca="1" si="4"/>
        <v>69.375713046249814</v>
      </c>
      <c r="E25" s="73">
        <f t="shared" si="20"/>
        <v>76</v>
      </c>
      <c r="F25" s="66">
        <v>51.716666666666669</v>
      </c>
      <c r="G25" s="73">
        <v>72</v>
      </c>
      <c r="H25" s="73">
        <v>80</v>
      </c>
      <c r="I25" s="66"/>
      <c r="J25" s="66"/>
      <c r="K25" s="65"/>
      <c r="L25" s="65"/>
      <c r="M25" s="65"/>
      <c r="N25" s="65"/>
      <c r="O25" s="35">
        <f t="shared" si="5"/>
        <v>30</v>
      </c>
      <c r="P25" s="74">
        <f t="shared" si="6"/>
        <v>37401</v>
      </c>
      <c r="Q25" s="35">
        <f t="shared" ca="1" si="7"/>
        <v>-4485</v>
      </c>
      <c r="R25" s="73">
        <v>6.9118458069934011E-2</v>
      </c>
      <c r="S25" s="75">
        <f t="shared" ca="1" si="8"/>
        <v>2.3125237682083273</v>
      </c>
      <c r="T25" s="37">
        <f t="shared" si="9"/>
        <v>1</v>
      </c>
      <c r="U25" s="37">
        <f t="shared" si="10"/>
        <v>30</v>
      </c>
      <c r="W25" s="75">
        <f t="shared" si="21"/>
        <v>1.03</v>
      </c>
      <c r="X25" s="65">
        <f t="shared" ca="1" si="11"/>
        <v>71.456984437637317</v>
      </c>
      <c r="Z25" s="65">
        <f t="shared" ca="1" si="12"/>
        <v>5272.5541915149861</v>
      </c>
      <c r="AA25" s="65">
        <f t="shared" ca="1" si="13"/>
        <v>3587.8806263752199</v>
      </c>
      <c r="AB25" s="65">
        <f t="shared" ca="1" si="14"/>
        <v>4995.0513393299861</v>
      </c>
      <c r="AC25" s="65">
        <f t="shared" ca="1" si="15"/>
        <v>5550.0570436999851</v>
      </c>
      <c r="AD25" s="65">
        <f t="shared" ca="1" si="16"/>
        <v>0</v>
      </c>
      <c r="AE25" s="65">
        <f t="shared" ca="1" si="17"/>
        <v>0</v>
      </c>
      <c r="AG25" s="35">
        <f t="shared" si="22"/>
        <v>2280</v>
      </c>
      <c r="AH25" s="35">
        <f t="shared" ca="1" si="23"/>
        <v>5272.5541915149861</v>
      </c>
    </row>
    <row r="26" spans="1:34">
      <c r="A26" s="76">
        <f t="shared" si="18"/>
        <v>37377</v>
      </c>
      <c r="B26" s="65">
        <f t="shared" si="19"/>
        <v>1</v>
      </c>
      <c r="C26" s="65">
        <f t="shared" si="3"/>
        <v>31</v>
      </c>
      <c r="D26" s="65">
        <f t="shared" ca="1" si="4"/>
        <v>71.525413804994159</v>
      </c>
      <c r="E26" s="73">
        <f t="shared" si="20"/>
        <v>77</v>
      </c>
      <c r="F26" s="66">
        <v>51.850806451612897</v>
      </c>
      <c r="G26" s="73">
        <v>74</v>
      </c>
      <c r="H26" s="73">
        <v>80</v>
      </c>
      <c r="I26" s="66"/>
      <c r="J26" s="66"/>
      <c r="K26" s="65"/>
      <c r="L26" s="65"/>
      <c r="M26" s="65"/>
      <c r="N26" s="65"/>
      <c r="O26" s="35">
        <f t="shared" si="5"/>
        <v>31</v>
      </c>
      <c r="P26" s="74">
        <f t="shared" si="6"/>
        <v>37432</v>
      </c>
      <c r="Q26" s="35">
        <f t="shared" ca="1" si="7"/>
        <v>-4454</v>
      </c>
      <c r="R26" s="73">
        <v>6.945146343375902E-2</v>
      </c>
      <c r="S26" s="75">
        <f t="shared" ca="1" si="8"/>
        <v>2.3072714130643277</v>
      </c>
      <c r="T26" s="37">
        <f t="shared" si="9"/>
        <v>1</v>
      </c>
      <c r="U26" s="37">
        <f t="shared" si="10"/>
        <v>31</v>
      </c>
      <c r="W26" s="75">
        <f t="shared" si="21"/>
        <v>1.03</v>
      </c>
      <c r="X26" s="65">
        <f t="shared" ca="1" si="11"/>
        <v>73.671176219143987</v>
      </c>
      <c r="Z26" s="65">
        <f t="shared" ca="1" si="12"/>
        <v>5507.4568629845498</v>
      </c>
      <c r="AA26" s="65">
        <f t="shared" ca="1" si="13"/>
        <v>3708.6503875742733</v>
      </c>
      <c r="AB26" s="65">
        <f t="shared" ca="1" si="14"/>
        <v>5292.8806215695677</v>
      </c>
      <c r="AC26" s="65">
        <f t="shared" ca="1" si="15"/>
        <v>5722.0331043995329</v>
      </c>
      <c r="AD26" s="65">
        <f t="shared" ca="1" si="16"/>
        <v>0</v>
      </c>
      <c r="AE26" s="65">
        <f t="shared" ca="1" si="17"/>
        <v>0</v>
      </c>
      <c r="AG26" s="35">
        <f t="shared" si="22"/>
        <v>2387</v>
      </c>
      <c r="AH26" s="35">
        <f t="shared" ca="1" si="23"/>
        <v>5507.4568629845498</v>
      </c>
    </row>
    <row r="27" spans="1:34">
      <c r="A27" s="76">
        <f t="shared" si="18"/>
        <v>37408</v>
      </c>
      <c r="B27" s="65">
        <f t="shared" si="19"/>
        <v>1</v>
      </c>
      <c r="C27" s="65">
        <f t="shared" si="3"/>
        <v>30</v>
      </c>
      <c r="D27" s="65">
        <f t="shared" ca="1" si="4"/>
        <v>69.070528994387573</v>
      </c>
      <c r="E27" s="73">
        <f t="shared" si="20"/>
        <v>91</v>
      </c>
      <c r="F27" s="66">
        <v>49.0625</v>
      </c>
      <c r="G27" s="73">
        <v>98</v>
      </c>
      <c r="H27" s="73">
        <v>84</v>
      </c>
      <c r="I27" s="66"/>
      <c r="J27" s="66"/>
      <c r="K27" s="65"/>
      <c r="L27" s="65"/>
      <c r="M27" s="65"/>
      <c r="N27" s="65"/>
      <c r="O27" s="35">
        <f t="shared" si="5"/>
        <v>30</v>
      </c>
      <c r="P27" s="74">
        <f t="shared" si="6"/>
        <v>37462</v>
      </c>
      <c r="Q27" s="35">
        <f t="shared" ca="1" si="7"/>
        <v>-4424</v>
      </c>
      <c r="R27" s="73">
        <v>6.9750225109860009E-2</v>
      </c>
      <c r="S27" s="75">
        <f t="shared" ca="1" si="8"/>
        <v>2.3023509664795858</v>
      </c>
      <c r="T27" s="37">
        <f t="shared" si="9"/>
        <v>1</v>
      </c>
      <c r="U27" s="37">
        <f t="shared" si="10"/>
        <v>30</v>
      </c>
      <c r="W27" s="75">
        <f t="shared" si="21"/>
        <v>1.03</v>
      </c>
      <c r="X27" s="65">
        <f t="shared" ca="1" si="11"/>
        <v>71.142644864219207</v>
      </c>
      <c r="Z27" s="65">
        <f t="shared" ca="1" si="12"/>
        <v>6285.418138489269</v>
      </c>
      <c r="AA27" s="65">
        <f t="shared" ca="1" si="13"/>
        <v>3388.7728287871405</v>
      </c>
      <c r="AB27" s="65">
        <f t="shared" ca="1" si="14"/>
        <v>6768.9118414499817</v>
      </c>
      <c r="AC27" s="65">
        <f t="shared" ca="1" si="15"/>
        <v>5801.9244355285564</v>
      </c>
      <c r="AD27" s="65">
        <f t="shared" ca="1" si="16"/>
        <v>0</v>
      </c>
      <c r="AE27" s="65">
        <f t="shared" ca="1" si="17"/>
        <v>0</v>
      </c>
      <c r="AG27" s="35">
        <f t="shared" si="22"/>
        <v>2730</v>
      </c>
      <c r="AH27" s="35">
        <f t="shared" ca="1" si="23"/>
        <v>6285.418138489269</v>
      </c>
    </row>
    <row r="28" spans="1:34">
      <c r="A28" s="76">
        <f t="shared" si="18"/>
        <v>37438</v>
      </c>
      <c r="B28" s="65">
        <f t="shared" si="19"/>
        <v>1</v>
      </c>
      <c r="C28" s="65">
        <f t="shared" si="3"/>
        <v>31</v>
      </c>
      <c r="D28" s="65">
        <f t="shared" ca="1" si="4"/>
        <v>71.175617163960638</v>
      </c>
      <c r="E28" s="73">
        <f t="shared" si="20"/>
        <v>131.5</v>
      </c>
      <c r="F28" s="66">
        <v>63.012096774193552</v>
      </c>
      <c r="G28" s="73">
        <v>136</v>
      </c>
      <c r="H28" s="73">
        <v>127</v>
      </c>
      <c r="I28" s="66"/>
      <c r="J28" s="66"/>
      <c r="K28" s="65"/>
      <c r="L28" s="65"/>
      <c r="M28" s="65"/>
      <c r="N28" s="65"/>
      <c r="O28" s="35">
        <f t="shared" si="5"/>
        <v>31</v>
      </c>
      <c r="P28" s="74">
        <f t="shared" si="6"/>
        <v>37493</v>
      </c>
      <c r="Q28" s="35">
        <f t="shared" ca="1" si="7"/>
        <v>-4393</v>
      </c>
      <c r="R28" s="73">
        <v>7.0048986815479011E-2</v>
      </c>
      <c r="S28" s="75">
        <f t="shared" ca="1" si="8"/>
        <v>2.2959876504503431</v>
      </c>
      <c r="T28" s="37">
        <f t="shared" si="9"/>
        <v>1</v>
      </c>
      <c r="U28" s="37">
        <f t="shared" si="10"/>
        <v>31</v>
      </c>
      <c r="W28" s="75">
        <f t="shared" si="21"/>
        <v>1.03</v>
      </c>
      <c r="X28" s="65">
        <f t="shared" ca="1" si="11"/>
        <v>73.310885678879458</v>
      </c>
      <c r="Z28" s="65">
        <f t="shared" ca="1" si="12"/>
        <v>9359.5936570608246</v>
      </c>
      <c r="AA28" s="65">
        <f t="shared" ca="1" si="13"/>
        <v>4484.9248766984392</v>
      </c>
      <c r="AB28" s="65">
        <f t="shared" ca="1" si="14"/>
        <v>9679.8839342986466</v>
      </c>
      <c r="AC28" s="65">
        <f t="shared" ca="1" si="15"/>
        <v>9039.3033798230008</v>
      </c>
      <c r="AD28" s="65">
        <f t="shared" ca="1" si="16"/>
        <v>0</v>
      </c>
      <c r="AE28" s="65">
        <f t="shared" ca="1" si="17"/>
        <v>0</v>
      </c>
      <c r="AG28" s="35">
        <f t="shared" si="22"/>
        <v>4076.5</v>
      </c>
      <c r="AH28" s="35">
        <f t="shared" ca="1" si="23"/>
        <v>9359.5936570608246</v>
      </c>
    </row>
    <row r="29" spans="1:34">
      <c r="A29" s="76">
        <f t="shared" si="18"/>
        <v>37469</v>
      </c>
      <c r="B29" s="65">
        <f t="shared" si="19"/>
        <v>1</v>
      </c>
      <c r="C29" s="65">
        <f t="shared" si="3"/>
        <v>31</v>
      </c>
      <c r="D29" s="65">
        <f t="shared" ca="1" si="4"/>
        <v>70.950163351152838</v>
      </c>
      <c r="E29" s="73">
        <f t="shared" si="20"/>
        <v>142.5</v>
      </c>
      <c r="F29" s="66">
        <v>64.693548387096769</v>
      </c>
      <c r="G29" s="73">
        <v>141</v>
      </c>
      <c r="H29" s="73">
        <v>144</v>
      </c>
      <c r="I29" s="66"/>
      <c r="J29" s="66"/>
      <c r="K29" s="65"/>
      <c r="L29" s="65"/>
      <c r="M29" s="65"/>
      <c r="N29" s="65"/>
      <c r="O29" s="35">
        <f t="shared" si="5"/>
        <v>31</v>
      </c>
      <c r="P29" s="74">
        <f t="shared" si="6"/>
        <v>37524</v>
      </c>
      <c r="Q29" s="35">
        <f t="shared" ca="1" si="7"/>
        <v>-4362</v>
      </c>
      <c r="R29" s="73">
        <v>7.0313701341214993E-2</v>
      </c>
      <c r="S29" s="75">
        <f t="shared" ca="1" si="8"/>
        <v>2.2887149468113819</v>
      </c>
      <c r="T29" s="37">
        <f t="shared" si="9"/>
        <v>1</v>
      </c>
      <c r="U29" s="37">
        <f t="shared" si="10"/>
        <v>31</v>
      </c>
      <c r="W29" s="75">
        <f t="shared" si="21"/>
        <v>1.03</v>
      </c>
      <c r="X29" s="65">
        <f t="shared" ca="1" si="11"/>
        <v>73.078668251687432</v>
      </c>
      <c r="Z29" s="65">
        <f t="shared" ca="1" si="12"/>
        <v>10110.39827753928</v>
      </c>
      <c r="AA29" s="65">
        <f t="shared" ca="1" si="13"/>
        <v>4590.0178258302258</v>
      </c>
      <c r="AB29" s="65">
        <f t="shared" ca="1" si="14"/>
        <v>10003.973032512551</v>
      </c>
      <c r="AC29" s="65">
        <f t="shared" ca="1" si="15"/>
        <v>10216.823522566008</v>
      </c>
      <c r="AD29" s="65">
        <f t="shared" ca="1" si="16"/>
        <v>0</v>
      </c>
      <c r="AE29" s="65">
        <f t="shared" ca="1" si="17"/>
        <v>0</v>
      </c>
      <c r="AG29" s="35">
        <f t="shared" si="22"/>
        <v>4417.5</v>
      </c>
      <c r="AH29" s="35">
        <f t="shared" ca="1" si="23"/>
        <v>10110.39827753928</v>
      </c>
    </row>
    <row r="30" spans="1:34">
      <c r="A30" s="76">
        <f t="shared" si="18"/>
        <v>37500</v>
      </c>
      <c r="B30" s="65">
        <f t="shared" si="19"/>
        <v>1</v>
      </c>
      <c r="C30" s="65">
        <f t="shared" si="3"/>
        <v>30</v>
      </c>
      <c r="D30" s="65">
        <f t="shared" ca="1" si="4"/>
        <v>68.448449467260176</v>
      </c>
      <c r="E30" s="73">
        <f t="shared" si="20"/>
        <v>132</v>
      </c>
      <c r="F30" s="66">
        <v>64.375</v>
      </c>
      <c r="G30" s="73">
        <v>134</v>
      </c>
      <c r="H30" s="73">
        <v>130</v>
      </c>
      <c r="I30" s="66"/>
      <c r="J30" s="66"/>
      <c r="K30" s="65"/>
      <c r="L30" s="65"/>
      <c r="M30" s="65"/>
      <c r="N30" s="65"/>
      <c r="O30" s="35">
        <f t="shared" si="5"/>
        <v>30</v>
      </c>
      <c r="P30" s="74">
        <f t="shared" si="6"/>
        <v>37554</v>
      </c>
      <c r="Q30" s="35">
        <f t="shared" ca="1" si="7"/>
        <v>-4332</v>
      </c>
      <c r="R30" s="73">
        <v>7.0547109408427996E-2</v>
      </c>
      <c r="S30" s="75">
        <f t="shared" ca="1" si="8"/>
        <v>2.2816149822420058</v>
      </c>
      <c r="T30" s="37">
        <f t="shared" si="9"/>
        <v>1</v>
      </c>
      <c r="U30" s="37">
        <f t="shared" si="10"/>
        <v>30</v>
      </c>
      <c r="W30" s="75">
        <f t="shared" si="21"/>
        <v>1.03</v>
      </c>
      <c r="X30" s="65">
        <f t="shared" ca="1" si="11"/>
        <v>70.501902951277984</v>
      </c>
      <c r="Z30" s="65">
        <f t="shared" ca="1" si="12"/>
        <v>9035.1953296783431</v>
      </c>
      <c r="AA30" s="65">
        <f t="shared" ca="1" si="13"/>
        <v>4406.3689344548739</v>
      </c>
      <c r="AB30" s="65">
        <f t="shared" ca="1" si="14"/>
        <v>9172.0922286128643</v>
      </c>
      <c r="AC30" s="65">
        <f t="shared" ca="1" si="15"/>
        <v>8898.2984307438237</v>
      </c>
      <c r="AD30" s="65">
        <f t="shared" ca="1" si="16"/>
        <v>0</v>
      </c>
      <c r="AE30" s="65">
        <f t="shared" ca="1" si="17"/>
        <v>0</v>
      </c>
      <c r="AG30" s="35">
        <f t="shared" si="22"/>
        <v>3960</v>
      </c>
      <c r="AH30" s="35">
        <f t="shared" ca="1" si="23"/>
        <v>9035.1953296783431</v>
      </c>
    </row>
    <row r="31" spans="1:34">
      <c r="A31" s="76">
        <f t="shared" si="18"/>
        <v>37530</v>
      </c>
      <c r="B31" s="65">
        <f t="shared" si="19"/>
        <v>1</v>
      </c>
      <c r="C31" s="65">
        <f t="shared" si="3"/>
        <v>31</v>
      </c>
      <c r="D31" s="65">
        <f t="shared" ca="1" si="4"/>
        <v>70.489481644555596</v>
      </c>
      <c r="E31" s="73">
        <f t="shared" si="20"/>
        <v>94.5</v>
      </c>
      <c r="F31" s="66">
        <v>49.451612903225808</v>
      </c>
      <c r="G31" s="73">
        <v>96</v>
      </c>
      <c r="H31" s="73">
        <v>93</v>
      </c>
      <c r="I31" s="66"/>
      <c r="J31" s="66"/>
      <c r="K31" s="65"/>
      <c r="L31" s="65"/>
      <c r="M31" s="65"/>
      <c r="N31" s="65"/>
      <c r="O31" s="35">
        <f t="shared" si="5"/>
        <v>31</v>
      </c>
      <c r="P31" s="74">
        <f t="shared" si="6"/>
        <v>37585</v>
      </c>
      <c r="Q31" s="35">
        <f t="shared" ca="1" si="7"/>
        <v>-4301</v>
      </c>
      <c r="R31" s="73">
        <v>7.0772988200299022E-2</v>
      </c>
      <c r="S31" s="75">
        <f t="shared" ca="1" si="8"/>
        <v>2.2738542465985678</v>
      </c>
      <c r="T31" s="37">
        <f t="shared" si="9"/>
        <v>1</v>
      </c>
      <c r="U31" s="37">
        <f t="shared" si="10"/>
        <v>31</v>
      </c>
      <c r="W31" s="75">
        <f t="shared" si="21"/>
        <v>1.03</v>
      </c>
      <c r="X31" s="65">
        <f t="shared" ca="1" si="11"/>
        <v>72.60416609389226</v>
      </c>
      <c r="Z31" s="65">
        <f t="shared" ca="1" si="12"/>
        <v>6661.256015410504</v>
      </c>
      <c r="AA31" s="65">
        <f t="shared" ca="1" si="13"/>
        <v>3485.8185600356042</v>
      </c>
      <c r="AB31" s="65">
        <f t="shared" ca="1" si="14"/>
        <v>6766.9902378773368</v>
      </c>
      <c r="AC31" s="65">
        <f t="shared" ca="1" si="15"/>
        <v>6555.5217929436703</v>
      </c>
      <c r="AD31" s="65">
        <f t="shared" ca="1" si="16"/>
        <v>0</v>
      </c>
      <c r="AE31" s="65">
        <f t="shared" ca="1" si="17"/>
        <v>0</v>
      </c>
      <c r="AG31" s="35">
        <f t="shared" si="22"/>
        <v>2929.5</v>
      </c>
      <c r="AH31" s="35">
        <f t="shared" ca="1" si="23"/>
        <v>6661.256015410504</v>
      </c>
    </row>
    <row r="32" spans="1:34">
      <c r="A32" s="76">
        <f t="shared" si="18"/>
        <v>37561</v>
      </c>
      <c r="B32" s="65">
        <f t="shared" si="19"/>
        <v>1</v>
      </c>
      <c r="C32" s="65">
        <f t="shared" si="3"/>
        <v>30</v>
      </c>
      <c r="D32" s="65">
        <f t="shared" ca="1" si="4"/>
        <v>67.979322552794855</v>
      </c>
      <c r="E32" s="73">
        <f t="shared" si="20"/>
        <v>78.5</v>
      </c>
      <c r="F32" s="66">
        <v>49.395833333333329</v>
      </c>
      <c r="G32" s="73">
        <v>76</v>
      </c>
      <c r="H32" s="73">
        <v>81</v>
      </c>
      <c r="I32" s="66"/>
      <c r="J32" s="66"/>
      <c r="K32" s="65"/>
      <c r="L32" s="65"/>
      <c r="M32" s="65"/>
      <c r="N32" s="65"/>
      <c r="O32" s="35">
        <f t="shared" si="5"/>
        <v>30</v>
      </c>
      <c r="P32" s="74">
        <f t="shared" si="6"/>
        <v>37615</v>
      </c>
      <c r="Q32" s="35">
        <f t="shared" ca="1" si="7"/>
        <v>-4271</v>
      </c>
      <c r="R32" s="73">
        <v>7.099243852376301E-2</v>
      </c>
      <c r="S32" s="75">
        <f t="shared" ca="1" si="8"/>
        <v>2.2659774184264951</v>
      </c>
      <c r="T32" s="37">
        <f t="shared" si="9"/>
        <v>1</v>
      </c>
      <c r="U32" s="37">
        <f t="shared" si="10"/>
        <v>30</v>
      </c>
      <c r="W32" s="75">
        <f t="shared" si="21"/>
        <v>1.03</v>
      </c>
      <c r="X32" s="65">
        <f t="shared" ca="1" si="11"/>
        <v>70.018702229378704</v>
      </c>
      <c r="Z32" s="65">
        <f t="shared" ca="1" si="12"/>
        <v>5336.3768203943964</v>
      </c>
      <c r="AA32" s="65">
        <f t="shared" ca="1" si="13"/>
        <v>3357.8952869307623</v>
      </c>
      <c r="AB32" s="65">
        <f t="shared" ca="1" si="14"/>
        <v>5166.4285140124093</v>
      </c>
      <c r="AC32" s="65">
        <f t="shared" ca="1" si="15"/>
        <v>5506.3251267763835</v>
      </c>
      <c r="AD32" s="65">
        <f t="shared" ca="1" si="16"/>
        <v>0</v>
      </c>
      <c r="AE32" s="65">
        <f t="shared" ca="1" si="17"/>
        <v>0</v>
      </c>
      <c r="AG32" s="35">
        <f t="shared" si="22"/>
        <v>2355</v>
      </c>
      <c r="AH32" s="35">
        <f t="shared" ca="1" si="23"/>
        <v>5336.3768203943964</v>
      </c>
    </row>
    <row r="33" spans="1:34">
      <c r="A33" s="76">
        <f t="shared" si="18"/>
        <v>37591</v>
      </c>
      <c r="B33" s="65">
        <f t="shared" si="19"/>
        <v>1</v>
      </c>
      <c r="C33" s="65">
        <f t="shared" si="3"/>
        <v>31</v>
      </c>
      <c r="D33" s="65">
        <f t="shared" ca="1" si="4"/>
        <v>69.971093818320895</v>
      </c>
      <c r="E33" s="73">
        <f t="shared" si="20"/>
        <v>78</v>
      </c>
      <c r="F33" s="66">
        <v>49.75</v>
      </c>
      <c r="G33" s="73">
        <v>74</v>
      </c>
      <c r="H33" s="73">
        <v>82</v>
      </c>
      <c r="I33" s="66"/>
      <c r="J33" s="66"/>
      <c r="K33" s="65"/>
      <c r="L33" s="65"/>
      <c r="M33" s="65"/>
      <c r="N33" s="65"/>
      <c r="O33" s="35">
        <f t="shared" si="5"/>
        <v>31</v>
      </c>
      <c r="P33" s="74">
        <f t="shared" si="6"/>
        <v>37646</v>
      </c>
      <c r="Q33" s="35">
        <f t="shared" ca="1" si="7"/>
        <v>-4240</v>
      </c>
      <c r="R33" s="73">
        <v>7.1192562706055007E-2</v>
      </c>
      <c r="S33" s="75">
        <f t="shared" ca="1" si="8"/>
        <v>2.2571320586555128</v>
      </c>
      <c r="T33" s="37">
        <f t="shared" si="9"/>
        <v>1</v>
      </c>
      <c r="U33" s="37">
        <f t="shared" si="10"/>
        <v>31</v>
      </c>
      <c r="W33" s="75">
        <f t="shared" si="21"/>
        <v>1.03</v>
      </c>
      <c r="X33" s="65">
        <f t="shared" ca="1" si="11"/>
        <v>72.070226632870529</v>
      </c>
      <c r="Z33" s="65">
        <f t="shared" ca="1" si="12"/>
        <v>5457.7453178290298</v>
      </c>
      <c r="AA33" s="65">
        <f t="shared" ca="1" si="13"/>
        <v>3481.0619174614644</v>
      </c>
      <c r="AB33" s="65">
        <f t="shared" ca="1" si="14"/>
        <v>5177.8609425557461</v>
      </c>
      <c r="AC33" s="65">
        <f t="shared" ca="1" si="15"/>
        <v>5737.6296931023135</v>
      </c>
      <c r="AD33" s="65">
        <f t="shared" ca="1" si="16"/>
        <v>0</v>
      </c>
      <c r="AE33" s="65">
        <f t="shared" ca="1" si="17"/>
        <v>0</v>
      </c>
      <c r="AG33" s="35">
        <f t="shared" si="22"/>
        <v>2418</v>
      </c>
      <c r="AH33" s="35">
        <f t="shared" ca="1" si="23"/>
        <v>5457.7453178290298</v>
      </c>
    </row>
    <row r="34" spans="1:34">
      <c r="A34" s="76">
        <f t="shared" si="18"/>
        <v>37622</v>
      </c>
      <c r="B34" s="65">
        <f t="shared" si="19"/>
        <v>1</v>
      </c>
      <c r="C34" s="65">
        <f t="shared" si="3"/>
        <v>31</v>
      </c>
      <c r="D34" s="65">
        <f t="shared" ca="1" si="4"/>
        <v>69.69120898245464</v>
      </c>
      <c r="E34" s="73">
        <f t="shared" si="20"/>
        <v>59.75</v>
      </c>
      <c r="F34" s="66">
        <v>37.5</v>
      </c>
      <c r="G34" s="73">
        <v>58.5</v>
      </c>
      <c r="H34" s="73">
        <v>61</v>
      </c>
      <c r="I34" s="66"/>
      <c r="J34" s="66"/>
      <c r="K34" s="65"/>
      <c r="L34" s="65"/>
      <c r="M34" s="65"/>
      <c r="N34" s="65"/>
      <c r="O34" s="35">
        <f t="shared" si="5"/>
        <v>31</v>
      </c>
      <c r="P34" s="74">
        <f t="shared" si="6"/>
        <v>37677</v>
      </c>
      <c r="Q34" s="35">
        <f t="shared" ca="1" si="7"/>
        <v>-4209</v>
      </c>
      <c r="R34" s="73">
        <v>7.1373320043372004E-2</v>
      </c>
      <c r="S34" s="75">
        <f t="shared" ca="1" si="8"/>
        <v>2.2481035155630531</v>
      </c>
      <c r="T34" s="37">
        <f t="shared" si="9"/>
        <v>1</v>
      </c>
      <c r="U34" s="37">
        <f t="shared" si="10"/>
        <v>31</v>
      </c>
      <c r="W34" s="75">
        <f t="shared" si="21"/>
        <v>1.0609</v>
      </c>
      <c r="X34" s="65">
        <f t="shared" ca="1" si="11"/>
        <v>73.93540360948613</v>
      </c>
      <c r="Z34" s="65">
        <f t="shared" ca="1" si="12"/>
        <v>4164.0497367016651</v>
      </c>
      <c r="AA34" s="65">
        <f t="shared" ca="1" si="13"/>
        <v>2613.420336842049</v>
      </c>
      <c r="AB34" s="65">
        <f t="shared" ca="1" si="14"/>
        <v>4076.9357254735964</v>
      </c>
      <c r="AC34" s="65">
        <f t="shared" ca="1" si="15"/>
        <v>4251.1637479297333</v>
      </c>
      <c r="AD34" s="65">
        <f t="shared" ca="1" si="16"/>
        <v>0</v>
      </c>
      <c r="AE34" s="65">
        <f t="shared" ca="1" si="17"/>
        <v>0</v>
      </c>
      <c r="AG34" s="35">
        <f t="shared" si="22"/>
        <v>1852.25</v>
      </c>
      <c r="AH34" s="35">
        <f t="shared" ca="1" si="23"/>
        <v>4164.0497367016651</v>
      </c>
    </row>
    <row r="35" spans="1:34">
      <c r="A35" s="76">
        <f t="shared" si="18"/>
        <v>37653</v>
      </c>
      <c r="B35" s="65">
        <f t="shared" si="19"/>
        <v>1</v>
      </c>
      <c r="C35" s="65">
        <f t="shared" si="3"/>
        <v>28</v>
      </c>
      <c r="D35" s="65">
        <f t="shared" ca="1" si="4"/>
        <v>62.699779883829983</v>
      </c>
      <c r="E35" s="73">
        <f t="shared" si="20"/>
        <v>58</v>
      </c>
      <c r="F35" s="66">
        <v>36.5</v>
      </c>
      <c r="G35" s="73">
        <v>57</v>
      </c>
      <c r="H35" s="73">
        <v>59</v>
      </c>
      <c r="I35" s="66"/>
      <c r="J35" s="66"/>
      <c r="K35" s="65"/>
      <c r="L35" s="65"/>
      <c r="M35" s="65"/>
      <c r="N35" s="65"/>
      <c r="O35" s="35">
        <f t="shared" si="5"/>
        <v>28</v>
      </c>
      <c r="P35" s="74">
        <f t="shared" si="6"/>
        <v>37705</v>
      </c>
      <c r="Q35" s="35">
        <f t="shared" ca="1" si="7"/>
        <v>-4181</v>
      </c>
      <c r="R35" s="73">
        <v>7.1548052069703008E-2</v>
      </c>
      <c r="S35" s="75">
        <f t="shared" ca="1" si="8"/>
        <v>2.2392778529939279</v>
      </c>
      <c r="T35" s="37">
        <f t="shared" si="9"/>
        <v>1</v>
      </c>
      <c r="U35" s="37">
        <f t="shared" si="10"/>
        <v>28</v>
      </c>
      <c r="W35" s="75">
        <f t="shared" si="21"/>
        <v>1.0609</v>
      </c>
      <c r="X35" s="65">
        <f t="shared" ca="1" si="11"/>
        <v>66.518196478755229</v>
      </c>
      <c r="Z35" s="65">
        <f t="shared" ca="1" si="12"/>
        <v>3636.5872332621389</v>
      </c>
      <c r="AA35" s="65">
        <f t="shared" ca="1" si="13"/>
        <v>2288.5419657597945</v>
      </c>
      <c r="AB35" s="65">
        <f t="shared" ca="1" si="14"/>
        <v>3573.8874533783091</v>
      </c>
      <c r="AC35" s="65">
        <f t="shared" ca="1" si="15"/>
        <v>3699.287013145969</v>
      </c>
      <c r="AD35" s="65">
        <f t="shared" ca="1" si="16"/>
        <v>0</v>
      </c>
      <c r="AE35" s="65">
        <f t="shared" ca="1" si="17"/>
        <v>0</v>
      </c>
      <c r="AG35" s="35">
        <f t="shared" si="22"/>
        <v>1624</v>
      </c>
      <c r="AH35" s="35">
        <f t="shared" ca="1" si="23"/>
        <v>3636.5872332621389</v>
      </c>
    </row>
    <row r="36" spans="1:34">
      <c r="A36" s="76">
        <f t="shared" si="18"/>
        <v>37681</v>
      </c>
      <c r="B36" s="65">
        <f t="shared" si="19"/>
        <v>1</v>
      </c>
      <c r="C36" s="65">
        <f t="shared" si="3"/>
        <v>31</v>
      </c>
      <c r="D36" s="65">
        <f t="shared" ca="1" si="4"/>
        <v>69.10700908853768</v>
      </c>
      <c r="E36" s="73">
        <f t="shared" si="20"/>
        <v>57</v>
      </c>
      <c r="F36" s="66">
        <v>35.5</v>
      </c>
      <c r="G36" s="73">
        <v>56</v>
      </c>
      <c r="H36" s="73">
        <v>58</v>
      </c>
      <c r="I36" s="66"/>
      <c r="J36" s="66"/>
      <c r="K36" s="65"/>
      <c r="L36" s="65"/>
      <c r="M36" s="65"/>
      <c r="N36" s="65"/>
      <c r="O36" s="35">
        <f t="shared" si="5"/>
        <v>31</v>
      </c>
      <c r="P36" s="74">
        <f t="shared" si="6"/>
        <v>37736</v>
      </c>
      <c r="Q36" s="35">
        <f t="shared" ca="1" si="7"/>
        <v>-4150</v>
      </c>
      <c r="R36" s="73">
        <v>7.1679754898904019E-2</v>
      </c>
      <c r="S36" s="75">
        <f t="shared" ca="1" si="8"/>
        <v>2.2292583576947638</v>
      </c>
      <c r="T36" s="37">
        <f t="shared" si="9"/>
        <v>1</v>
      </c>
      <c r="U36" s="37">
        <f t="shared" si="10"/>
        <v>31</v>
      </c>
      <c r="W36" s="75">
        <f t="shared" si="21"/>
        <v>1.0609</v>
      </c>
      <c r="X36" s="65">
        <f t="shared" ca="1" si="11"/>
        <v>73.315625942029627</v>
      </c>
      <c r="Z36" s="65">
        <f t="shared" ca="1" si="12"/>
        <v>3939.099518046648</v>
      </c>
      <c r="AA36" s="65">
        <f t="shared" ca="1" si="13"/>
        <v>2453.2988226430875</v>
      </c>
      <c r="AB36" s="65">
        <f t="shared" ca="1" si="14"/>
        <v>3869.9925089581102</v>
      </c>
      <c r="AC36" s="65">
        <f t="shared" ca="1" si="15"/>
        <v>4008.2065271351853</v>
      </c>
      <c r="AD36" s="65">
        <f t="shared" ca="1" si="16"/>
        <v>0</v>
      </c>
      <c r="AE36" s="65">
        <f t="shared" ca="1" si="17"/>
        <v>0</v>
      </c>
      <c r="AG36" s="35">
        <f t="shared" si="22"/>
        <v>1767</v>
      </c>
      <c r="AH36" s="35">
        <f t="shared" ca="1" si="23"/>
        <v>3939.0995180466475</v>
      </c>
    </row>
    <row r="37" spans="1:34">
      <c r="A37" s="76">
        <f t="shared" si="18"/>
        <v>37712</v>
      </c>
      <c r="B37" s="65">
        <f t="shared" si="19"/>
        <v>1</v>
      </c>
      <c r="C37" s="65">
        <f t="shared" si="3"/>
        <v>30</v>
      </c>
      <c r="D37" s="65">
        <f t="shared" ca="1" si="4"/>
        <v>66.5782690824675</v>
      </c>
      <c r="E37" s="73">
        <f t="shared" si="20"/>
        <v>56.5</v>
      </c>
      <c r="F37" s="66">
        <v>35</v>
      </c>
      <c r="G37" s="73">
        <v>56</v>
      </c>
      <c r="H37" s="73">
        <v>57</v>
      </c>
      <c r="I37" s="66"/>
      <c r="J37" s="66"/>
      <c r="K37" s="65"/>
      <c r="L37" s="65"/>
      <c r="M37" s="65"/>
      <c r="N37" s="65"/>
      <c r="O37" s="35">
        <f t="shared" si="5"/>
        <v>30</v>
      </c>
      <c r="P37" s="74">
        <f t="shared" si="6"/>
        <v>37766</v>
      </c>
      <c r="Q37" s="35">
        <f t="shared" ca="1" si="7"/>
        <v>-4120</v>
      </c>
      <c r="R37" s="73">
        <v>7.1815847828433005E-2</v>
      </c>
      <c r="S37" s="75">
        <f t="shared" ca="1" si="8"/>
        <v>2.2192756360822501</v>
      </c>
      <c r="T37" s="37">
        <f t="shared" si="9"/>
        <v>1</v>
      </c>
      <c r="U37" s="37">
        <f t="shared" si="10"/>
        <v>30</v>
      </c>
      <c r="W37" s="75">
        <f t="shared" si="21"/>
        <v>1.0609</v>
      </c>
      <c r="X37" s="65">
        <f t="shared" ca="1" si="11"/>
        <v>70.632885669589768</v>
      </c>
      <c r="Z37" s="65">
        <f t="shared" ca="1" si="12"/>
        <v>3761.6722031594136</v>
      </c>
      <c r="AA37" s="65">
        <f t="shared" ca="1" si="13"/>
        <v>2330.2394178863624</v>
      </c>
      <c r="AB37" s="65">
        <f t="shared" ca="1" si="14"/>
        <v>3728.38306861818</v>
      </c>
      <c r="AC37" s="65">
        <f t="shared" ca="1" si="15"/>
        <v>3794.9613377006476</v>
      </c>
      <c r="AD37" s="65">
        <f t="shared" ca="1" si="16"/>
        <v>0</v>
      </c>
      <c r="AE37" s="65">
        <f t="shared" ca="1" si="17"/>
        <v>0</v>
      </c>
      <c r="AG37" s="35">
        <f t="shared" si="22"/>
        <v>1695</v>
      </c>
      <c r="AH37" s="35">
        <f t="shared" ca="1" si="23"/>
        <v>3761.672203159414</v>
      </c>
    </row>
    <row r="38" spans="1:34">
      <c r="A38" s="76">
        <f t="shared" si="18"/>
        <v>37742</v>
      </c>
      <c r="B38" s="65">
        <f t="shared" si="19"/>
        <v>1</v>
      </c>
      <c r="C38" s="65">
        <f t="shared" si="3"/>
        <v>31</v>
      </c>
      <c r="D38" s="65">
        <f t="shared" ca="1" si="4"/>
        <v>68.463617501137691</v>
      </c>
      <c r="E38" s="73">
        <f t="shared" si="20"/>
        <v>58.5</v>
      </c>
      <c r="F38" s="66">
        <v>33</v>
      </c>
      <c r="G38" s="73">
        <v>58</v>
      </c>
      <c r="H38" s="73">
        <v>59</v>
      </c>
      <c r="I38" s="66"/>
      <c r="J38" s="66"/>
      <c r="K38" s="65"/>
      <c r="L38" s="65"/>
      <c r="M38" s="65"/>
      <c r="N38" s="65"/>
      <c r="O38" s="35">
        <f t="shared" si="5"/>
        <v>31</v>
      </c>
      <c r="P38" s="74">
        <f t="shared" si="6"/>
        <v>37797</v>
      </c>
      <c r="Q38" s="35">
        <f t="shared" ca="1" si="7"/>
        <v>-4089</v>
      </c>
      <c r="R38" s="73">
        <v>7.193588998962501E-2</v>
      </c>
      <c r="S38" s="75">
        <f t="shared" ca="1" si="8"/>
        <v>2.2085037903592806</v>
      </c>
      <c r="T38" s="37">
        <f t="shared" si="9"/>
        <v>1</v>
      </c>
      <c r="U38" s="37">
        <f t="shared" si="10"/>
        <v>31</v>
      </c>
      <c r="W38" s="75">
        <f t="shared" si="21"/>
        <v>1.0609</v>
      </c>
      <c r="X38" s="65">
        <f t="shared" ca="1" si="11"/>
        <v>72.633051806956971</v>
      </c>
      <c r="Z38" s="65">
        <f t="shared" ca="1" si="12"/>
        <v>4005.1216238165548</v>
      </c>
      <c r="AA38" s="65">
        <f t="shared" ca="1" si="13"/>
        <v>2259.2993775375439</v>
      </c>
      <c r="AB38" s="65">
        <f t="shared" ca="1" si="14"/>
        <v>3970.8898150659861</v>
      </c>
      <c r="AC38" s="65">
        <f t="shared" ca="1" si="15"/>
        <v>4039.3534325671239</v>
      </c>
      <c r="AD38" s="65">
        <f t="shared" ca="1" si="16"/>
        <v>0</v>
      </c>
      <c r="AE38" s="65">
        <f t="shared" ca="1" si="17"/>
        <v>0</v>
      </c>
      <c r="AG38" s="35">
        <f t="shared" si="22"/>
        <v>1813.5</v>
      </c>
      <c r="AH38" s="35">
        <f t="shared" ca="1" si="23"/>
        <v>4005.1216238165553</v>
      </c>
    </row>
    <row r="39" spans="1:34">
      <c r="A39" s="76">
        <f t="shared" si="18"/>
        <v>37773</v>
      </c>
      <c r="B39" s="65">
        <f t="shared" si="19"/>
        <v>1</v>
      </c>
      <c r="C39" s="65">
        <f t="shared" si="3"/>
        <v>30</v>
      </c>
      <c r="D39" s="65">
        <f t="shared" ca="1" si="4"/>
        <v>65.945185869899348</v>
      </c>
      <c r="E39" s="73">
        <f t="shared" si="20"/>
        <v>70</v>
      </c>
      <c r="F39" s="66">
        <v>33.5</v>
      </c>
      <c r="G39" s="73">
        <v>74</v>
      </c>
      <c r="H39" s="73">
        <v>66</v>
      </c>
      <c r="I39" s="66"/>
      <c r="J39" s="66"/>
      <c r="K39" s="65"/>
      <c r="L39" s="65"/>
      <c r="M39" s="65"/>
      <c r="N39" s="65"/>
      <c r="O39" s="35">
        <f t="shared" si="5"/>
        <v>30</v>
      </c>
      <c r="P39" s="74">
        <f t="shared" si="6"/>
        <v>37827</v>
      </c>
      <c r="Q39" s="35">
        <f t="shared" ca="1" si="7"/>
        <v>-4059</v>
      </c>
      <c r="R39" s="73">
        <v>7.2040702974983009E-2</v>
      </c>
      <c r="S39" s="75">
        <f t="shared" ca="1" si="8"/>
        <v>2.1981728623299781</v>
      </c>
      <c r="T39" s="37">
        <f t="shared" si="9"/>
        <v>1</v>
      </c>
      <c r="U39" s="37">
        <f t="shared" si="10"/>
        <v>30</v>
      </c>
      <c r="W39" s="75">
        <f t="shared" si="21"/>
        <v>1.0609</v>
      </c>
      <c r="X39" s="65">
        <f t="shared" ca="1" si="11"/>
        <v>69.961247689376208</v>
      </c>
      <c r="Z39" s="65">
        <f t="shared" ca="1" si="12"/>
        <v>4616.1630108929539</v>
      </c>
      <c r="AA39" s="65">
        <f t="shared" ca="1" si="13"/>
        <v>2209.1637266416283</v>
      </c>
      <c r="AB39" s="65">
        <f t="shared" ca="1" si="14"/>
        <v>4879.9437543725517</v>
      </c>
      <c r="AC39" s="65">
        <f t="shared" ca="1" si="15"/>
        <v>4352.3822674133571</v>
      </c>
      <c r="AD39" s="65">
        <f t="shared" ca="1" si="16"/>
        <v>0</v>
      </c>
      <c r="AE39" s="65">
        <f t="shared" ca="1" si="17"/>
        <v>0</v>
      </c>
      <c r="AG39" s="35">
        <f t="shared" si="22"/>
        <v>2100</v>
      </c>
      <c r="AH39" s="35">
        <f t="shared" ca="1" si="23"/>
        <v>4616.1630108929539</v>
      </c>
    </row>
    <row r="40" spans="1:34">
      <c r="A40" s="76">
        <f t="shared" si="18"/>
        <v>37803</v>
      </c>
      <c r="B40" s="65">
        <f t="shared" si="19"/>
        <v>1</v>
      </c>
      <c r="C40" s="65">
        <f t="shared" si="3"/>
        <v>31</v>
      </c>
      <c r="D40" s="65">
        <f t="shared" ca="1" si="4"/>
        <v>67.801144093768443</v>
      </c>
      <c r="E40" s="73">
        <f t="shared" si="20"/>
        <v>101</v>
      </c>
      <c r="F40" s="66">
        <v>45.5</v>
      </c>
      <c r="G40" s="73">
        <v>104</v>
      </c>
      <c r="H40" s="73">
        <v>98</v>
      </c>
      <c r="I40" s="66"/>
      <c r="J40" s="66"/>
      <c r="K40" s="65"/>
      <c r="L40" s="65"/>
      <c r="M40" s="65"/>
      <c r="N40" s="65"/>
      <c r="O40" s="35">
        <f t="shared" si="5"/>
        <v>31</v>
      </c>
      <c r="P40" s="74">
        <f t="shared" si="6"/>
        <v>37858</v>
      </c>
      <c r="Q40" s="35">
        <f t="shared" ca="1" si="7"/>
        <v>-4028</v>
      </c>
      <c r="R40" s="73">
        <v>7.2145515963970008E-2</v>
      </c>
      <c r="S40" s="75">
        <f t="shared" ca="1" si="8"/>
        <v>2.1871336804441435</v>
      </c>
      <c r="T40" s="37">
        <f t="shared" si="9"/>
        <v>1</v>
      </c>
      <c r="U40" s="37">
        <f t="shared" si="10"/>
        <v>31</v>
      </c>
      <c r="W40" s="75">
        <f t="shared" si="21"/>
        <v>1.0609</v>
      </c>
      <c r="X40" s="65">
        <f t="shared" ca="1" si="11"/>
        <v>71.930233769078939</v>
      </c>
      <c r="Z40" s="65">
        <f t="shared" ca="1" si="12"/>
        <v>6847.9155534706124</v>
      </c>
      <c r="AA40" s="65">
        <f t="shared" ca="1" si="13"/>
        <v>3084.9520562664643</v>
      </c>
      <c r="AB40" s="65">
        <f t="shared" ca="1" si="14"/>
        <v>7051.3189857519183</v>
      </c>
      <c r="AC40" s="65">
        <f t="shared" ca="1" si="15"/>
        <v>6644.5121211893074</v>
      </c>
      <c r="AD40" s="65">
        <f t="shared" ca="1" si="16"/>
        <v>0</v>
      </c>
      <c r="AE40" s="65">
        <f t="shared" ca="1" si="17"/>
        <v>0</v>
      </c>
      <c r="AG40" s="35">
        <f t="shared" si="22"/>
        <v>3131</v>
      </c>
      <c r="AH40" s="35">
        <f t="shared" ca="1" si="23"/>
        <v>6847.9155534706133</v>
      </c>
    </row>
    <row r="41" spans="1:34">
      <c r="A41" s="76">
        <f t="shared" si="18"/>
        <v>37834</v>
      </c>
      <c r="B41" s="65">
        <f t="shared" si="19"/>
        <v>1</v>
      </c>
      <c r="C41" s="65">
        <f t="shared" si="3"/>
        <v>31</v>
      </c>
      <c r="D41" s="65">
        <f t="shared" ca="1" si="4"/>
        <v>67.452303144173797</v>
      </c>
      <c r="E41" s="73">
        <f t="shared" si="20"/>
        <v>111.5</v>
      </c>
      <c r="F41" s="66">
        <v>48.5</v>
      </c>
      <c r="G41" s="73">
        <v>112</v>
      </c>
      <c r="H41" s="73">
        <v>111</v>
      </c>
      <c r="I41" s="66"/>
      <c r="J41" s="66"/>
      <c r="K41" s="65"/>
      <c r="L41" s="65"/>
      <c r="M41" s="65"/>
      <c r="N41" s="65"/>
      <c r="O41" s="35">
        <f t="shared" si="5"/>
        <v>31</v>
      </c>
      <c r="P41" s="74">
        <f t="shared" si="6"/>
        <v>37889</v>
      </c>
      <c r="Q41" s="35">
        <f t="shared" ca="1" si="7"/>
        <v>-3997</v>
      </c>
      <c r="R41" s="73">
        <v>7.2237657801919999E-2</v>
      </c>
      <c r="S41" s="75">
        <f t="shared" ca="1" si="8"/>
        <v>2.1758807465862513</v>
      </c>
      <c r="T41" s="37">
        <f t="shared" si="9"/>
        <v>1</v>
      </c>
      <c r="U41" s="37">
        <f t="shared" si="10"/>
        <v>31</v>
      </c>
      <c r="W41" s="75">
        <f t="shared" si="21"/>
        <v>1.0609</v>
      </c>
      <c r="X41" s="65">
        <f t="shared" ca="1" si="11"/>
        <v>71.560148405653976</v>
      </c>
      <c r="Z41" s="65">
        <f t="shared" ca="1" si="12"/>
        <v>7520.9318005753785</v>
      </c>
      <c r="AA41" s="65">
        <f t="shared" ca="1" si="13"/>
        <v>3271.436702492429</v>
      </c>
      <c r="AB41" s="65">
        <f t="shared" ca="1" si="14"/>
        <v>7554.657952147465</v>
      </c>
      <c r="AC41" s="65">
        <f t="shared" ca="1" si="15"/>
        <v>7487.2056490032919</v>
      </c>
      <c r="AD41" s="65">
        <f t="shared" ca="1" si="16"/>
        <v>0</v>
      </c>
      <c r="AE41" s="65">
        <f t="shared" ca="1" si="17"/>
        <v>0</v>
      </c>
      <c r="AG41" s="35">
        <f t="shared" si="22"/>
        <v>3456.5</v>
      </c>
      <c r="AH41" s="35">
        <f t="shared" ca="1" si="23"/>
        <v>7520.9318005753776</v>
      </c>
    </row>
    <row r="42" spans="1:34">
      <c r="A42" s="76">
        <f t="shared" si="18"/>
        <v>37865</v>
      </c>
      <c r="B42" s="65">
        <f t="shared" si="19"/>
        <v>1</v>
      </c>
      <c r="C42" s="65">
        <f t="shared" si="3"/>
        <v>30</v>
      </c>
      <c r="D42" s="65">
        <f t="shared" ca="1" si="4"/>
        <v>64.950546714341797</v>
      </c>
      <c r="E42" s="73">
        <f t="shared" si="20"/>
        <v>101.5</v>
      </c>
      <c r="F42" s="66">
        <v>46</v>
      </c>
      <c r="G42" s="73">
        <v>104</v>
      </c>
      <c r="H42" s="73">
        <v>99</v>
      </c>
      <c r="I42" s="66"/>
      <c r="J42" s="66"/>
      <c r="K42" s="65"/>
      <c r="L42" s="65"/>
      <c r="M42" s="65"/>
      <c r="N42" s="65"/>
      <c r="O42" s="35">
        <f t="shared" si="5"/>
        <v>30</v>
      </c>
      <c r="P42" s="74">
        <f t="shared" si="6"/>
        <v>37919</v>
      </c>
      <c r="Q42" s="35">
        <f t="shared" ca="1" si="7"/>
        <v>-3967</v>
      </c>
      <c r="R42" s="73">
        <v>7.2319519733633014E-2</v>
      </c>
      <c r="S42" s="75">
        <f t="shared" ca="1" si="8"/>
        <v>2.1650182238113933</v>
      </c>
      <c r="T42" s="37">
        <f t="shared" si="9"/>
        <v>1</v>
      </c>
      <c r="U42" s="37">
        <f t="shared" si="10"/>
        <v>30</v>
      </c>
      <c r="W42" s="75">
        <f t="shared" si="21"/>
        <v>1.0609</v>
      </c>
      <c r="X42" s="65">
        <f t="shared" ca="1" si="11"/>
        <v>68.906035009245215</v>
      </c>
      <c r="Z42" s="65">
        <f t="shared" ca="1" si="12"/>
        <v>6592.480491505692</v>
      </c>
      <c r="AA42" s="65">
        <f t="shared" ca="1" si="13"/>
        <v>2987.7251488597226</v>
      </c>
      <c r="AB42" s="65">
        <f t="shared" ca="1" si="14"/>
        <v>6754.8568582915468</v>
      </c>
      <c r="AC42" s="65">
        <f t="shared" ca="1" si="15"/>
        <v>6430.1041247198382</v>
      </c>
      <c r="AD42" s="65">
        <f t="shared" ca="1" si="16"/>
        <v>0</v>
      </c>
      <c r="AE42" s="65">
        <f t="shared" ca="1" si="17"/>
        <v>0</v>
      </c>
      <c r="AG42" s="35">
        <f t="shared" si="22"/>
        <v>3045</v>
      </c>
      <c r="AH42" s="35">
        <f t="shared" ca="1" si="23"/>
        <v>6592.480491505693</v>
      </c>
    </row>
    <row r="43" spans="1:34">
      <c r="A43" s="76">
        <f t="shared" si="18"/>
        <v>37895</v>
      </c>
      <c r="B43" s="65">
        <f t="shared" si="19"/>
        <v>1</v>
      </c>
      <c r="C43" s="65">
        <f t="shared" si="3"/>
        <v>31</v>
      </c>
      <c r="D43" s="65">
        <f t="shared" ca="1" si="4"/>
        <v>66.767929921346195</v>
      </c>
      <c r="E43" s="73">
        <f t="shared" si="20"/>
        <v>64</v>
      </c>
      <c r="F43" s="66">
        <v>39</v>
      </c>
      <c r="G43" s="73">
        <v>67</v>
      </c>
      <c r="H43" s="73">
        <v>61</v>
      </c>
      <c r="I43" s="66"/>
      <c r="J43" s="66"/>
      <c r="K43" s="65"/>
      <c r="L43" s="65"/>
      <c r="M43" s="65"/>
      <c r="N43" s="65"/>
      <c r="O43" s="35">
        <f t="shared" si="5"/>
        <v>31</v>
      </c>
      <c r="P43" s="74">
        <f t="shared" si="6"/>
        <v>37950</v>
      </c>
      <c r="Q43" s="35">
        <f t="shared" ca="1" si="7"/>
        <v>-3936</v>
      </c>
      <c r="R43" s="73">
        <v>7.2398740959978017E-2</v>
      </c>
      <c r="S43" s="75">
        <f t="shared" ca="1" si="8"/>
        <v>2.1538041910111674</v>
      </c>
      <c r="T43" s="37">
        <f t="shared" si="9"/>
        <v>1</v>
      </c>
      <c r="U43" s="37">
        <f t="shared" si="10"/>
        <v>31</v>
      </c>
      <c r="W43" s="75">
        <f t="shared" si="21"/>
        <v>1.0609</v>
      </c>
      <c r="X43" s="65">
        <f t="shared" ca="1" si="11"/>
        <v>70.834096853556176</v>
      </c>
      <c r="Z43" s="65">
        <f t="shared" ca="1" si="12"/>
        <v>4273.1475149661565</v>
      </c>
      <c r="AA43" s="65">
        <f t="shared" ca="1" si="13"/>
        <v>2603.9492669325018</v>
      </c>
      <c r="AB43" s="65">
        <f t="shared" ca="1" si="14"/>
        <v>4473.4513047301953</v>
      </c>
      <c r="AC43" s="65">
        <f t="shared" ca="1" si="15"/>
        <v>4072.8437252021176</v>
      </c>
      <c r="AD43" s="65">
        <f t="shared" ca="1" si="16"/>
        <v>0</v>
      </c>
      <c r="AE43" s="65">
        <f t="shared" ca="1" si="17"/>
        <v>0</v>
      </c>
      <c r="AG43" s="35">
        <f t="shared" si="22"/>
        <v>1984</v>
      </c>
      <c r="AH43" s="35">
        <f t="shared" ca="1" si="23"/>
        <v>4273.1475149661565</v>
      </c>
    </row>
    <row r="44" spans="1:34">
      <c r="A44" s="76">
        <f t="shared" si="18"/>
        <v>37926</v>
      </c>
      <c r="B44" s="65">
        <f t="shared" si="19"/>
        <v>1</v>
      </c>
      <c r="C44" s="65">
        <f t="shared" si="3"/>
        <v>30</v>
      </c>
      <c r="D44" s="65">
        <f t="shared" ca="1" si="4"/>
        <v>64.29049234312869</v>
      </c>
      <c r="E44" s="73">
        <f t="shared" si="20"/>
        <v>58</v>
      </c>
      <c r="F44" s="66">
        <v>35</v>
      </c>
      <c r="G44" s="73">
        <v>56</v>
      </c>
      <c r="H44" s="73">
        <v>60</v>
      </c>
      <c r="I44" s="66"/>
      <c r="J44" s="66"/>
      <c r="K44" s="65"/>
      <c r="L44" s="65"/>
      <c r="M44" s="65"/>
      <c r="N44" s="65"/>
      <c r="O44" s="35">
        <f t="shared" si="5"/>
        <v>30</v>
      </c>
      <c r="P44" s="74">
        <f t="shared" si="6"/>
        <v>37980</v>
      </c>
      <c r="Q44" s="35">
        <f t="shared" ca="1" si="7"/>
        <v>-3906</v>
      </c>
      <c r="R44" s="73">
        <v>7.2479803586876987E-2</v>
      </c>
      <c r="S44" s="75">
        <f t="shared" ca="1" si="8"/>
        <v>2.1430164114376229</v>
      </c>
      <c r="T44" s="37">
        <f t="shared" si="9"/>
        <v>1</v>
      </c>
      <c r="U44" s="37">
        <f t="shared" si="10"/>
        <v>30</v>
      </c>
      <c r="W44" s="75">
        <f t="shared" si="21"/>
        <v>1.0609</v>
      </c>
      <c r="X44" s="65">
        <f t="shared" ca="1" si="11"/>
        <v>68.205783326825227</v>
      </c>
      <c r="Z44" s="65">
        <f t="shared" ca="1" si="12"/>
        <v>3728.8485559014639</v>
      </c>
      <c r="AA44" s="65">
        <f t="shared" ca="1" si="13"/>
        <v>2250.167232009504</v>
      </c>
      <c r="AB44" s="65">
        <f t="shared" ca="1" si="14"/>
        <v>3600.2675712152068</v>
      </c>
      <c r="AC44" s="65">
        <f t="shared" ca="1" si="15"/>
        <v>3857.4295405877215</v>
      </c>
      <c r="AD44" s="65">
        <f t="shared" ca="1" si="16"/>
        <v>0</v>
      </c>
      <c r="AE44" s="65">
        <f t="shared" ca="1" si="17"/>
        <v>0</v>
      </c>
      <c r="AG44" s="35">
        <f t="shared" si="22"/>
        <v>1740</v>
      </c>
      <c r="AH44" s="35">
        <f t="shared" ca="1" si="23"/>
        <v>3728.8485559014639</v>
      </c>
    </row>
    <row r="45" spans="1:34">
      <c r="A45" s="76">
        <f t="shared" si="18"/>
        <v>37956</v>
      </c>
      <c r="B45" s="65">
        <f t="shared" si="19"/>
        <v>1</v>
      </c>
      <c r="C45" s="65">
        <f t="shared" si="3"/>
        <v>31</v>
      </c>
      <c r="D45" s="65">
        <f t="shared" ca="1" si="4"/>
        <v>66.081766171314271</v>
      </c>
      <c r="E45" s="73">
        <f t="shared" si="20"/>
        <v>57</v>
      </c>
      <c r="F45" s="66">
        <v>35</v>
      </c>
      <c r="G45" s="73">
        <v>55</v>
      </c>
      <c r="H45" s="73">
        <v>59</v>
      </c>
      <c r="I45" s="66"/>
      <c r="J45" s="66"/>
      <c r="K45" s="65"/>
      <c r="L45" s="65"/>
      <c r="M45" s="65"/>
      <c r="N45" s="65"/>
      <c r="O45" s="35">
        <f t="shared" si="5"/>
        <v>31</v>
      </c>
      <c r="P45" s="74">
        <f t="shared" si="6"/>
        <v>38011</v>
      </c>
      <c r="Q45" s="35">
        <f t="shared" ca="1" si="7"/>
        <v>-3875</v>
      </c>
      <c r="R45" s="73">
        <v>7.255989562621401E-2</v>
      </c>
      <c r="S45" s="75">
        <f t="shared" ca="1" si="8"/>
        <v>2.131669876494009</v>
      </c>
      <c r="T45" s="37">
        <f t="shared" si="9"/>
        <v>1</v>
      </c>
      <c r="U45" s="37">
        <f t="shared" si="10"/>
        <v>31</v>
      </c>
      <c r="W45" s="75">
        <f t="shared" si="21"/>
        <v>1.0609</v>
      </c>
      <c r="X45" s="65">
        <f t="shared" ca="1" si="11"/>
        <v>70.106145731147308</v>
      </c>
      <c r="Z45" s="65">
        <f t="shared" ca="1" si="12"/>
        <v>3766.6606717649133</v>
      </c>
      <c r="AA45" s="65">
        <f t="shared" ca="1" si="13"/>
        <v>2312.8618159959997</v>
      </c>
      <c r="AB45" s="65">
        <f t="shared" ca="1" si="14"/>
        <v>3634.4971394222848</v>
      </c>
      <c r="AC45" s="65">
        <f t="shared" ca="1" si="15"/>
        <v>3898.8242041075418</v>
      </c>
      <c r="AD45" s="65">
        <f t="shared" ca="1" si="16"/>
        <v>0</v>
      </c>
      <c r="AE45" s="65">
        <f t="shared" ca="1" si="17"/>
        <v>0</v>
      </c>
      <c r="AG45" s="35">
        <f t="shared" si="22"/>
        <v>1767</v>
      </c>
      <c r="AH45" s="35">
        <f t="shared" ca="1" si="23"/>
        <v>3766.6606717649138</v>
      </c>
    </row>
    <row r="46" spans="1:34">
      <c r="A46" s="76">
        <f t="shared" si="18"/>
        <v>37987</v>
      </c>
      <c r="B46" s="65">
        <f t="shared" si="19"/>
        <v>1</v>
      </c>
      <c r="C46" s="65">
        <f t="shared" si="3"/>
        <v>31</v>
      </c>
      <c r="D46" s="65">
        <f t="shared" ca="1" si="4"/>
        <v>65.7278491382922</v>
      </c>
      <c r="E46" s="73">
        <f t="shared" si="20"/>
        <v>51.875</v>
      </c>
      <c r="F46" s="66">
        <v>33.9</v>
      </c>
      <c r="G46" s="73">
        <v>50</v>
      </c>
      <c r="H46" s="73">
        <v>53.75</v>
      </c>
      <c r="I46" s="66"/>
      <c r="J46" s="66"/>
      <c r="K46" s="65"/>
      <c r="L46" s="65"/>
      <c r="M46" s="65"/>
      <c r="N46" s="65"/>
      <c r="O46" s="35">
        <f t="shared" si="5"/>
        <v>31</v>
      </c>
      <c r="P46" s="74">
        <f t="shared" si="6"/>
        <v>38042</v>
      </c>
      <c r="Q46" s="35">
        <f t="shared" ca="1" si="7"/>
        <v>-3844</v>
      </c>
      <c r="R46" s="73">
        <v>7.2632236824854993E-2</v>
      </c>
      <c r="S46" s="75">
        <f t="shared" ca="1" si="8"/>
        <v>2.1202531980094257</v>
      </c>
      <c r="T46" s="37">
        <f t="shared" si="9"/>
        <v>1</v>
      </c>
      <c r="U46" s="37">
        <f t="shared" si="10"/>
        <v>31</v>
      </c>
      <c r="W46" s="75">
        <f t="shared" si="21"/>
        <v>1.092727</v>
      </c>
      <c r="X46" s="65">
        <f t="shared" ca="1" si="11"/>
        <v>71.822595405338618</v>
      </c>
      <c r="Z46" s="65">
        <f t="shared" ca="1" si="12"/>
        <v>3409.6321740489079</v>
      </c>
      <c r="AA46" s="65">
        <f t="shared" ca="1" si="13"/>
        <v>2228.1740857881055</v>
      </c>
      <c r="AB46" s="65">
        <f t="shared" ca="1" si="14"/>
        <v>3286.3924569146102</v>
      </c>
      <c r="AC46" s="65">
        <f t="shared" ca="1" si="15"/>
        <v>3532.8718911832057</v>
      </c>
      <c r="AD46" s="65">
        <f t="shared" ca="1" si="16"/>
        <v>0</v>
      </c>
      <c r="AE46" s="65">
        <f t="shared" ca="1" si="17"/>
        <v>0</v>
      </c>
      <c r="AG46" s="35">
        <f t="shared" si="22"/>
        <v>1608.125</v>
      </c>
      <c r="AH46" s="35">
        <f t="shared" ca="1" si="23"/>
        <v>3409.6321740489075</v>
      </c>
    </row>
    <row r="47" spans="1:34">
      <c r="A47" s="76">
        <f t="shared" si="18"/>
        <v>38018</v>
      </c>
      <c r="B47" s="65">
        <f t="shared" si="19"/>
        <v>1</v>
      </c>
      <c r="C47" s="65">
        <f t="shared" si="3"/>
        <v>29</v>
      </c>
      <c r="D47" s="65">
        <f t="shared" ca="1" si="4"/>
        <v>61.169813014874123</v>
      </c>
      <c r="E47" s="73">
        <f t="shared" si="20"/>
        <v>50.125</v>
      </c>
      <c r="F47" s="66">
        <v>32.9</v>
      </c>
      <c r="G47" s="73">
        <v>48.5</v>
      </c>
      <c r="H47" s="73">
        <v>51.75</v>
      </c>
      <c r="I47" s="66"/>
      <c r="J47" s="66"/>
      <c r="K47" s="65"/>
      <c r="L47" s="65"/>
      <c r="M47" s="65"/>
      <c r="N47" s="65"/>
      <c r="O47" s="35">
        <f t="shared" si="5"/>
        <v>29</v>
      </c>
      <c r="P47" s="74">
        <f t="shared" si="6"/>
        <v>38071</v>
      </c>
      <c r="Q47" s="35">
        <f t="shared" ca="1" si="7"/>
        <v>-3815</v>
      </c>
      <c r="R47" s="73">
        <v>7.2699699721177999E-2</v>
      </c>
      <c r="S47" s="75">
        <f t="shared" ca="1" si="8"/>
        <v>2.109303897064625</v>
      </c>
      <c r="T47" s="37">
        <f t="shared" si="9"/>
        <v>1</v>
      </c>
      <c r="U47" s="37">
        <f t="shared" si="10"/>
        <v>29</v>
      </c>
      <c r="W47" s="75">
        <f t="shared" si="21"/>
        <v>1.092727</v>
      </c>
      <c r="X47" s="65">
        <f t="shared" ca="1" si="11"/>
        <v>66.841906266304349</v>
      </c>
      <c r="Z47" s="65">
        <f t="shared" ca="1" si="12"/>
        <v>3066.1368773705653</v>
      </c>
      <c r="AA47" s="65">
        <f t="shared" ca="1" si="13"/>
        <v>2012.4868481893586</v>
      </c>
      <c r="AB47" s="65">
        <f t="shared" ca="1" si="14"/>
        <v>2966.7359312213948</v>
      </c>
      <c r="AC47" s="65">
        <f t="shared" ca="1" si="15"/>
        <v>3165.5378235197359</v>
      </c>
      <c r="AD47" s="65">
        <f t="shared" ca="1" si="16"/>
        <v>0</v>
      </c>
      <c r="AE47" s="65">
        <f t="shared" ca="1" si="17"/>
        <v>0</v>
      </c>
      <c r="AG47" s="35">
        <f t="shared" si="22"/>
        <v>1453.625</v>
      </c>
      <c r="AH47" s="35">
        <f t="shared" ca="1" si="23"/>
        <v>3066.1368773705653</v>
      </c>
    </row>
    <row r="48" spans="1:34">
      <c r="A48" s="76">
        <f t="shared" si="18"/>
        <v>38047</v>
      </c>
      <c r="B48" s="65">
        <f t="shared" si="19"/>
        <v>1</v>
      </c>
      <c r="C48" s="65">
        <f t="shared" si="3"/>
        <v>31</v>
      </c>
      <c r="D48" s="65">
        <f t="shared" ca="1" si="4"/>
        <v>65.025851616762282</v>
      </c>
      <c r="E48" s="73">
        <f t="shared" si="20"/>
        <v>49.125</v>
      </c>
      <c r="F48" s="66">
        <v>31.9</v>
      </c>
      <c r="G48" s="73">
        <v>47.5</v>
      </c>
      <c r="H48" s="73">
        <v>50.75</v>
      </c>
      <c r="I48" s="66"/>
      <c r="J48" s="66"/>
      <c r="K48" s="65"/>
      <c r="L48" s="65"/>
      <c r="M48" s="65"/>
      <c r="N48" s="65"/>
      <c r="O48" s="35">
        <f t="shared" si="5"/>
        <v>31</v>
      </c>
      <c r="P48" s="74">
        <f t="shared" si="6"/>
        <v>38102</v>
      </c>
      <c r="Q48" s="35">
        <f t="shared" ca="1" si="7"/>
        <v>-3784</v>
      </c>
      <c r="R48" s="73">
        <v>7.2748539153436015E-2</v>
      </c>
      <c r="S48" s="75">
        <f t="shared" ca="1" si="8"/>
        <v>2.0976081166697509</v>
      </c>
      <c r="T48" s="37">
        <f t="shared" si="9"/>
        <v>1</v>
      </c>
      <c r="U48" s="37">
        <f t="shared" si="10"/>
        <v>31</v>
      </c>
      <c r="W48" s="75">
        <f t="shared" si="21"/>
        <v>1.092727</v>
      </c>
      <c r="X48" s="65">
        <f t="shared" ca="1" si="11"/>
        <v>71.055503759629801</v>
      </c>
      <c r="Z48" s="65">
        <f t="shared" ca="1" si="12"/>
        <v>3194.3949606734473</v>
      </c>
      <c r="AA48" s="65">
        <f t="shared" ca="1" si="13"/>
        <v>2074.3246665747165</v>
      </c>
      <c r="AB48" s="65">
        <f t="shared" ca="1" si="14"/>
        <v>3088.7279517962083</v>
      </c>
      <c r="AC48" s="65">
        <f t="shared" ca="1" si="15"/>
        <v>3300.0619695506857</v>
      </c>
      <c r="AD48" s="65">
        <f t="shared" ca="1" si="16"/>
        <v>0</v>
      </c>
      <c r="AE48" s="65">
        <f t="shared" ca="1" si="17"/>
        <v>0</v>
      </c>
      <c r="AG48" s="35">
        <f t="shared" si="22"/>
        <v>1522.875</v>
      </c>
      <c r="AH48" s="35">
        <f t="shared" ca="1" si="23"/>
        <v>3194.3949606734468</v>
      </c>
    </row>
    <row r="49" spans="1:34">
      <c r="A49" s="76">
        <f t="shared" si="18"/>
        <v>38078</v>
      </c>
      <c r="B49" s="65">
        <f t="shared" si="19"/>
        <v>1</v>
      </c>
      <c r="C49" s="65">
        <f t="shared" si="3"/>
        <v>30</v>
      </c>
      <c r="D49" s="65">
        <f t="shared" ca="1" si="4"/>
        <v>62.587753558990677</v>
      </c>
      <c r="E49" s="73">
        <f t="shared" si="20"/>
        <v>47.924999999999997</v>
      </c>
      <c r="F49" s="66">
        <v>31.4</v>
      </c>
      <c r="G49" s="73">
        <v>47.35</v>
      </c>
      <c r="H49" s="73">
        <v>48.5</v>
      </c>
      <c r="I49" s="66"/>
      <c r="J49" s="66"/>
      <c r="K49" s="65"/>
      <c r="L49" s="65"/>
      <c r="M49" s="65"/>
      <c r="N49" s="65"/>
      <c r="O49" s="35">
        <f t="shared" si="5"/>
        <v>30</v>
      </c>
      <c r="P49" s="74">
        <f t="shared" si="6"/>
        <v>38132</v>
      </c>
      <c r="Q49" s="35">
        <f t="shared" ca="1" si="7"/>
        <v>-3754</v>
      </c>
      <c r="R49" s="73">
        <v>7.2799006567596997E-2</v>
      </c>
      <c r="S49" s="75">
        <f t="shared" ca="1" si="8"/>
        <v>2.0862584519663558</v>
      </c>
      <c r="T49" s="37">
        <f t="shared" si="9"/>
        <v>1</v>
      </c>
      <c r="U49" s="37">
        <f t="shared" si="10"/>
        <v>30</v>
      </c>
      <c r="W49" s="75">
        <f t="shared" si="21"/>
        <v>1.092727</v>
      </c>
      <c r="X49" s="65">
        <f t="shared" ca="1" si="11"/>
        <v>68.391328183255212</v>
      </c>
      <c r="Z49" s="65">
        <f t="shared" ca="1" si="12"/>
        <v>2999.518089314628</v>
      </c>
      <c r="AA49" s="65">
        <f t="shared" ca="1" si="13"/>
        <v>1965.2554617523072</v>
      </c>
      <c r="AB49" s="65">
        <f t="shared" ca="1" si="14"/>
        <v>2963.5301310182085</v>
      </c>
      <c r="AC49" s="65">
        <f t="shared" ca="1" si="15"/>
        <v>3035.506047611048</v>
      </c>
      <c r="AD49" s="65">
        <f t="shared" ca="1" si="16"/>
        <v>0</v>
      </c>
      <c r="AE49" s="65">
        <f t="shared" ca="1" si="17"/>
        <v>0</v>
      </c>
      <c r="AG49" s="35">
        <f t="shared" si="22"/>
        <v>1437.75</v>
      </c>
      <c r="AH49" s="35">
        <f t="shared" ca="1" si="23"/>
        <v>2999.518089314628</v>
      </c>
    </row>
    <row r="50" spans="1:34">
      <c r="A50" s="76">
        <f t="shared" si="18"/>
        <v>38108</v>
      </c>
      <c r="B50" s="65">
        <f t="shared" si="19"/>
        <v>1</v>
      </c>
      <c r="C50" s="65">
        <f t="shared" si="3"/>
        <v>31</v>
      </c>
      <c r="D50" s="65">
        <f t="shared" ca="1" si="4"/>
        <v>64.308594459959991</v>
      </c>
      <c r="E50" s="73">
        <f t="shared" si="20"/>
        <v>49.924999999999997</v>
      </c>
      <c r="F50" s="66">
        <v>29.4</v>
      </c>
      <c r="G50" s="73">
        <v>49.35</v>
      </c>
      <c r="H50" s="73">
        <v>50.5</v>
      </c>
      <c r="I50" s="66"/>
      <c r="J50" s="66"/>
      <c r="K50" s="65"/>
      <c r="L50" s="65"/>
      <c r="M50" s="65"/>
      <c r="N50" s="65"/>
      <c r="O50" s="35">
        <f t="shared" si="5"/>
        <v>31</v>
      </c>
      <c r="P50" s="74">
        <f t="shared" si="6"/>
        <v>38163</v>
      </c>
      <c r="Q50" s="35">
        <f t="shared" ca="1" si="7"/>
        <v>-3723</v>
      </c>
      <c r="R50" s="73">
        <v>7.2844149663419011E-2</v>
      </c>
      <c r="S50" s="75">
        <f t="shared" ca="1" si="8"/>
        <v>2.0744707890309675</v>
      </c>
      <c r="T50" s="37">
        <f t="shared" si="9"/>
        <v>1</v>
      </c>
      <c r="U50" s="37">
        <f t="shared" si="10"/>
        <v>31</v>
      </c>
      <c r="W50" s="75">
        <f t="shared" si="21"/>
        <v>1.092727</v>
      </c>
      <c r="X50" s="65">
        <f t="shared" ca="1" si="11"/>
        <v>70.271737498448701</v>
      </c>
      <c r="Z50" s="65">
        <f t="shared" ca="1" si="12"/>
        <v>3210.6065784135026</v>
      </c>
      <c r="AA50" s="65">
        <f t="shared" ca="1" si="13"/>
        <v>1890.6726771228236</v>
      </c>
      <c r="AB50" s="65">
        <f t="shared" ca="1" si="14"/>
        <v>3173.6291365990255</v>
      </c>
      <c r="AC50" s="65">
        <f t="shared" ca="1" si="15"/>
        <v>3247.5840202279796</v>
      </c>
      <c r="AD50" s="65">
        <f t="shared" ca="1" si="16"/>
        <v>0</v>
      </c>
      <c r="AE50" s="65">
        <f t="shared" ca="1" si="17"/>
        <v>0</v>
      </c>
      <c r="AG50" s="35">
        <f t="shared" si="22"/>
        <v>1547.675</v>
      </c>
      <c r="AH50" s="35">
        <f t="shared" ca="1" si="23"/>
        <v>3210.6065784135026</v>
      </c>
    </row>
    <row r="51" spans="1:34">
      <c r="A51" s="76">
        <f t="shared" si="18"/>
        <v>38139</v>
      </c>
      <c r="B51" s="65">
        <f t="shared" si="19"/>
        <v>1</v>
      </c>
      <c r="C51" s="65">
        <f t="shared" si="3"/>
        <v>30</v>
      </c>
      <c r="D51" s="65">
        <f t="shared" ca="1" si="4"/>
        <v>61.894209301030841</v>
      </c>
      <c r="E51" s="73">
        <f t="shared" si="20"/>
        <v>61.424999999999997</v>
      </c>
      <c r="F51" s="66">
        <v>29.9</v>
      </c>
      <c r="G51" s="73">
        <v>65.349999999999994</v>
      </c>
      <c r="H51" s="73">
        <v>57.5</v>
      </c>
      <c r="I51" s="66"/>
      <c r="J51" s="66"/>
      <c r="K51" s="65"/>
      <c r="L51" s="65"/>
      <c r="M51" s="65"/>
      <c r="N51" s="65"/>
      <c r="O51" s="35">
        <f t="shared" si="5"/>
        <v>30</v>
      </c>
      <c r="P51" s="74">
        <f t="shared" si="6"/>
        <v>38193</v>
      </c>
      <c r="Q51" s="35">
        <f t="shared" ca="1" si="7"/>
        <v>-3693</v>
      </c>
      <c r="R51" s="73">
        <v>7.2885475947292014E-2</v>
      </c>
      <c r="S51" s="75">
        <f t="shared" ca="1" si="8"/>
        <v>2.0631403100343615</v>
      </c>
      <c r="T51" s="37">
        <f t="shared" si="9"/>
        <v>1</v>
      </c>
      <c r="U51" s="37">
        <f t="shared" si="10"/>
        <v>30</v>
      </c>
      <c r="W51" s="75">
        <f t="shared" si="21"/>
        <v>1.092727</v>
      </c>
      <c r="X51" s="65">
        <f t="shared" ca="1" si="11"/>
        <v>67.633473646887524</v>
      </c>
      <c r="Z51" s="65">
        <f t="shared" ca="1" si="12"/>
        <v>3801.8518063158194</v>
      </c>
      <c r="AA51" s="65">
        <f t="shared" ca="1" si="13"/>
        <v>1850.6368581008221</v>
      </c>
      <c r="AB51" s="65">
        <f t="shared" ca="1" si="14"/>
        <v>4044.786577822365</v>
      </c>
      <c r="AC51" s="65">
        <f t="shared" ca="1" si="15"/>
        <v>3558.9170348092734</v>
      </c>
      <c r="AD51" s="65">
        <f t="shared" ca="1" si="16"/>
        <v>0</v>
      </c>
      <c r="AE51" s="65">
        <f t="shared" ca="1" si="17"/>
        <v>0</v>
      </c>
      <c r="AG51" s="35">
        <f t="shared" si="22"/>
        <v>1842.75</v>
      </c>
      <c r="AH51" s="35">
        <f t="shared" ca="1" si="23"/>
        <v>3801.8518063158194</v>
      </c>
    </row>
    <row r="52" spans="1:34">
      <c r="A52" s="76">
        <f t="shared" si="18"/>
        <v>38169</v>
      </c>
      <c r="B52" s="65">
        <f t="shared" si="19"/>
        <v>1</v>
      </c>
      <c r="C52" s="65">
        <f t="shared" si="3"/>
        <v>31</v>
      </c>
      <c r="D52" s="65">
        <f t="shared" ca="1" si="4"/>
        <v>63.596210335686116</v>
      </c>
      <c r="E52" s="73">
        <f t="shared" si="20"/>
        <v>86.75</v>
      </c>
      <c r="F52" s="66">
        <v>41.9</v>
      </c>
      <c r="G52" s="73">
        <v>89</v>
      </c>
      <c r="H52" s="73">
        <v>84.5</v>
      </c>
      <c r="I52" s="66"/>
      <c r="J52" s="66"/>
      <c r="K52" s="65"/>
      <c r="L52" s="65"/>
      <c r="M52" s="65"/>
      <c r="N52" s="65"/>
      <c r="O52" s="35">
        <f t="shared" si="5"/>
        <v>31</v>
      </c>
      <c r="P52" s="74">
        <f t="shared" si="6"/>
        <v>38224</v>
      </c>
      <c r="Q52" s="35">
        <f t="shared" ca="1" si="7"/>
        <v>-3662</v>
      </c>
      <c r="R52" s="73">
        <v>7.2926802231728011E-2</v>
      </c>
      <c r="S52" s="75">
        <f t="shared" ca="1" si="8"/>
        <v>2.0514906559898747</v>
      </c>
      <c r="T52" s="37">
        <f t="shared" si="9"/>
        <v>1</v>
      </c>
      <c r="U52" s="37">
        <f t="shared" si="10"/>
        <v>31</v>
      </c>
      <c r="W52" s="75">
        <f t="shared" si="21"/>
        <v>1.092727</v>
      </c>
      <c r="X52" s="65">
        <f t="shared" ca="1" si="11"/>
        <v>69.493296131483277</v>
      </c>
      <c r="Z52" s="65">
        <f t="shared" ca="1" si="12"/>
        <v>5516.9712466207702</v>
      </c>
      <c r="AA52" s="65">
        <f t="shared" ca="1" si="13"/>
        <v>2664.6812130652484</v>
      </c>
      <c r="AB52" s="65">
        <f t="shared" ca="1" si="14"/>
        <v>5660.062719876064</v>
      </c>
      <c r="AC52" s="65">
        <f t="shared" ca="1" si="15"/>
        <v>5373.8797733654765</v>
      </c>
      <c r="AD52" s="65">
        <f t="shared" ca="1" si="16"/>
        <v>0</v>
      </c>
      <c r="AE52" s="65">
        <f t="shared" ca="1" si="17"/>
        <v>0</v>
      </c>
      <c r="AG52" s="35">
        <f t="shared" si="22"/>
        <v>2689.25</v>
      </c>
      <c r="AH52" s="35">
        <f t="shared" ca="1" si="23"/>
        <v>5516.9712466207702</v>
      </c>
    </row>
    <row r="53" spans="1:34">
      <c r="A53" s="76">
        <f t="shared" si="18"/>
        <v>38200</v>
      </c>
      <c r="B53" s="65">
        <f t="shared" si="19"/>
        <v>1</v>
      </c>
      <c r="C53" s="65">
        <f t="shared" si="3"/>
        <v>31</v>
      </c>
      <c r="D53" s="65">
        <f t="shared" ca="1" si="4"/>
        <v>63.239894501768852</v>
      </c>
      <c r="E53" s="73">
        <f t="shared" si="20"/>
        <v>97.25</v>
      </c>
      <c r="F53" s="66">
        <v>44.9</v>
      </c>
      <c r="G53" s="73">
        <v>97</v>
      </c>
      <c r="H53" s="73">
        <v>97.5</v>
      </c>
      <c r="I53" s="66"/>
      <c r="J53" s="66"/>
      <c r="K53" s="65"/>
      <c r="L53" s="65"/>
      <c r="M53" s="65"/>
      <c r="N53" s="65"/>
      <c r="O53" s="35">
        <f t="shared" si="5"/>
        <v>31</v>
      </c>
      <c r="P53" s="74">
        <f t="shared" si="6"/>
        <v>38255</v>
      </c>
      <c r="Q53" s="35">
        <f t="shared" ca="1" si="7"/>
        <v>-3631</v>
      </c>
      <c r="R53" s="73">
        <v>7.2969890603447024E-2</v>
      </c>
      <c r="S53" s="75">
        <f t="shared" ca="1" si="8"/>
        <v>2.0399965968312532</v>
      </c>
      <c r="T53" s="37">
        <f t="shared" si="9"/>
        <v>1</v>
      </c>
      <c r="U53" s="37">
        <f t="shared" si="10"/>
        <v>31</v>
      </c>
      <c r="W53" s="75">
        <f t="shared" si="21"/>
        <v>1.092727</v>
      </c>
      <c r="X53" s="65">
        <f t="shared" ca="1" si="11"/>
        <v>69.103940199234373</v>
      </c>
      <c r="Z53" s="65">
        <f t="shared" ca="1" si="12"/>
        <v>6150.0797402970211</v>
      </c>
      <c r="AA53" s="65">
        <f t="shared" ca="1" si="13"/>
        <v>2839.4712631294215</v>
      </c>
      <c r="AB53" s="65">
        <f t="shared" ca="1" si="14"/>
        <v>6134.2697666715785</v>
      </c>
      <c r="AC53" s="65">
        <f t="shared" ca="1" si="15"/>
        <v>6165.8897139224628</v>
      </c>
      <c r="AD53" s="65">
        <f t="shared" ca="1" si="16"/>
        <v>0</v>
      </c>
      <c r="AE53" s="65">
        <f t="shared" ca="1" si="17"/>
        <v>0</v>
      </c>
      <c r="AG53" s="35">
        <f t="shared" si="22"/>
        <v>3014.75</v>
      </c>
      <c r="AH53" s="35">
        <f t="shared" ca="1" si="23"/>
        <v>6150.0797402970211</v>
      </c>
    </row>
    <row r="54" spans="1:34">
      <c r="A54" s="76">
        <f t="shared" si="18"/>
        <v>38231</v>
      </c>
      <c r="B54" s="65">
        <f t="shared" si="19"/>
        <v>1</v>
      </c>
      <c r="C54" s="65">
        <f t="shared" si="3"/>
        <v>30</v>
      </c>
      <c r="D54" s="65">
        <f t="shared" ca="1" si="4"/>
        <v>60.867578867152524</v>
      </c>
      <c r="E54" s="73">
        <f t="shared" si="20"/>
        <v>87.25</v>
      </c>
      <c r="F54" s="66">
        <v>42.4</v>
      </c>
      <c r="G54" s="73">
        <v>89</v>
      </c>
      <c r="H54" s="73">
        <v>85.5</v>
      </c>
      <c r="I54" s="66"/>
      <c r="J54" s="66"/>
      <c r="K54" s="65"/>
      <c r="L54" s="65"/>
      <c r="M54" s="65"/>
      <c r="N54" s="65"/>
      <c r="O54" s="35">
        <f t="shared" si="5"/>
        <v>30</v>
      </c>
      <c r="P54" s="74">
        <f t="shared" si="6"/>
        <v>38285</v>
      </c>
      <c r="Q54" s="35">
        <f t="shared" ca="1" si="7"/>
        <v>-3601</v>
      </c>
      <c r="R54" s="73">
        <v>7.3018306163082011E-2</v>
      </c>
      <c r="S54" s="75">
        <f t="shared" ca="1" si="8"/>
        <v>2.0289192955717508</v>
      </c>
      <c r="T54" s="37">
        <f t="shared" si="9"/>
        <v>1</v>
      </c>
      <c r="U54" s="37">
        <f t="shared" si="10"/>
        <v>30</v>
      </c>
      <c r="W54" s="75">
        <f t="shared" si="21"/>
        <v>1.092727</v>
      </c>
      <c r="X54" s="65">
        <f t="shared" ca="1" si="11"/>
        <v>66.511646852766972</v>
      </c>
      <c r="Z54" s="65">
        <f t="shared" ca="1" si="12"/>
        <v>5310.6962561590581</v>
      </c>
      <c r="AA54" s="65">
        <f t="shared" ca="1" si="13"/>
        <v>2580.7853439672667</v>
      </c>
      <c r="AB54" s="65">
        <f t="shared" ca="1" si="14"/>
        <v>5417.2145191765749</v>
      </c>
      <c r="AC54" s="65">
        <f t="shared" ca="1" si="15"/>
        <v>5204.1779931415404</v>
      </c>
      <c r="AD54" s="65">
        <f t="shared" ca="1" si="16"/>
        <v>0</v>
      </c>
      <c r="AE54" s="65">
        <f t="shared" ca="1" si="17"/>
        <v>0</v>
      </c>
      <c r="AG54" s="35">
        <f t="shared" si="22"/>
        <v>2617.5</v>
      </c>
      <c r="AH54" s="35">
        <f t="shared" ca="1" si="23"/>
        <v>5310.6962561590581</v>
      </c>
    </row>
    <row r="55" spans="1:34">
      <c r="A55" s="76">
        <f t="shared" si="18"/>
        <v>38261</v>
      </c>
      <c r="B55" s="65">
        <f t="shared" si="19"/>
        <v>1</v>
      </c>
      <c r="C55" s="65">
        <f t="shared" si="3"/>
        <v>31</v>
      </c>
      <c r="D55" s="65">
        <f t="shared" ca="1" si="4"/>
        <v>62.538779034102539</v>
      </c>
      <c r="E55" s="73">
        <f t="shared" si="20"/>
        <v>55.875</v>
      </c>
      <c r="F55" s="66">
        <v>35.4</v>
      </c>
      <c r="G55" s="73">
        <v>58.25</v>
      </c>
      <c r="H55" s="73">
        <v>53.5</v>
      </c>
      <c r="I55" s="66"/>
      <c r="J55" s="66"/>
      <c r="K55" s="65"/>
      <c r="L55" s="65"/>
      <c r="M55" s="65"/>
      <c r="N55" s="65"/>
      <c r="O55" s="35">
        <f t="shared" si="5"/>
        <v>31</v>
      </c>
      <c r="P55" s="74">
        <f t="shared" si="6"/>
        <v>38316</v>
      </c>
      <c r="Q55" s="35">
        <f t="shared" ca="1" si="7"/>
        <v>-3570</v>
      </c>
      <c r="R55" s="73">
        <v>7.3065159931208004E-2</v>
      </c>
      <c r="S55" s="75">
        <f t="shared" ca="1" si="8"/>
        <v>2.0173799688420173</v>
      </c>
      <c r="T55" s="37">
        <f t="shared" si="9"/>
        <v>1</v>
      </c>
      <c r="U55" s="37">
        <f t="shared" si="10"/>
        <v>31</v>
      </c>
      <c r="W55" s="75">
        <f t="shared" si="21"/>
        <v>1.092727</v>
      </c>
      <c r="X55" s="65">
        <f t="shared" ca="1" si="11"/>
        <v>68.337812397597759</v>
      </c>
      <c r="Z55" s="65">
        <f t="shared" ca="1" si="12"/>
        <v>3494.3542785304794</v>
      </c>
      <c r="AA55" s="65">
        <f t="shared" ca="1" si="13"/>
        <v>2213.8727778072298</v>
      </c>
      <c r="AB55" s="65">
        <f t="shared" ca="1" si="14"/>
        <v>3642.883878736473</v>
      </c>
      <c r="AC55" s="65">
        <f t="shared" ca="1" si="15"/>
        <v>3345.8246783244858</v>
      </c>
      <c r="AD55" s="65">
        <f t="shared" ca="1" si="16"/>
        <v>0</v>
      </c>
      <c r="AE55" s="65">
        <f t="shared" ca="1" si="17"/>
        <v>0</v>
      </c>
      <c r="AG55" s="35">
        <f t="shared" si="22"/>
        <v>1732.125</v>
      </c>
      <c r="AH55" s="35">
        <f t="shared" ca="1" si="23"/>
        <v>3494.3542785304794</v>
      </c>
    </row>
    <row r="56" spans="1:34">
      <c r="A56" s="76">
        <f t="shared" si="18"/>
        <v>38292</v>
      </c>
      <c r="B56" s="65">
        <f t="shared" si="19"/>
        <v>1</v>
      </c>
      <c r="C56" s="65">
        <f t="shared" si="3"/>
        <v>30</v>
      </c>
      <c r="D56" s="65">
        <f t="shared" ca="1" si="4"/>
        <v>60.184196420013421</v>
      </c>
      <c r="E56" s="73">
        <f t="shared" si="20"/>
        <v>49.875</v>
      </c>
      <c r="F56" s="66">
        <v>31.4</v>
      </c>
      <c r="G56" s="73">
        <v>47.25</v>
      </c>
      <c r="H56" s="73">
        <v>52.5</v>
      </c>
      <c r="I56" s="66"/>
      <c r="J56" s="66"/>
      <c r="K56" s="65"/>
      <c r="L56" s="65"/>
      <c r="M56" s="65"/>
      <c r="N56" s="65"/>
      <c r="O56" s="35">
        <f t="shared" si="5"/>
        <v>30</v>
      </c>
      <c r="P56" s="74">
        <f t="shared" si="6"/>
        <v>38346</v>
      </c>
      <c r="Q56" s="35">
        <f t="shared" ca="1" si="7"/>
        <v>-3540</v>
      </c>
      <c r="R56" s="73">
        <v>7.3106205108712005E-2</v>
      </c>
      <c r="S56" s="75">
        <f t="shared" ca="1" si="8"/>
        <v>2.006139880667114</v>
      </c>
      <c r="T56" s="37">
        <f t="shared" si="9"/>
        <v>1</v>
      </c>
      <c r="U56" s="37">
        <f t="shared" si="10"/>
        <v>30</v>
      </c>
      <c r="W56" s="75">
        <f t="shared" si="21"/>
        <v>1.092727</v>
      </c>
      <c r="X56" s="65">
        <f t="shared" ca="1" si="11"/>
        <v>65.764896401452006</v>
      </c>
      <c r="Z56" s="65">
        <f t="shared" ca="1" si="12"/>
        <v>3001.6867964481694</v>
      </c>
      <c r="AA56" s="65">
        <f t="shared" ca="1" si="13"/>
        <v>1889.7837675884214</v>
      </c>
      <c r="AB56" s="65">
        <f t="shared" ca="1" si="14"/>
        <v>2843.7032808456343</v>
      </c>
      <c r="AC56" s="65">
        <f t="shared" ca="1" si="15"/>
        <v>3159.6703120507045</v>
      </c>
      <c r="AD56" s="65">
        <f t="shared" ca="1" si="16"/>
        <v>0</v>
      </c>
      <c r="AE56" s="65">
        <f t="shared" ca="1" si="17"/>
        <v>0</v>
      </c>
      <c r="AG56" s="35">
        <f t="shared" si="22"/>
        <v>1496.25</v>
      </c>
      <c r="AH56" s="35">
        <f t="shared" ca="1" si="23"/>
        <v>3001.6867964481694</v>
      </c>
    </row>
    <row r="57" spans="1:34">
      <c r="A57" s="76">
        <f t="shared" si="18"/>
        <v>38322</v>
      </c>
      <c r="B57" s="65">
        <f t="shared" si="19"/>
        <v>1</v>
      </c>
      <c r="C57" s="65">
        <f t="shared" si="3"/>
        <v>31</v>
      </c>
      <c r="D57" s="65">
        <f t="shared" ca="1" si="4"/>
        <v>61.830115611627072</v>
      </c>
      <c r="E57" s="73">
        <f t="shared" si="20"/>
        <v>48.875</v>
      </c>
      <c r="F57" s="66">
        <v>31.4</v>
      </c>
      <c r="G57" s="73">
        <v>46.25</v>
      </c>
      <c r="H57" s="73">
        <v>51.5</v>
      </c>
      <c r="I57" s="66"/>
      <c r="J57" s="66"/>
      <c r="K57" s="65"/>
      <c r="L57" s="65"/>
      <c r="M57" s="65"/>
      <c r="N57" s="65"/>
      <c r="O57" s="35">
        <f t="shared" si="5"/>
        <v>31</v>
      </c>
      <c r="P57" s="74">
        <f t="shared" si="6"/>
        <v>38377</v>
      </c>
      <c r="Q57" s="35">
        <f t="shared" ca="1" si="7"/>
        <v>-3509</v>
      </c>
      <c r="R57" s="73">
        <v>7.313938854412301E-2</v>
      </c>
      <c r="S57" s="75">
        <f t="shared" ca="1" si="8"/>
        <v>1.9945198584395829</v>
      </c>
      <c r="T57" s="37">
        <f t="shared" si="9"/>
        <v>1</v>
      </c>
      <c r="U57" s="37">
        <f t="shared" si="10"/>
        <v>31</v>
      </c>
      <c r="W57" s="75">
        <f t="shared" si="21"/>
        <v>1.092727</v>
      </c>
      <c r="X57" s="65">
        <f t="shared" ca="1" si="11"/>
        <v>67.563436741946418</v>
      </c>
      <c r="Z57" s="65">
        <f t="shared" ca="1" si="12"/>
        <v>3021.9469005182732</v>
      </c>
      <c r="AA57" s="65">
        <f t="shared" ca="1" si="13"/>
        <v>1941.4656302050901</v>
      </c>
      <c r="AB57" s="65">
        <f t="shared" ca="1" si="14"/>
        <v>2859.6428470377523</v>
      </c>
      <c r="AC57" s="65">
        <f t="shared" ca="1" si="15"/>
        <v>3184.2509539987941</v>
      </c>
      <c r="AD57" s="65">
        <f t="shared" ca="1" si="16"/>
        <v>0</v>
      </c>
      <c r="AE57" s="65">
        <f t="shared" ca="1" si="17"/>
        <v>0</v>
      </c>
      <c r="AG57" s="35">
        <f t="shared" si="22"/>
        <v>1515.125</v>
      </c>
      <c r="AH57" s="35">
        <f t="shared" ca="1" si="23"/>
        <v>3021.9469005182732</v>
      </c>
    </row>
    <row r="58" spans="1:34">
      <c r="A58" s="76">
        <f t="shared" si="18"/>
        <v>38353</v>
      </c>
      <c r="B58" s="65">
        <f t="shared" si="19"/>
        <v>1</v>
      </c>
      <c r="C58" s="65">
        <f t="shared" si="3"/>
        <v>31</v>
      </c>
      <c r="D58" s="65">
        <f t="shared" ca="1" si="4"/>
        <v>61.46969661570644</v>
      </c>
      <c r="E58" s="73">
        <f t="shared" si="20"/>
        <v>47.75</v>
      </c>
      <c r="F58" s="66">
        <v>32.1</v>
      </c>
      <c r="G58" s="73">
        <v>45.25</v>
      </c>
      <c r="H58" s="73">
        <v>50.25</v>
      </c>
      <c r="I58" s="66"/>
      <c r="J58" s="66"/>
      <c r="K58" s="65"/>
      <c r="L58" s="65"/>
      <c r="M58" s="65"/>
      <c r="N58" s="65"/>
      <c r="O58" s="35">
        <f t="shared" si="5"/>
        <v>31</v>
      </c>
      <c r="P58" s="74">
        <f t="shared" si="6"/>
        <v>38408</v>
      </c>
      <c r="Q58" s="35">
        <f t="shared" ca="1" si="7"/>
        <v>-3478</v>
      </c>
      <c r="R58" s="73">
        <v>7.3170431113062012E-2</v>
      </c>
      <c r="S58" s="75">
        <f t="shared" ca="1" si="8"/>
        <v>1.9828934392163367</v>
      </c>
      <c r="T58" s="37">
        <f t="shared" si="9"/>
        <v>1</v>
      </c>
      <c r="U58" s="37">
        <f t="shared" si="10"/>
        <v>31</v>
      </c>
      <c r="W58" s="75">
        <f t="shared" si="21"/>
        <v>1.1255088100000001</v>
      </c>
      <c r="X58" s="65">
        <f t="shared" ca="1" si="11"/>
        <v>69.184685089004788</v>
      </c>
      <c r="Z58" s="65">
        <f t="shared" ca="1" si="12"/>
        <v>2935.1780133999823</v>
      </c>
      <c r="AA58" s="65">
        <f t="shared" ca="1" si="13"/>
        <v>1973.1772613641767</v>
      </c>
      <c r="AB58" s="65">
        <f t="shared" ca="1" si="14"/>
        <v>2781.5037718607164</v>
      </c>
      <c r="AC58" s="65">
        <f t="shared" ca="1" si="15"/>
        <v>3088.8522549392487</v>
      </c>
      <c r="AD58" s="65">
        <f t="shared" ca="1" si="16"/>
        <v>0</v>
      </c>
      <c r="AE58" s="65">
        <f t="shared" ca="1" si="17"/>
        <v>0</v>
      </c>
      <c r="AG58" s="35">
        <f t="shared" si="22"/>
        <v>1480.25</v>
      </c>
      <c r="AH58" s="35">
        <f t="shared" ca="1" si="23"/>
        <v>2935.1780133999823</v>
      </c>
    </row>
    <row r="59" spans="1:34">
      <c r="A59" s="76">
        <f t="shared" si="18"/>
        <v>38384</v>
      </c>
      <c r="B59" s="65">
        <f t="shared" si="19"/>
        <v>1</v>
      </c>
      <c r="C59" s="65">
        <f t="shared" si="3"/>
        <v>28</v>
      </c>
      <c r="D59" s="65">
        <f t="shared" ca="1" si="4"/>
        <v>55.226365646247174</v>
      </c>
      <c r="E59" s="73">
        <f t="shared" si="20"/>
        <v>46</v>
      </c>
      <c r="F59" s="66">
        <v>31.155000000000001</v>
      </c>
      <c r="G59" s="73">
        <v>43.75</v>
      </c>
      <c r="H59" s="73">
        <v>48.25</v>
      </c>
      <c r="I59" s="66"/>
      <c r="J59" s="66"/>
      <c r="K59" s="65"/>
      <c r="L59" s="65"/>
      <c r="M59" s="65"/>
      <c r="N59" s="65"/>
      <c r="O59" s="35">
        <f t="shared" si="5"/>
        <v>28</v>
      </c>
      <c r="P59" s="74">
        <f t="shared" si="6"/>
        <v>38436</v>
      </c>
      <c r="Q59" s="35">
        <f t="shared" ca="1" si="7"/>
        <v>-3450</v>
      </c>
      <c r="R59" s="73">
        <v>7.3197981323269018E-2</v>
      </c>
      <c r="S59" s="75">
        <f t="shared" ca="1" si="8"/>
        <v>1.9723702016516849</v>
      </c>
      <c r="T59" s="37">
        <f t="shared" si="9"/>
        <v>1</v>
      </c>
      <c r="U59" s="37">
        <f t="shared" si="10"/>
        <v>28</v>
      </c>
      <c r="W59" s="75">
        <f t="shared" si="21"/>
        <v>1.1255088100000001</v>
      </c>
      <c r="X59" s="65">
        <f t="shared" ca="1" si="11"/>
        <v>62.157761079132548</v>
      </c>
      <c r="Z59" s="65">
        <f t="shared" ca="1" si="12"/>
        <v>2540.4128197273699</v>
      </c>
      <c r="AA59" s="65">
        <f t="shared" ca="1" si="13"/>
        <v>1720.5774217088308</v>
      </c>
      <c r="AB59" s="65">
        <f t="shared" ca="1" si="14"/>
        <v>2416.1534970233138</v>
      </c>
      <c r="AC59" s="65">
        <f t="shared" ca="1" si="15"/>
        <v>2664.672142431426</v>
      </c>
      <c r="AD59" s="65">
        <f t="shared" ca="1" si="16"/>
        <v>0</v>
      </c>
      <c r="AE59" s="65">
        <f t="shared" ca="1" si="17"/>
        <v>0</v>
      </c>
      <c r="AG59" s="35">
        <f t="shared" si="22"/>
        <v>1288</v>
      </c>
      <c r="AH59" s="35">
        <f t="shared" ca="1" si="23"/>
        <v>2540.4128197273699</v>
      </c>
    </row>
    <row r="60" spans="1:34">
      <c r="A60" s="76">
        <f t="shared" si="18"/>
        <v>38412</v>
      </c>
      <c r="B60" s="65">
        <f t="shared" si="19"/>
        <v>1</v>
      </c>
      <c r="C60" s="65">
        <f t="shared" si="3"/>
        <v>31</v>
      </c>
      <c r="D60" s="65">
        <f t="shared" ca="1" si="4"/>
        <v>60.783259458513683</v>
      </c>
      <c r="E60" s="73">
        <f t="shared" si="20"/>
        <v>45</v>
      </c>
      <c r="F60" s="66">
        <v>30.155000000000001</v>
      </c>
      <c r="G60" s="73">
        <v>42.75</v>
      </c>
      <c r="H60" s="73">
        <v>47.25</v>
      </c>
      <c r="I60" s="66"/>
      <c r="J60" s="66"/>
      <c r="K60" s="65"/>
      <c r="L60" s="65"/>
      <c r="M60" s="65"/>
      <c r="N60" s="65"/>
      <c r="O60" s="35">
        <f t="shared" si="5"/>
        <v>31</v>
      </c>
      <c r="P60" s="74">
        <f t="shared" si="6"/>
        <v>38467</v>
      </c>
      <c r="Q60" s="35">
        <f t="shared" ca="1" si="7"/>
        <v>-3419</v>
      </c>
      <c r="R60" s="73">
        <v>7.3218827874343015E-2</v>
      </c>
      <c r="S60" s="75">
        <f t="shared" ca="1" si="8"/>
        <v>1.9607503051133446</v>
      </c>
      <c r="T60" s="37">
        <f t="shared" si="9"/>
        <v>1</v>
      </c>
      <c r="U60" s="37">
        <f t="shared" si="10"/>
        <v>31</v>
      </c>
      <c r="W60" s="75">
        <f t="shared" si="21"/>
        <v>1.1255088100000001</v>
      </c>
      <c r="X60" s="65">
        <f t="shared" ca="1" si="11"/>
        <v>68.412094021072988</v>
      </c>
      <c r="Z60" s="65">
        <f t="shared" ca="1" si="12"/>
        <v>2735.246675633116</v>
      </c>
      <c r="AA60" s="65">
        <f t="shared" ca="1" si="13"/>
        <v>1832.9191889714803</v>
      </c>
      <c r="AB60" s="65">
        <f t="shared" ca="1" si="14"/>
        <v>2598.4843418514602</v>
      </c>
      <c r="AC60" s="65">
        <f t="shared" ca="1" si="15"/>
        <v>2872.0090094147718</v>
      </c>
      <c r="AD60" s="65">
        <f t="shared" ca="1" si="16"/>
        <v>0</v>
      </c>
      <c r="AE60" s="65">
        <f t="shared" ca="1" si="17"/>
        <v>0</v>
      </c>
      <c r="AG60" s="35">
        <f t="shared" si="22"/>
        <v>1395</v>
      </c>
      <c r="AH60" s="35">
        <f t="shared" ca="1" si="23"/>
        <v>2735.2466756331155</v>
      </c>
    </row>
    <row r="61" spans="1:34">
      <c r="A61" s="76">
        <f t="shared" si="18"/>
        <v>38443</v>
      </c>
      <c r="B61" s="65">
        <f t="shared" si="19"/>
        <v>1</v>
      </c>
      <c r="C61" s="65">
        <f t="shared" si="3"/>
        <v>30</v>
      </c>
      <c r="D61" s="65">
        <f t="shared" ca="1" si="4"/>
        <v>58.486916294821391</v>
      </c>
      <c r="E61" s="73">
        <f t="shared" si="20"/>
        <v>43.45</v>
      </c>
      <c r="F61" s="66">
        <v>29.655000000000001</v>
      </c>
      <c r="G61" s="73">
        <v>42.5</v>
      </c>
      <c r="H61" s="73">
        <v>44.4</v>
      </c>
      <c r="I61" s="66"/>
      <c r="J61" s="66"/>
      <c r="K61" s="65"/>
      <c r="L61" s="65"/>
      <c r="M61" s="65"/>
      <c r="N61" s="65"/>
      <c r="O61" s="35">
        <f t="shared" si="5"/>
        <v>30</v>
      </c>
      <c r="P61" s="74">
        <f t="shared" si="6"/>
        <v>38497</v>
      </c>
      <c r="Q61" s="35">
        <f t="shared" ca="1" si="7"/>
        <v>-3389</v>
      </c>
      <c r="R61" s="73">
        <v>7.3240369310605E-2</v>
      </c>
      <c r="S61" s="75">
        <f t="shared" ca="1" si="8"/>
        <v>1.9495638764940464</v>
      </c>
      <c r="T61" s="37">
        <f t="shared" si="9"/>
        <v>1</v>
      </c>
      <c r="U61" s="37">
        <f t="shared" si="10"/>
        <v>30</v>
      </c>
      <c r="W61" s="75">
        <f t="shared" si="21"/>
        <v>1.1255088100000001</v>
      </c>
      <c r="X61" s="65">
        <f t="shared" ca="1" si="11"/>
        <v>65.82753955955404</v>
      </c>
      <c r="Z61" s="65">
        <f t="shared" ca="1" si="12"/>
        <v>2541.2565130099897</v>
      </c>
      <c r="AA61" s="65">
        <f t="shared" ca="1" si="13"/>
        <v>1734.4295027229284</v>
      </c>
      <c r="AB61" s="65">
        <f t="shared" ca="1" si="14"/>
        <v>2485.6939425299092</v>
      </c>
      <c r="AC61" s="65">
        <f t="shared" ca="1" si="15"/>
        <v>2596.8190834900697</v>
      </c>
      <c r="AD61" s="65">
        <f t="shared" ca="1" si="16"/>
        <v>0</v>
      </c>
      <c r="AE61" s="65">
        <f t="shared" ca="1" si="17"/>
        <v>0</v>
      </c>
      <c r="AG61" s="35">
        <f t="shared" si="22"/>
        <v>1303.5</v>
      </c>
      <c r="AH61" s="35">
        <f t="shared" ca="1" si="23"/>
        <v>2541.2565130099892</v>
      </c>
    </row>
    <row r="62" spans="1:34">
      <c r="A62" s="76">
        <f t="shared" si="18"/>
        <v>38473</v>
      </c>
      <c r="B62" s="65">
        <f t="shared" si="19"/>
        <v>1</v>
      </c>
      <c r="C62" s="65">
        <f t="shared" si="3"/>
        <v>31</v>
      </c>
      <c r="D62" s="65">
        <f t="shared" ca="1" si="4"/>
        <v>60.08001127553532</v>
      </c>
      <c r="E62" s="73">
        <f t="shared" si="20"/>
        <v>45.45</v>
      </c>
      <c r="F62" s="66">
        <v>27.655000000000001</v>
      </c>
      <c r="G62" s="73">
        <v>44.5</v>
      </c>
      <c r="H62" s="73">
        <v>46.4</v>
      </c>
      <c r="I62" s="66"/>
      <c r="J62" s="66"/>
      <c r="K62" s="65"/>
      <c r="L62" s="65"/>
      <c r="M62" s="65"/>
      <c r="N62" s="65"/>
      <c r="O62" s="35">
        <f t="shared" si="5"/>
        <v>31</v>
      </c>
      <c r="P62" s="74">
        <f t="shared" si="6"/>
        <v>38528</v>
      </c>
      <c r="Q62" s="35">
        <f t="shared" ca="1" si="7"/>
        <v>-3358</v>
      </c>
      <c r="R62" s="73">
        <v>7.3261215861971027E-2</v>
      </c>
      <c r="S62" s="75">
        <f t="shared" ca="1" si="8"/>
        <v>1.9380648798559781</v>
      </c>
      <c r="T62" s="37">
        <f t="shared" si="9"/>
        <v>1</v>
      </c>
      <c r="U62" s="37">
        <f t="shared" si="10"/>
        <v>31</v>
      </c>
      <c r="W62" s="75">
        <f t="shared" si="21"/>
        <v>1.1255088100000001</v>
      </c>
      <c r="X62" s="65">
        <f t="shared" ca="1" si="11"/>
        <v>67.620581995514343</v>
      </c>
      <c r="Z62" s="65">
        <f t="shared" ca="1" si="12"/>
        <v>2730.6365124730805</v>
      </c>
      <c r="AA62" s="65">
        <f t="shared" ca="1" si="13"/>
        <v>1661.5127118249293</v>
      </c>
      <c r="AB62" s="65">
        <f t="shared" ca="1" si="14"/>
        <v>2673.5605017613216</v>
      </c>
      <c r="AC62" s="65">
        <f t="shared" ca="1" si="15"/>
        <v>2787.7125231848386</v>
      </c>
      <c r="AD62" s="65">
        <f t="shared" ca="1" si="16"/>
        <v>0</v>
      </c>
      <c r="AE62" s="65">
        <f t="shared" ca="1" si="17"/>
        <v>0</v>
      </c>
      <c r="AG62" s="35">
        <f t="shared" si="22"/>
        <v>1408.95</v>
      </c>
      <c r="AH62" s="35">
        <f t="shared" ca="1" si="23"/>
        <v>2730.6365124730805</v>
      </c>
    </row>
    <row r="63" spans="1:34">
      <c r="A63" s="76">
        <f t="shared" si="18"/>
        <v>38504</v>
      </c>
      <c r="B63" s="65">
        <f t="shared" si="19"/>
        <v>1</v>
      </c>
      <c r="C63" s="65">
        <f t="shared" si="3"/>
        <v>30</v>
      </c>
      <c r="D63" s="65">
        <f t="shared" ca="1" si="4"/>
        <v>57.810200819609918</v>
      </c>
      <c r="E63" s="73">
        <f t="shared" si="20"/>
        <v>56.95</v>
      </c>
      <c r="F63" s="66">
        <v>28.155000000000001</v>
      </c>
      <c r="G63" s="73">
        <v>60.5</v>
      </c>
      <c r="H63" s="73">
        <v>53.4</v>
      </c>
      <c r="I63" s="66"/>
      <c r="J63" s="66"/>
      <c r="K63" s="65"/>
      <c r="L63" s="65"/>
      <c r="M63" s="65"/>
      <c r="N63" s="65"/>
      <c r="O63" s="35">
        <f t="shared" si="5"/>
        <v>30</v>
      </c>
      <c r="P63" s="74">
        <f t="shared" si="6"/>
        <v>38558</v>
      </c>
      <c r="Q63" s="35">
        <f t="shared" ca="1" si="7"/>
        <v>-3328</v>
      </c>
      <c r="R63" s="73">
        <v>7.3282757298534021E-2</v>
      </c>
      <c r="S63" s="75">
        <f t="shared" ca="1" si="8"/>
        <v>1.9270066939869972</v>
      </c>
      <c r="T63" s="37">
        <f t="shared" si="9"/>
        <v>1</v>
      </c>
      <c r="U63" s="37">
        <f t="shared" si="10"/>
        <v>30</v>
      </c>
      <c r="W63" s="75">
        <f t="shared" si="21"/>
        <v>1.1255088100000001</v>
      </c>
      <c r="X63" s="65">
        <f t="shared" ca="1" si="11"/>
        <v>65.065890330340196</v>
      </c>
      <c r="Z63" s="65">
        <f t="shared" ca="1" si="12"/>
        <v>3292.2909366767849</v>
      </c>
      <c r="AA63" s="65">
        <f t="shared" ca="1" si="13"/>
        <v>1627.6462040761173</v>
      </c>
      <c r="AB63" s="65">
        <f t="shared" ca="1" si="14"/>
        <v>3497.5171495864001</v>
      </c>
      <c r="AC63" s="65">
        <f t="shared" ca="1" si="15"/>
        <v>3087.0647237671697</v>
      </c>
      <c r="AD63" s="65">
        <f t="shared" ca="1" si="16"/>
        <v>0</v>
      </c>
      <c r="AE63" s="65">
        <f t="shared" ca="1" si="17"/>
        <v>0</v>
      </c>
      <c r="AG63" s="35">
        <f t="shared" si="22"/>
        <v>1708.5</v>
      </c>
      <c r="AH63" s="35">
        <f t="shared" ca="1" si="23"/>
        <v>3292.2909366767849</v>
      </c>
    </row>
    <row r="64" spans="1:34">
      <c r="A64" s="76">
        <f t="shared" si="18"/>
        <v>38534</v>
      </c>
      <c r="B64" s="65">
        <f t="shared" si="19"/>
        <v>1</v>
      </c>
      <c r="C64" s="65">
        <f t="shared" si="3"/>
        <v>31</v>
      </c>
      <c r="D64" s="65">
        <f t="shared" ca="1" si="4"/>
        <v>59.384087987090702</v>
      </c>
      <c r="E64" s="73">
        <f t="shared" si="20"/>
        <v>77.5</v>
      </c>
      <c r="F64" s="66">
        <v>40.155000000000001</v>
      </c>
      <c r="G64" s="73">
        <v>79</v>
      </c>
      <c r="H64" s="73">
        <v>76</v>
      </c>
      <c r="I64" s="66"/>
      <c r="J64" s="66"/>
      <c r="K64" s="65"/>
      <c r="L64" s="65"/>
      <c r="M64" s="65"/>
      <c r="N64" s="65"/>
      <c r="O64" s="35">
        <f t="shared" si="5"/>
        <v>31</v>
      </c>
      <c r="P64" s="74">
        <f t="shared" si="6"/>
        <v>38589</v>
      </c>
      <c r="Q64" s="35">
        <f t="shared" ca="1" si="7"/>
        <v>-3297</v>
      </c>
      <c r="R64" s="73">
        <v>7.3304298735250004E-2</v>
      </c>
      <c r="S64" s="75">
        <f t="shared" ca="1" si="8"/>
        <v>1.9156157415190549</v>
      </c>
      <c r="T64" s="37">
        <f t="shared" si="9"/>
        <v>1</v>
      </c>
      <c r="U64" s="37">
        <f t="shared" si="10"/>
        <v>31</v>
      </c>
      <c r="W64" s="75">
        <f t="shared" si="21"/>
        <v>1.1255088100000001</v>
      </c>
      <c r="X64" s="65">
        <f t="shared" ca="1" si="11"/>
        <v>66.837314203285757</v>
      </c>
      <c r="Z64" s="65">
        <f t="shared" ca="1" si="12"/>
        <v>4602.2668189995293</v>
      </c>
      <c r="AA64" s="65">
        <f t="shared" ca="1" si="13"/>
        <v>2384.5680531216271</v>
      </c>
      <c r="AB64" s="65">
        <f t="shared" ca="1" si="14"/>
        <v>4691.3429509801654</v>
      </c>
      <c r="AC64" s="65">
        <f t="shared" ca="1" si="15"/>
        <v>4513.1906870188932</v>
      </c>
      <c r="AD64" s="65">
        <f t="shared" ca="1" si="16"/>
        <v>0</v>
      </c>
      <c r="AE64" s="65">
        <f t="shared" ca="1" si="17"/>
        <v>0</v>
      </c>
      <c r="AG64" s="35">
        <f t="shared" si="22"/>
        <v>2402.5</v>
      </c>
      <c r="AH64" s="35">
        <f t="shared" ca="1" si="23"/>
        <v>4602.2668189995293</v>
      </c>
    </row>
    <row r="65" spans="1:34">
      <c r="A65" s="76">
        <f t="shared" si="18"/>
        <v>38565</v>
      </c>
      <c r="B65" s="65">
        <f t="shared" si="19"/>
        <v>1</v>
      </c>
      <c r="C65" s="65">
        <f t="shared" si="3"/>
        <v>31</v>
      </c>
      <c r="D65" s="65">
        <f t="shared" ca="1" si="4"/>
        <v>59.033208038384004</v>
      </c>
      <c r="E65" s="73">
        <f t="shared" si="20"/>
        <v>88</v>
      </c>
      <c r="F65" s="66">
        <v>43.155000000000001</v>
      </c>
      <c r="G65" s="73">
        <v>87</v>
      </c>
      <c r="H65" s="73">
        <v>89</v>
      </c>
      <c r="I65" s="66"/>
      <c r="J65" s="66"/>
      <c r="K65" s="65"/>
      <c r="L65" s="65"/>
      <c r="M65" s="65"/>
      <c r="N65" s="65"/>
      <c r="O65" s="35">
        <f t="shared" si="5"/>
        <v>31</v>
      </c>
      <c r="P65" s="74">
        <f t="shared" si="6"/>
        <v>38620</v>
      </c>
      <c r="Q65" s="35">
        <f t="shared" ca="1" si="7"/>
        <v>-3266</v>
      </c>
      <c r="R65" s="73">
        <v>7.3325145287056026E-2</v>
      </c>
      <c r="S65" s="75">
        <f t="shared" ca="1" si="8"/>
        <v>1.9042970334962581</v>
      </c>
      <c r="T65" s="37">
        <f t="shared" si="9"/>
        <v>1</v>
      </c>
      <c r="U65" s="37">
        <f t="shared" si="10"/>
        <v>31</v>
      </c>
      <c r="W65" s="75">
        <f t="shared" si="21"/>
        <v>1.1255088100000001</v>
      </c>
      <c r="X65" s="65">
        <f t="shared" ca="1" si="11"/>
        <v>66.442395729764016</v>
      </c>
      <c r="Z65" s="65">
        <f t="shared" ca="1" si="12"/>
        <v>5194.9223073777921</v>
      </c>
      <c r="AA65" s="65">
        <f t="shared" ca="1" si="13"/>
        <v>2547.5780928964618</v>
      </c>
      <c r="AB65" s="65">
        <f t="shared" ca="1" si="14"/>
        <v>5135.8890993394079</v>
      </c>
      <c r="AC65" s="65">
        <f t="shared" ca="1" si="15"/>
        <v>5253.9555154161762</v>
      </c>
      <c r="AD65" s="65">
        <f t="shared" ca="1" si="16"/>
        <v>0</v>
      </c>
      <c r="AE65" s="65">
        <f t="shared" ca="1" si="17"/>
        <v>0</v>
      </c>
      <c r="AG65" s="35">
        <f t="shared" si="22"/>
        <v>2728</v>
      </c>
      <c r="AH65" s="35">
        <f t="shared" ca="1" si="23"/>
        <v>5194.9223073777921</v>
      </c>
    </row>
    <row r="66" spans="1:34">
      <c r="A66" s="76">
        <f t="shared" si="18"/>
        <v>38596</v>
      </c>
      <c r="B66" s="65">
        <f t="shared" si="19"/>
        <v>1</v>
      </c>
      <c r="C66" s="65">
        <f t="shared" si="3"/>
        <v>30</v>
      </c>
      <c r="D66" s="65">
        <f t="shared" ca="1" si="4"/>
        <v>56.802022917676815</v>
      </c>
      <c r="E66" s="73">
        <f t="shared" si="20"/>
        <v>78</v>
      </c>
      <c r="F66" s="66">
        <v>40.655000000000001</v>
      </c>
      <c r="G66" s="73">
        <v>79</v>
      </c>
      <c r="H66" s="73">
        <v>77</v>
      </c>
      <c r="I66" s="66"/>
      <c r="J66" s="66"/>
      <c r="K66" s="65"/>
      <c r="L66" s="65"/>
      <c r="M66" s="65"/>
      <c r="N66" s="65"/>
      <c r="O66" s="35">
        <f t="shared" si="5"/>
        <v>30</v>
      </c>
      <c r="P66" s="74">
        <f t="shared" si="6"/>
        <v>38650</v>
      </c>
      <c r="Q66" s="35">
        <f t="shared" ca="1" si="7"/>
        <v>-3236</v>
      </c>
      <c r="R66" s="73">
        <v>7.3346686724074017E-2</v>
      </c>
      <c r="S66" s="75">
        <f t="shared" ca="1" si="8"/>
        <v>1.8934007639225605</v>
      </c>
      <c r="T66" s="37">
        <f t="shared" si="9"/>
        <v>1</v>
      </c>
      <c r="U66" s="37">
        <f t="shared" si="10"/>
        <v>30</v>
      </c>
      <c r="W66" s="75">
        <f t="shared" si="21"/>
        <v>1.1255088100000001</v>
      </c>
      <c r="X66" s="65">
        <f t="shared" ca="1" si="11"/>
        <v>63.93117721966717</v>
      </c>
      <c r="Z66" s="65">
        <f t="shared" ca="1" si="12"/>
        <v>4430.5577875787912</v>
      </c>
      <c r="AA66" s="65">
        <f t="shared" ca="1" si="13"/>
        <v>2309.2862417181509</v>
      </c>
      <c r="AB66" s="65">
        <f t="shared" ca="1" si="14"/>
        <v>4487.3598104964685</v>
      </c>
      <c r="AC66" s="65">
        <f t="shared" ca="1" si="15"/>
        <v>4373.7557646611149</v>
      </c>
      <c r="AD66" s="65">
        <f t="shared" ca="1" si="16"/>
        <v>0</v>
      </c>
      <c r="AE66" s="65">
        <f t="shared" ca="1" si="17"/>
        <v>0</v>
      </c>
      <c r="AG66" s="35">
        <f t="shared" si="22"/>
        <v>2340</v>
      </c>
      <c r="AH66" s="35">
        <f t="shared" ca="1" si="23"/>
        <v>4430.5577875787912</v>
      </c>
    </row>
    <row r="67" spans="1:34">
      <c r="A67" s="76">
        <f t="shared" si="18"/>
        <v>38626</v>
      </c>
      <c r="B67" s="65">
        <f t="shared" si="19"/>
        <v>1</v>
      </c>
      <c r="C67" s="65">
        <f t="shared" si="3"/>
        <v>31</v>
      </c>
      <c r="D67" s="65">
        <f t="shared" ca="1" si="4"/>
        <v>58.348207614676561</v>
      </c>
      <c r="E67" s="73">
        <f t="shared" si="20"/>
        <v>51.825000000000003</v>
      </c>
      <c r="F67" s="66">
        <v>33.655000000000001</v>
      </c>
      <c r="G67" s="73">
        <v>53.65</v>
      </c>
      <c r="H67" s="73">
        <v>50</v>
      </c>
      <c r="I67" s="66"/>
      <c r="J67" s="66"/>
      <c r="K67" s="65"/>
      <c r="L67" s="65"/>
      <c r="M67" s="65"/>
      <c r="N67" s="65"/>
      <c r="O67" s="35">
        <f t="shared" si="5"/>
        <v>31</v>
      </c>
      <c r="P67" s="74">
        <f t="shared" si="6"/>
        <v>38681</v>
      </c>
      <c r="Q67" s="35">
        <f t="shared" ca="1" si="7"/>
        <v>-3205</v>
      </c>
      <c r="R67" s="73">
        <v>7.3367533276171987E-2</v>
      </c>
      <c r="S67" s="75">
        <f t="shared" ca="1" si="8"/>
        <v>1.8822002456347278</v>
      </c>
      <c r="T67" s="37">
        <f t="shared" si="9"/>
        <v>1</v>
      </c>
      <c r="U67" s="37">
        <f t="shared" si="10"/>
        <v>31</v>
      </c>
      <c r="W67" s="75">
        <f t="shared" si="21"/>
        <v>1.1255088100000001</v>
      </c>
      <c r="X67" s="65">
        <f t="shared" ca="1" si="11"/>
        <v>65.67142171802756</v>
      </c>
      <c r="Z67" s="65">
        <f t="shared" ca="1" si="12"/>
        <v>3023.8958596306129</v>
      </c>
      <c r="AA67" s="65">
        <f t="shared" ca="1" si="13"/>
        <v>1963.7089272719397</v>
      </c>
      <c r="AB67" s="65">
        <f t="shared" ca="1" si="14"/>
        <v>3130.3813385273975</v>
      </c>
      <c r="AC67" s="65">
        <f t="shared" ca="1" si="15"/>
        <v>2917.4103807338279</v>
      </c>
      <c r="AD67" s="65">
        <f t="shared" ca="1" si="16"/>
        <v>0</v>
      </c>
      <c r="AE67" s="65">
        <f t="shared" ca="1" si="17"/>
        <v>0</v>
      </c>
      <c r="AG67" s="35">
        <f t="shared" si="22"/>
        <v>1606.575</v>
      </c>
      <c r="AH67" s="35">
        <f t="shared" ca="1" si="23"/>
        <v>3023.8958596306129</v>
      </c>
    </row>
    <row r="68" spans="1:34">
      <c r="A68" s="76">
        <f t="shared" si="18"/>
        <v>38657</v>
      </c>
      <c r="B68" s="65">
        <f t="shared" si="19"/>
        <v>1</v>
      </c>
      <c r="C68" s="65">
        <f t="shared" si="3"/>
        <v>30</v>
      </c>
      <c r="D68" s="65">
        <f t="shared" ca="1" si="4"/>
        <v>56.142862196779774</v>
      </c>
      <c r="E68" s="73">
        <f t="shared" si="20"/>
        <v>45.825000000000003</v>
      </c>
      <c r="F68" s="66">
        <v>29.655000000000001</v>
      </c>
      <c r="G68" s="73">
        <v>42.65</v>
      </c>
      <c r="H68" s="73">
        <v>49</v>
      </c>
      <c r="I68" s="66"/>
      <c r="J68" s="66"/>
      <c r="K68" s="65"/>
      <c r="L68" s="65"/>
      <c r="M68" s="65"/>
      <c r="N68" s="65"/>
      <c r="O68" s="35">
        <f t="shared" si="5"/>
        <v>30</v>
      </c>
      <c r="P68" s="74">
        <f t="shared" si="6"/>
        <v>38711</v>
      </c>
      <c r="Q68" s="35">
        <f t="shared" ca="1" si="7"/>
        <v>-3175</v>
      </c>
      <c r="R68" s="73">
        <v>7.3389074713490016E-2</v>
      </c>
      <c r="S68" s="75">
        <f t="shared" ca="1" si="8"/>
        <v>1.871428739892659</v>
      </c>
      <c r="T68" s="37">
        <f t="shared" si="9"/>
        <v>1</v>
      </c>
      <c r="U68" s="37">
        <f t="shared" si="10"/>
        <v>30</v>
      </c>
      <c r="W68" s="75">
        <f t="shared" si="21"/>
        <v>1.1255088100000001</v>
      </c>
      <c r="X68" s="65">
        <f t="shared" ca="1" si="11"/>
        <v>63.189286021091597</v>
      </c>
      <c r="Z68" s="65">
        <f t="shared" ca="1" si="12"/>
        <v>2572.7466601674332</v>
      </c>
      <c r="AA68" s="65">
        <f t="shared" ca="1" si="13"/>
        <v>1664.9165784455042</v>
      </c>
      <c r="AB68" s="65">
        <f t="shared" ca="1" si="14"/>
        <v>2394.4930726926573</v>
      </c>
      <c r="AC68" s="65">
        <f t="shared" ca="1" si="15"/>
        <v>2751.0002476422087</v>
      </c>
      <c r="AD68" s="65">
        <f t="shared" ca="1" si="16"/>
        <v>0</v>
      </c>
      <c r="AE68" s="65">
        <f t="shared" ca="1" si="17"/>
        <v>0</v>
      </c>
      <c r="AG68" s="35">
        <f t="shared" si="22"/>
        <v>1374.75</v>
      </c>
      <c r="AH68" s="35">
        <f t="shared" ca="1" si="23"/>
        <v>2572.7466601674328</v>
      </c>
    </row>
    <row r="69" spans="1:34">
      <c r="A69" s="76">
        <f t="shared" si="18"/>
        <v>38687</v>
      </c>
      <c r="B69" s="65">
        <f t="shared" si="19"/>
        <v>1</v>
      </c>
      <c r="C69" s="65">
        <f t="shared" si="3"/>
        <v>31</v>
      </c>
      <c r="D69" s="65">
        <f t="shared" ca="1" si="4"/>
        <v>57.669758995789266</v>
      </c>
      <c r="E69" s="73">
        <f t="shared" si="20"/>
        <v>44.825000000000003</v>
      </c>
      <c r="F69" s="66">
        <v>29.655000000000001</v>
      </c>
      <c r="G69" s="73">
        <v>41.65</v>
      </c>
      <c r="H69" s="73">
        <v>48</v>
      </c>
      <c r="I69" s="66"/>
      <c r="J69" s="66"/>
      <c r="K69" s="65"/>
      <c r="L69" s="65"/>
      <c r="M69" s="65"/>
      <c r="N69" s="65"/>
      <c r="O69" s="35">
        <f t="shared" si="5"/>
        <v>31</v>
      </c>
      <c r="P69" s="74">
        <f t="shared" si="6"/>
        <v>38742</v>
      </c>
      <c r="Q69" s="35">
        <f t="shared" ca="1" si="7"/>
        <v>-3144</v>
      </c>
      <c r="R69" s="73">
        <v>7.3410616150962019E-2</v>
      </c>
      <c r="S69" s="75">
        <f t="shared" ca="1" si="8"/>
        <v>1.8603148063157828</v>
      </c>
      <c r="T69" s="37">
        <f t="shared" si="9"/>
        <v>1</v>
      </c>
      <c r="U69" s="37">
        <f t="shared" si="10"/>
        <v>31</v>
      </c>
      <c r="W69" s="75">
        <f t="shared" si="21"/>
        <v>1.1255088100000001</v>
      </c>
      <c r="X69" s="65">
        <f t="shared" ca="1" si="11"/>
        <v>64.907821820337574</v>
      </c>
      <c r="Z69" s="65">
        <f t="shared" ca="1" si="12"/>
        <v>2585.0469469862542</v>
      </c>
      <c r="AA69" s="65">
        <f t="shared" ca="1" si="13"/>
        <v>1710.1967030201308</v>
      </c>
      <c r="AB69" s="65">
        <f t="shared" ca="1" si="14"/>
        <v>2401.9454621746227</v>
      </c>
      <c r="AC69" s="65">
        <f t="shared" ca="1" si="15"/>
        <v>2768.1484317978848</v>
      </c>
      <c r="AD69" s="65">
        <f t="shared" ca="1" si="16"/>
        <v>0</v>
      </c>
      <c r="AE69" s="65">
        <f t="shared" ca="1" si="17"/>
        <v>0</v>
      </c>
      <c r="AG69" s="35">
        <f t="shared" si="22"/>
        <v>1389.575</v>
      </c>
      <c r="AH69" s="35">
        <f t="shared" ca="1" si="23"/>
        <v>2585.0469469862542</v>
      </c>
    </row>
    <row r="70" spans="1:34">
      <c r="A70" s="76">
        <f t="shared" si="18"/>
        <v>38718</v>
      </c>
      <c r="B70" s="65">
        <f t="shared" si="19"/>
        <v>1</v>
      </c>
      <c r="C70" s="65">
        <f t="shared" si="3"/>
        <v>31</v>
      </c>
      <c r="D70" s="65">
        <f t="shared" ca="1" si="4"/>
        <v>57.328362564774409</v>
      </c>
      <c r="E70" s="73">
        <f t="shared" si="20"/>
        <v>46.875</v>
      </c>
      <c r="F70" s="66">
        <v>31.8</v>
      </c>
      <c r="G70" s="73">
        <v>45.25</v>
      </c>
      <c r="H70" s="73">
        <v>48.5</v>
      </c>
      <c r="I70" s="66"/>
      <c r="J70" s="66"/>
      <c r="K70" s="65"/>
      <c r="L70" s="65"/>
      <c r="M70" s="65"/>
      <c r="N70" s="65"/>
      <c r="O70" s="35">
        <f t="shared" si="5"/>
        <v>31</v>
      </c>
      <c r="P70" s="74">
        <f t="shared" si="6"/>
        <v>38773</v>
      </c>
      <c r="Q70" s="35">
        <f t="shared" ca="1" si="7"/>
        <v>-3113</v>
      </c>
      <c r="R70" s="73">
        <v>7.3430191582216017E-2</v>
      </c>
      <c r="S70" s="75">
        <f t="shared" ca="1" si="8"/>
        <v>1.8493020182185294</v>
      </c>
      <c r="T70" s="37">
        <f t="shared" si="9"/>
        <v>1</v>
      </c>
      <c r="U70" s="37">
        <f t="shared" si="10"/>
        <v>31</v>
      </c>
      <c r="W70" s="75">
        <f t="shared" si="21"/>
        <v>1.1592740743000001</v>
      </c>
      <c r="X70" s="65">
        <f t="shared" ca="1" si="11"/>
        <v>66.459284443413637</v>
      </c>
      <c r="Z70" s="65">
        <f t="shared" ca="1" si="12"/>
        <v>2687.2669952238002</v>
      </c>
      <c r="AA70" s="65">
        <f t="shared" ca="1" si="13"/>
        <v>1823.0419295598263</v>
      </c>
      <c r="AB70" s="65">
        <f t="shared" ca="1" si="14"/>
        <v>2594.108406056042</v>
      </c>
      <c r="AC70" s="65">
        <f t="shared" ca="1" si="15"/>
        <v>2780.4255843915589</v>
      </c>
      <c r="AD70" s="65">
        <f t="shared" ca="1" si="16"/>
        <v>0</v>
      </c>
      <c r="AE70" s="65">
        <f t="shared" ca="1" si="17"/>
        <v>0</v>
      </c>
      <c r="AG70" s="35">
        <f t="shared" si="22"/>
        <v>1453.125</v>
      </c>
      <c r="AH70" s="35">
        <f t="shared" ca="1" si="23"/>
        <v>2687.2669952238007</v>
      </c>
    </row>
    <row r="71" spans="1:34">
      <c r="A71" s="76">
        <f t="shared" si="18"/>
        <v>38749</v>
      </c>
      <c r="B71" s="65">
        <f t="shared" si="19"/>
        <v>1</v>
      </c>
      <c r="C71" s="65">
        <f t="shared" si="3"/>
        <v>28</v>
      </c>
      <c r="D71" s="65">
        <f t="shared" ca="1" si="4"/>
        <v>51.50395035077036</v>
      </c>
      <c r="E71" s="73">
        <f t="shared" si="20"/>
        <v>45.125</v>
      </c>
      <c r="F71" s="66">
        <v>30.905000000000001</v>
      </c>
      <c r="G71" s="73">
        <v>43.75</v>
      </c>
      <c r="H71" s="73">
        <v>46.5</v>
      </c>
      <c r="I71" s="66"/>
      <c r="J71" s="66"/>
      <c r="K71" s="65"/>
      <c r="L71" s="65"/>
      <c r="M71" s="65"/>
      <c r="N71" s="65"/>
      <c r="O71" s="35">
        <f t="shared" si="5"/>
        <v>28</v>
      </c>
      <c r="P71" s="74">
        <f t="shared" si="6"/>
        <v>38801</v>
      </c>
      <c r="Q71" s="35">
        <f t="shared" ca="1" si="7"/>
        <v>-3085</v>
      </c>
      <c r="R71" s="73">
        <v>7.3452468643102009E-2</v>
      </c>
      <c r="S71" s="75">
        <f t="shared" ca="1" si="8"/>
        <v>1.8394267982417987</v>
      </c>
      <c r="T71" s="37">
        <f t="shared" si="9"/>
        <v>1</v>
      </c>
      <c r="U71" s="37">
        <f t="shared" si="10"/>
        <v>28</v>
      </c>
      <c r="W71" s="75">
        <f t="shared" si="21"/>
        <v>1.1592740743000001</v>
      </c>
      <c r="X71" s="65">
        <f t="shared" ca="1" si="11"/>
        <v>59.707194365682476</v>
      </c>
      <c r="Z71" s="65">
        <f t="shared" ca="1" si="12"/>
        <v>2324.1157595785126</v>
      </c>
      <c r="AA71" s="65">
        <f t="shared" ca="1" si="13"/>
        <v>1591.7295855905581</v>
      </c>
      <c r="AB71" s="65">
        <f t="shared" ca="1" si="14"/>
        <v>2253.2978278462033</v>
      </c>
      <c r="AC71" s="65">
        <f t="shared" ca="1" si="15"/>
        <v>2394.9336913108218</v>
      </c>
      <c r="AD71" s="65">
        <f t="shared" ca="1" si="16"/>
        <v>0</v>
      </c>
      <c r="AE71" s="65">
        <f t="shared" ca="1" si="17"/>
        <v>0</v>
      </c>
      <c r="AG71" s="35">
        <f t="shared" si="22"/>
        <v>1263.5</v>
      </c>
      <c r="AH71" s="35">
        <f t="shared" ca="1" si="23"/>
        <v>2324.1157595785126</v>
      </c>
    </row>
    <row r="72" spans="1:34">
      <c r="A72" s="76">
        <f t="shared" si="18"/>
        <v>38777</v>
      </c>
      <c r="B72" s="65">
        <f t="shared" si="19"/>
        <v>1</v>
      </c>
      <c r="C72" s="65">
        <f t="shared" si="3"/>
        <v>31</v>
      </c>
      <c r="D72" s="65">
        <f t="shared" ca="1" si="4"/>
        <v>56.684267195527966</v>
      </c>
      <c r="E72" s="73">
        <f t="shared" si="20"/>
        <v>44.125</v>
      </c>
      <c r="F72" s="66">
        <v>29.905000000000001</v>
      </c>
      <c r="G72" s="73">
        <v>42.75</v>
      </c>
      <c r="H72" s="73">
        <v>45.5</v>
      </c>
      <c r="I72" s="66"/>
      <c r="J72" s="66"/>
      <c r="K72" s="65"/>
      <c r="L72" s="65"/>
      <c r="M72" s="65"/>
      <c r="N72" s="65"/>
      <c r="O72" s="35">
        <f t="shared" si="5"/>
        <v>31</v>
      </c>
      <c r="P72" s="74">
        <f t="shared" si="6"/>
        <v>38832</v>
      </c>
      <c r="Q72" s="35">
        <f t="shared" ca="1" si="7"/>
        <v>-3054</v>
      </c>
      <c r="R72" s="73">
        <v>7.3474027089277014E-2</v>
      </c>
      <c r="S72" s="75">
        <f t="shared" ca="1" si="8"/>
        <v>1.8285247482428375</v>
      </c>
      <c r="T72" s="37">
        <f t="shared" si="9"/>
        <v>1</v>
      </c>
      <c r="U72" s="37">
        <f t="shared" si="10"/>
        <v>31</v>
      </c>
      <c r="W72" s="75">
        <f t="shared" si="21"/>
        <v>1.1592740743000001</v>
      </c>
      <c r="X72" s="65">
        <f t="shared" ca="1" si="11"/>
        <v>65.712601380469536</v>
      </c>
      <c r="Z72" s="65">
        <f t="shared" ca="1" si="12"/>
        <v>2501.1932900026713</v>
      </c>
      <c r="AA72" s="65">
        <f t="shared" ca="1" si="13"/>
        <v>1695.1430104822639</v>
      </c>
      <c r="AB72" s="65">
        <f t="shared" ca="1" si="14"/>
        <v>2423.2524226088203</v>
      </c>
      <c r="AC72" s="65">
        <f t="shared" ca="1" si="15"/>
        <v>2579.1341573965224</v>
      </c>
      <c r="AD72" s="65">
        <f t="shared" ca="1" si="16"/>
        <v>0</v>
      </c>
      <c r="AE72" s="65">
        <f t="shared" ca="1" si="17"/>
        <v>0</v>
      </c>
      <c r="AG72" s="35">
        <f t="shared" si="22"/>
        <v>1367.875</v>
      </c>
      <c r="AH72" s="35">
        <f t="shared" ca="1" si="23"/>
        <v>2501.1932900026713</v>
      </c>
    </row>
    <row r="73" spans="1:34">
      <c r="A73" s="76">
        <f t="shared" si="18"/>
        <v>38808</v>
      </c>
      <c r="B73" s="65">
        <f t="shared" si="19"/>
        <v>1</v>
      </c>
      <c r="C73" s="65">
        <f t="shared" si="3"/>
        <v>30</v>
      </c>
      <c r="D73" s="65">
        <f t="shared" ca="1" si="4"/>
        <v>54.540887588838508</v>
      </c>
      <c r="E73" s="73">
        <f t="shared" si="20"/>
        <v>42.95</v>
      </c>
      <c r="F73" s="66">
        <v>29.405000000000001</v>
      </c>
      <c r="G73" s="73">
        <v>42.5</v>
      </c>
      <c r="H73" s="73">
        <v>43.4</v>
      </c>
      <c r="I73" s="66"/>
      <c r="J73" s="66"/>
      <c r="K73" s="65"/>
      <c r="L73" s="65"/>
      <c r="M73" s="65"/>
      <c r="N73" s="65"/>
      <c r="O73" s="35">
        <f t="shared" si="5"/>
        <v>30</v>
      </c>
      <c r="P73" s="74">
        <f t="shared" si="6"/>
        <v>38862</v>
      </c>
      <c r="Q73" s="35">
        <f t="shared" ca="1" si="7"/>
        <v>-3024</v>
      </c>
      <c r="R73" s="73">
        <v>7.3496304150485012E-2</v>
      </c>
      <c r="S73" s="75">
        <f t="shared" ca="1" si="8"/>
        <v>1.818029586294617</v>
      </c>
      <c r="T73" s="37">
        <f t="shared" si="9"/>
        <v>1</v>
      </c>
      <c r="U73" s="37">
        <f t="shared" si="10"/>
        <v>30</v>
      </c>
      <c r="W73" s="75">
        <f t="shared" si="21"/>
        <v>1.1592740743000001</v>
      </c>
      <c r="X73" s="65">
        <f t="shared" ca="1" si="11"/>
        <v>63.227836971051126</v>
      </c>
      <c r="Z73" s="65">
        <f t="shared" ca="1" si="12"/>
        <v>2342.531121940614</v>
      </c>
      <c r="AA73" s="65">
        <f t="shared" ca="1" si="13"/>
        <v>1603.7747995497964</v>
      </c>
      <c r="AB73" s="65">
        <f t="shared" ca="1" si="14"/>
        <v>2317.9877225256364</v>
      </c>
      <c r="AC73" s="65">
        <f t="shared" ca="1" si="15"/>
        <v>2367.0745213555911</v>
      </c>
      <c r="AD73" s="65">
        <f t="shared" ca="1" si="16"/>
        <v>0</v>
      </c>
      <c r="AE73" s="65">
        <f t="shared" ca="1" si="17"/>
        <v>0</v>
      </c>
      <c r="AG73" s="35">
        <f t="shared" si="22"/>
        <v>1288.5</v>
      </c>
      <c r="AH73" s="35">
        <f t="shared" ca="1" si="23"/>
        <v>2342.531121940614</v>
      </c>
    </row>
    <row r="74" spans="1:34">
      <c r="A74" s="76">
        <f t="shared" si="18"/>
        <v>38838</v>
      </c>
      <c r="B74" s="65">
        <f t="shared" si="19"/>
        <v>1</v>
      </c>
      <c r="C74" s="65">
        <f t="shared" ref="C74:C137" si="24">IF(T74=1,B74*O74,0)</f>
        <v>31</v>
      </c>
      <c r="D74" s="65">
        <f t="shared" ref="D74:D137" ca="1" si="25">C74*S74</f>
        <v>56.024482691682536</v>
      </c>
      <c r="E74" s="73">
        <f t="shared" si="20"/>
        <v>44.95</v>
      </c>
      <c r="F74" s="66">
        <v>27.405000000000001</v>
      </c>
      <c r="G74" s="73">
        <v>44.5</v>
      </c>
      <c r="H74" s="73">
        <v>45.4</v>
      </c>
      <c r="I74" s="66"/>
      <c r="J74" s="66"/>
      <c r="K74" s="65"/>
      <c r="L74" s="65"/>
      <c r="M74" s="65"/>
      <c r="N74" s="65"/>
      <c r="O74" s="35">
        <f t="shared" ref="O74:O137" si="26">A75-A74</f>
        <v>31</v>
      </c>
      <c r="P74" s="74">
        <f t="shared" ref="P74:P137" si="27">CHOOSE(F$3,A75+24,A74)</f>
        <v>38893</v>
      </c>
      <c r="Q74" s="35">
        <f t="shared" ref="Q74:Q137" ca="1" si="28">P74-C$3</f>
        <v>-2993</v>
      </c>
      <c r="R74" s="73">
        <v>7.3517862596972003E-2</v>
      </c>
      <c r="S74" s="75">
        <f t="shared" ref="S74:S137" ca="1" si="29">1/(1+CHOOSE(F$3,R75/2,R74/2))^(2*Q74/365.25)</f>
        <v>1.8072413771510496</v>
      </c>
      <c r="T74" s="37">
        <f t="shared" ref="T74:T137" si="30">IF(AND(mthbeg&lt;=A74,mthend&gt;=A74),1,0)</f>
        <v>1</v>
      </c>
      <c r="U74" s="37">
        <f t="shared" ref="U74:U137" si="31">O74*T74</f>
        <v>31</v>
      </c>
      <c r="W74" s="75">
        <f t="shared" si="21"/>
        <v>1.1592740743000001</v>
      </c>
      <c r="X74" s="65">
        <f t="shared" ref="X74:X137" ca="1" si="32">D74*W74</f>
        <v>64.947730310536642</v>
      </c>
      <c r="Z74" s="65">
        <f t="shared" ref="Z74:Z137" ca="1" si="33">$D74*E74</f>
        <v>2518.3004969911303</v>
      </c>
      <c r="AA74" s="65">
        <f t="shared" ref="AA74:AA137" ca="1" si="34">$D74*F74</f>
        <v>1535.3509481655599</v>
      </c>
      <c r="AB74" s="65">
        <f t="shared" ref="AB74:AB137" ca="1" si="35">$D74*G74</f>
        <v>2493.0894797798728</v>
      </c>
      <c r="AC74" s="65">
        <f t="shared" ref="AC74:AC137" ca="1" si="36">$D74*H74</f>
        <v>2543.5115142023869</v>
      </c>
      <c r="AD74" s="65">
        <f t="shared" ref="AD74:AD137" ca="1" si="37">$D74*I74</f>
        <v>0</v>
      </c>
      <c r="AE74" s="65">
        <f t="shared" ref="AE74:AE137" ca="1" si="38">$D74*J74</f>
        <v>0</v>
      </c>
      <c r="AG74" s="35">
        <f t="shared" si="22"/>
        <v>1393.45</v>
      </c>
      <c r="AH74" s="35">
        <f t="shared" ca="1" si="23"/>
        <v>2518.3004969911303</v>
      </c>
    </row>
    <row r="75" spans="1:34">
      <c r="A75" s="76">
        <f t="shared" ref="A75:A138" si="39">EDATE(A74,1)</f>
        <v>38869</v>
      </c>
      <c r="B75" s="65">
        <f t="shared" ref="B75:B138" si="40">B74</f>
        <v>1</v>
      </c>
      <c r="C75" s="65">
        <f t="shared" si="24"/>
        <v>30</v>
      </c>
      <c r="D75" s="65">
        <f t="shared" ca="1" si="25"/>
        <v>53.90597975258725</v>
      </c>
      <c r="E75" s="73">
        <f t="shared" ref="E75:E129" si="41">AVERAGE(G75:H75)</f>
        <v>56.45</v>
      </c>
      <c r="F75" s="66">
        <v>27.905000000000001</v>
      </c>
      <c r="G75" s="73">
        <v>60.5</v>
      </c>
      <c r="H75" s="73">
        <v>52.4</v>
      </c>
      <c r="I75" s="66"/>
      <c r="J75" s="66"/>
      <c r="K75" s="65"/>
      <c r="L75" s="65"/>
      <c r="M75" s="65"/>
      <c r="N75" s="65"/>
      <c r="O75" s="35">
        <f t="shared" si="26"/>
        <v>30</v>
      </c>
      <c r="P75" s="74">
        <f t="shared" si="27"/>
        <v>38923</v>
      </c>
      <c r="Q75" s="35">
        <f t="shared" ca="1" si="28"/>
        <v>-2963</v>
      </c>
      <c r="R75" s="73">
        <v>7.3540139658502007E-2</v>
      </c>
      <c r="S75" s="75">
        <f t="shared" ca="1" si="29"/>
        <v>1.7968659917529084</v>
      </c>
      <c r="T75" s="37">
        <f t="shared" si="30"/>
        <v>1</v>
      </c>
      <c r="U75" s="37">
        <f t="shared" si="31"/>
        <v>30</v>
      </c>
      <c r="W75" s="75">
        <f t="shared" ref="W75:W138" si="42">IF(AND(CHOOSE(W$3,MONTH(A75)=MONTH(mthbeg),MONTH(A75)=1),YEAR(A75)&gt;YEAR(mthbeg)),W74*(1+escalator),W74)</f>
        <v>1.1592740743000001</v>
      </c>
      <c r="X75" s="65">
        <f t="shared" ca="1" si="32"/>
        <v>62.491804776915131</v>
      </c>
      <c r="Z75" s="65">
        <f t="shared" ca="1" si="33"/>
        <v>3042.9925570335504</v>
      </c>
      <c r="AA75" s="65">
        <f t="shared" ca="1" si="34"/>
        <v>1504.2463649959473</v>
      </c>
      <c r="AB75" s="65">
        <f t="shared" ca="1" si="35"/>
        <v>3261.3117750315287</v>
      </c>
      <c r="AC75" s="65">
        <f t="shared" ca="1" si="36"/>
        <v>2824.6733390355716</v>
      </c>
      <c r="AD75" s="65">
        <f t="shared" ca="1" si="37"/>
        <v>0</v>
      </c>
      <c r="AE75" s="65">
        <f t="shared" ca="1" si="38"/>
        <v>0</v>
      </c>
      <c r="AG75" s="35">
        <f t="shared" si="22"/>
        <v>1693.5</v>
      </c>
      <c r="AH75" s="35">
        <f t="shared" ca="1" si="23"/>
        <v>3042.9925570335504</v>
      </c>
    </row>
    <row r="76" spans="1:34">
      <c r="A76" s="76">
        <f t="shared" si="39"/>
        <v>38899</v>
      </c>
      <c r="B76" s="65">
        <f t="shared" si="40"/>
        <v>1</v>
      </c>
      <c r="C76" s="65">
        <f t="shared" si="24"/>
        <v>31</v>
      </c>
      <c r="D76" s="65">
        <f t="shared" ca="1" si="25"/>
        <v>55.371595443318576</v>
      </c>
      <c r="E76" s="73">
        <f t="shared" si="41"/>
        <v>73.75</v>
      </c>
      <c r="F76" s="66">
        <v>37.954999999999998</v>
      </c>
      <c r="G76" s="73">
        <v>75</v>
      </c>
      <c r="H76" s="73">
        <v>72.5</v>
      </c>
      <c r="I76" s="66"/>
      <c r="J76" s="66"/>
      <c r="K76" s="65"/>
      <c r="L76" s="65"/>
      <c r="M76" s="65"/>
      <c r="N76" s="65"/>
      <c r="O76" s="35">
        <f t="shared" si="26"/>
        <v>31</v>
      </c>
      <c r="P76" s="74">
        <f t="shared" si="27"/>
        <v>38954</v>
      </c>
      <c r="Q76" s="35">
        <f t="shared" ca="1" si="28"/>
        <v>-2932</v>
      </c>
      <c r="R76" s="73">
        <v>7.3562416720196033E-2</v>
      </c>
      <c r="S76" s="75">
        <f t="shared" ca="1" si="29"/>
        <v>1.786180498171567</v>
      </c>
      <c r="T76" s="37">
        <f t="shared" si="30"/>
        <v>1</v>
      </c>
      <c r="U76" s="37">
        <f t="shared" si="31"/>
        <v>31</v>
      </c>
      <c r="W76" s="75">
        <f t="shared" si="42"/>
        <v>1.1592740743000001</v>
      </c>
      <c r="X76" s="65">
        <f t="shared" ca="1" si="32"/>
        <v>64.190855050067242</v>
      </c>
      <c r="Z76" s="65">
        <f t="shared" ca="1" si="33"/>
        <v>4083.6551639447448</v>
      </c>
      <c r="AA76" s="65">
        <f t="shared" ca="1" si="34"/>
        <v>2101.6289050511564</v>
      </c>
      <c r="AB76" s="65">
        <f t="shared" ca="1" si="35"/>
        <v>4152.8696582488928</v>
      </c>
      <c r="AC76" s="65">
        <f t="shared" ca="1" si="36"/>
        <v>4014.4406696405968</v>
      </c>
      <c r="AD76" s="65">
        <f t="shared" ca="1" si="37"/>
        <v>0</v>
      </c>
      <c r="AE76" s="65">
        <f t="shared" ca="1" si="38"/>
        <v>0</v>
      </c>
      <c r="AG76" s="35">
        <f t="shared" ref="AG76:AG139" si="43">C76*E76</f>
        <v>2286.25</v>
      </c>
      <c r="AH76" s="35">
        <f t="shared" ref="AH76:AH139" ca="1" si="44">AG76*S76</f>
        <v>4083.6551639447448</v>
      </c>
    </row>
    <row r="77" spans="1:34">
      <c r="A77" s="76">
        <f t="shared" si="39"/>
        <v>38930</v>
      </c>
      <c r="B77" s="65">
        <f t="shared" si="40"/>
        <v>1</v>
      </c>
      <c r="C77" s="65">
        <f t="shared" si="24"/>
        <v>31</v>
      </c>
      <c r="D77" s="65">
        <f t="shared" ca="1" si="25"/>
        <v>55.042423636030577</v>
      </c>
      <c r="E77" s="73">
        <f t="shared" si="41"/>
        <v>84.25</v>
      </c>
      <c r="F77" s="66">
        <v>40.954999999999998</v>
      </c>
      <c r="G77" s="73">
        <v>83</v>
      </c>
      <c r="H77" s="73">
        <v>85.5</v>
      </c>
      <c r="I77" s="66"/>
      <c r="J77" s="66"/>
      <c r="K77" s="65"/>
      <c r="L77" s="65"/>
      <c r="M77" s="65"/>
      <c r="N77" s="65"/>
      <c r="O77" s="35">
        <f t="shared" si="26"/>
        <v>31</v>
      </c>
      <c r="P77" s="74">
        <f t="shared" si="27"/>
        <v>38985</v>
      </c>
      <c r="Q77" s="35">
        <f t="shared" ca="1" si="28"/>
        <v>-2901</v>
      </c>
      <c r="R77" s="73">
        <v>7.3583975167153023E-2</v>
      </c>
      <c r="S77" s="75">
        <f t="shared" ca="1" si="29"/>
        <v>1.7755620527751799</v>
      </c>
      <c r="T77" s="37">
        <f t="shared" si="30"/>
        <v>1</v>
      </c>
      <c r="U77" s="37">
        <f t="shared" si="31"/>
        <v>31</v>
      </c>
      <c r="W77" s="75">
        <f t="shared" si="42"/>
        <v>1.1592740743000001</v>
      </c>
      <c r="X77" s="65">
        <f t="shared" ca="1" si="32"/>
        <v>63.809254707887789</v>
      </c>
      <c r="Z77" s="65">
        <f t="shared" ca="1" si="33"/>
        <v>4637.324191335576</v>
      </c>
      <c r="AA77" s="65">
        <f t="shared" ca="1" si="34"/>
        <v>2254.2624600136323</v>
      </c>
      <c r="AB77" s="65">
        <f t="shared" ca="1" si="35"/>
        <v>4568.5211617905379</v>
      </c>
      <c r="AC77" s="65">
        <f t="shared" ca="1" si="36"/>
        <v>4706.127220880614</v>
      </c>
      <c r="AD77" s="65">
        <f t="shared" ca="1" si="37"/>
        <v>0</v>
      </c>
      <c r="AE77" s="65">
        <f t="shared" ca="1" si="38"/>
        <v>0</v>
      </c>
      <c r="AG77" s="35">
        <f t="shared" si="43"/>
        <v>2611.75</v>
      </c>
      <c r="AH77" s="35">
        <f t="shared" ca="1" si="44"/>
        <v>4637.324191335576</v>
      </c>
    </row>
    <row r="78" spans="1:34">
      <c r="A78" s="76">
        <f t="shared" si="39"/>
        <v>38961</v>
      </c>
      <c r="B78" s="65">
        <f t="shared" si="40"/>
        <v>1</v>
      </c>
      <c r="C78" s="65">
        <f t="shared" si="24"/>
        <v>30</v>
      </c>
      <c r="D78" s="65">
        <f t="shared" ca="1" si="25"/>
        <v>52.960203328873732</v>
      </c>
      <c r="E78" s="73">
        <f t="shared" si="41"/>
        <v>74.25</v>
      </c>
      <c r="F78" s="66">
        <v>38.454999999999998</v>
      </c>
      <c r="G78" s="73">
        <v>75</v>
      </c>
      <c r="H78" s="73">
        <v>73.5</v>
      </c>
      <c r="I78" s="66"/>
      <c r="J78" s="66"/>
      <c r="K78" s="65"/>
      <c r="L78" s="65"/>
      <c r="M78" s="65"/>
      <c r="N78" s="65"/>
      <c r="O78" s="35">
        <f t="shared" si="26"/>
        <v>30</v>
      </c>
      <c r="P78" s="74">
        <f t="shared" si="27"/>
        <v>39015</v>
      </c>
      <c r="Q78" s="35">
        <f t="shared" ca="1" si="28"/>
        <v>-2871</v>
      </c>
      <c r="R78" s="73">
        <v>7.3606252229169999E-2</v>
      </c>
      <c r="S78" s="75">
        <f t="shared" ca="1" si="29"/>
        <v>1.7653401109624578</v>
      </c>
      <c r="T78" s="37">
        <f t="shared" si="30"/>
        <v>1</v>
      </c>
      <c r="U78" s="37">
        <f t="shared" si="31"/>
        <v>30</v>
      </c>
      <c r="W78" s="75">
        <f t="shared" si="42"/>
        <v>1.1592740743000001</v>
      </c>
      <c r="X78" s="65">
        <f t="shared" ca="1" si="32"/>
        <v>61.39539068881988</v>
      </c>
      <c r="Z78" s="65">
        <f t="shared" ca="1" si="33"/>
        <v>3932.2950971688747</v>
      </c>
      <c r="AA78" s="65">
        <f t="shared" ca="1" si="34"/>
        <v>2036.5846190118393</v>
      </c>
      <c r="AB78" s="65">
        <f t="shared" ca="1" si="35"/>
        <v>3972.0152496655301</v>
      </c>
      <c r="AC78" s="65">
        <f t="shared" ca="1" si="36"/>
        <v>3892.5749446722193</v>
      </c>
      <c r="AD78" s="65">
        <f t="shared" ca="1" si="37"/>
        <v>0</v>
      </c>
      <c r="AE78" s="65">
        <f t="shared" ca="1" si="38"/>
        <v>0</v>
      </c>
      <c r="AG78" s="35">
        <f t="shared" si="43"/>
        <v>2227.5</v>
      </c>
      <c r="AH78" s="35">
        <f t="shared" ca="1" si="44"/>
        <v>3932.2950971688747</v>
      </c>
    </row>
    <row r="79" spans="1:34">
      <c r="A79" s="76">
        <f t="shared" si="39"/>
        <v>38991</v>
      </c>
      <c r="B79" s="65">
        <f t="shared" si="40"/>
        <v>1</v>
      </c>
      <c r="C79" s="65">
        <f t="shared" si="24"/>
        <v>31</v>
      </c>
      <c r="D79" s="65">
        <f t="shared" ca="1" si="25"/>
        <v>54.399821656417402</v>
      </c>
      <c r="E79" s="73">
        <f t="shared" si="41"/>
        <v>51.325000000000003</v>
      </c>
      <c r="F79" s="66">
        <v>33.405000000000001</v>
      </c>
      <c r="G79" s="73">
        <v>53.65</v>
      </c>
      <c r="H79" s="73">
        <v>49</v>
      </c>
      <c r="I79" s="66"/>
      <c r="J79" s="66"/>
      <c r="K79" s="65"/>
      <c r="L79" s="65"/>
      <c r="M79" s="65"/>
      <c r="N79" s="65"/>
      <c r="O79" s="35">
        <f t="shared" si="26"/>
        <v>31</v>
      </c>
      <c r="P79" s="74">
        <f t="shared" si="27"/>
        <v>39046</v>
      </c>
      <c r="Q79" s="35">
        <f t="shared" ca="1" si="28"/>
        <v>-2840</v>
      </c>
      <c r="R79" s="73">
        <v>7.3627810676439018E-2</v>
      </c>
      <c r="S79" s="75">
        <f t="shared" ca="1" si="29"/>
        <v>1.7548329566586258</v>
      </c>
      <c r="T79" s="37">
        <f t="shared" si="30"/>
        <v>1</v>
      </c>
      <c r="U79" s="37">
        <f t="shared" si="31"/>
        <v>31</v>
      </c>
      <c r="W79" s="75">
        <f t="shared" si="42"/>
        <v>1.1592740743000001</v>
      </c>
      <c r="X79" s="65">
        <f t="shared" ca="1" si="32"/>
        <v>63.06430289282838</v>
      </c>
      <c r="Z79" s="65">
        <f t="shared" ca="1" si="33"/>
        <v>2792.0708465156231</v>
      </c>
      <c r="AA79" s="65">
        <f t="shared" ca="1" si="34"/>
        <v>1817.2260424326234</v>
      </c>
      <c r="AB79" s="65">
        <f t="shared" ca="1" si="35"/>
        <v>2918.5504318667936</v>
      </c>
      <c r="AC79" s="65">
        <f t="shared" ca="1" si="36"/>
        <v>2665.5912611644526</v>
      </c>
      <c r="AD79" s="65">
        <f t="shared" ca="1" si="37"/>
        <v>0</v>
      </c>
      <c r="AE79" s="65">
        <f t="shared" ca="1" si="38"/>
        <v>0</v>
      </c>
      <c r="AG79" s="35">
        <f t="shared" si="43"/>
        <v>1591.075</v>
      </c>
      <c r="AH79" s="35">
        <f t="shared" ca="1" si="44"/>
        <v>2792.0708465156231</v>
      </c>
    </row>
    <row r="80" spans="1:34">
      <c r="A80" s="76">
        <f t="shared" si="39"/>
        <v>39022</v>
      </c>
      <c r="B80" s="65">
        <f t="shared" si="40"/>
        <v>1</v>
      </c>
      <c r="C80" s="65">
        <f t="shared" si="24"/>
        <v>30</v>
      </c>
      <c r="D80" s="65">
        <f t="shared" ca="1" si="25"/>
        <v>52.341825969275042</v>
      </c>
      <c r="E80" s="73">
        <f t="shared" si="41"/>
        <v>45.325000000000003</v>
      </c>
      <c r="F80" s="66">
        <v>29.405000000000001</v>
      </c>
      <c r="G80" s="73">
        <v>42.65</v>
      </c>
      <c r="H80" s="73">
        <v>48</v>
      </c>
      <c r="I80" s="66"/>
      <c r="J80" s="66"/>
      <c r="K80" s="65"/>
      <c r="L80" s="65"/>
      <c r="M80" s="65"/>
      <c r="N80" s="65"/>
      <c r="O80" s="35">
        <f t="shared" si="26"/>
        <v>30</v>
      </c>
      <c r="P80" s="74">
        <f t="shared" si="27"/>
        <v>39076</v>
      </c>
      <c r="Q80" s="35">
        <f t="shared" ca="1" si="28"/>
        <v>-2810</v>
      </c>
      <c r="R80" s="73">
        <v>7.3650087738779013E-2</v>
      </c>
      <c r="S80" s="75">
        <f t="shared" ca="1" si="29"/>
        <v>1.744727532309168</v>
      </c>
      <c r="T80" s="37">
        <f t="shared" si="30"/>
        <v>1</v>
      </c>
      <c r="U80" s="37">
        <f t="shared" si="31"/>
        <v>30</v>
      </c>
      <c r="W80" s="75">
        <f t="shared" si="42"/>
        <v>1.1592740743000001</v>
      </c>
      <c r="X80" s="65">
        <f t="shared" ca="1" si="32"/>
        <v>60.678521847703031</v>
      </c>
      <c r="Z80" s="65">
        <f t="shared" ca="1" si="33"/>
        <v>2372.3932620573914</v>
      </c>
      <c r="AA80" s="65">
        <f t="shared" ca="1" si="34"/>
        <v>1539.1113926265327</v>
      </c>
      <c r="AB80" s="65">
        <f t="shared" ca="1" si="35"/>
        <v>2232.3788775895805</v>
      </c>
      <c r="AC80" s="65">
        <f t="shared" ca="1" si="36"/>
        <v>2512.4076465252019</v>
      </c>
      <c r="AD80" s="65">
        <f t="shared" ca="1" si="37"/>
        <v>0</v>
      </c>
      <c r="AE80" s="65">
        <f t="shared" ca="1" si="38"/>
        <v>0</v>
      </c>
      <c r="AG80" s="35">
        <f t="shared" si="43"/>
        <v>1359.75</v>
      </c>
      <c r="AH80" s="35">
        <f t="shared" ca="1" si="44"/>
        <v>2372.393262057391</v>
      </c>
    </row>
    <row r="81" spans="1:34">
      <c r="A81" s="76">
        <f t="shared" si="39"/>
        <v>39052</v>
      </c>
      <c r="B81" s="65">
        <f t="shared" si="40"/>
        <v>1</v>
      </c>
      <c r="C81" s="65">
        <f t="shared" si="24"/>
        <v>31</v>
      </c>
      <c r="D81" s="65">
        <f t="shared" ca="1" si="25"/>
        <v>53.763395197353105</v>
      </c>
      <c r="E81" s="73">
        <f t="shared" si="41"/>
        <v>44.325000000000003</v>
      </c>
      <c r="F81" s="66">
        <v>29.405000000000001</v>
      </c>
      <c r="G81" s="73">
        <v>41.65</v>
      </c>
      <c r="H81" s="73">
        <v>47</v>
      </c>
      <c r="I81" s="66"/>
      <c r="J81" s="66"/>
      <c r="K81" s="65"/>
      <c r="L81" s="65"/>
      <c r="M81" s="65"/>
      <c r="N81" s="65"/>
      <c r="O81" s="35">
        <f t="shared" si="26"/>
        <v>31</v>
      </c>
      <c r="P81" s="74">
        <f t="shared" si="27"/>
        <v>39107</v>
      </c>
      <c r="Q81" s="35">
        <f t="shared" ca="1" si="28"/>
        <v>-2779</v>
      </c>
      <c r="R81" s="73">
        <v>7.3672364801281018E-2</v>
      </c>
      <c r="S81" s="75">
        <f t="shared" ca="1" si="29"/>
        <v>1.7343030708823581</v>
      </c>
      <c r="T81" s="37">
        <f t="shared" si="30"/>
        <v>1</v>
      </c>
      <c r="U81" s="37">
        <f t="shared" si="31"/>
        <v>31</v>
      </c>
      <c r="W81" s="75">
        <f t="shared" si="42"/>
        <v>1.1592740743000001</v>
      </c>
      <c r="X81" s="65">
        <f t="shared" ca="1" si="32"/>
        <v>62.326510198636591</v>
      </c>
      <c r="Z81" s="65">
        <f t="shared" ca="1" si="33"/>
        <v>2383.0624921226768</v>
      </c>
      <c r="AA81" s="65">
        <f t="shared" ca="1" si="34"/>
        <v>1580.9126357781681</v>
      </c>
      <c r="AB81" s="65">
        <f t="shared" ca="1" si="35"/>
        <v>2239.2454099697566</v>
      </c>
      <c r="AC81" s="65">
        <f t="shared" ca="1" si="36"/>
        <v>2526.879574275596</v>
      </c>
      <c r="AD81" s="65">
        <f t="shared" ca="1" si="37"/>
        <v>0</v>
      </c>
      <c r="AE81" s="65">
        <f t="shared" ca="1" si="38"/>
        <v>0</v>
      </c>
      <c r="AG81" s="35">
        <f t="shared" si="43"/>
        <v>1374.075</v>
      </c>
      <c r="AH81" s="35">
        <f t="shared" ca="1" si="44"/>
        <v>2383.0624921226763</v>
      </c>
    </row>
    <row r="82" spans="1:34">
      <c r="A82" s="76">
        <f t="shared" si="39"/>
        <v>39083</v>
      </c>
      <c r="B82" s="65">
        <f t="shared" si="40"/>
        <v>1</v>
      </c>
      <c r="C82" s="65">
        <f t="shared" si="24"/>
        <v>31</v>
      </c>
      <c r="D82" s="65">
        <f t="shared" ca="1" si="25"/>
        <v>53.442827598696262</v>
      </c>
      <c r="E82" s="73">
        <f t="shared" si="41"/>
        <v>47</v>
      </c>
      <c r="F82" s="66">
        <v>31.8</v>
      </c>
      <c r="G82" s="73">
        <v>45.5</v>
      </c>
      <c r="H82" s="73">
        <v>48.5</v>
      </c>
      <c r="I82" s="66"/>
      <c r="J82" s="66"/>
      <c r="K82" s="65"/>
      <c r="L82" s="65"/>
      <c r="M82" s="65"/>
      <c r="N82" s="65"/>
      <c r="O82" s="35">
        <f t="shared" si="26"/>
        <v>31</v>
      </c>
      <c r="P82" s="74">
        <f t="shared" si="27"/>
        <v>39138</v>
      </c>
      <c r="Q82" s="35">
        <f t="shared" ca="1" si="28"/>
        <v>-2748</v>
      </c>
      <c r="R82" s="73">
        <v>7.3692486019167017E-2</v>
      </c>
      <c r="S82" s="75">
        <f t="shared" ca="1" si="29"/>
        <v>1.7239621806031051</v>
      </c>
      <c r="T82" s="37">
        <f t="shared" si="30"/>
        <v>1</v>
      </c>
      <c r="U82" s="37">
        <f t="shared" si="31"/>
        <v>31</v>
      </c>
      <c r="W82" s="75">
        <f t="shared" si="42"/>
        <v>1.1940522965290001</v>
      </c>
      <c r="X82" s="65">
        <f t="shared" ca="1" si="32"/>
        <v>63.813531027226702</v>
      </c>
      <c r="Z82" s="65">
        <f t="shared" ca="1" si="33"/>
        <v>2511.8128971387241</v>
      </c>
      <c r="AA82" s="65">
        <f t="shared" ca="1" si="34"/>
        <v>1699.4819176385411</v>
      </c>
      <c r="AB82" s="65">
        <f t="shared" ca="1" si="35"/>
        <v>2431.6486557406797</v>
      </c>
      <c r="AC82" s="65">
        <f t="shared" ca="1" si="36"/>
        <v>2591.9771385367685</v>
      </c>
      <c r="AD82" s="65">
        <f t="shared" ca="1" si="37"/>
        <v>0</v>
      </c>
      <c r="AE82" s="65">
        <f t="shared" ca="1" si="38"/>
        <v>0</v>
      </c>
      <c r="AG82" s="35">
        <f t="shared" si="43"/>
        <v>1457</v>
      </c>
      <c r="AH82" s="35">
        <f t="shared" ca="1" si="44"/>
        <v>2511.8128971387241</v>
      </c>
    </row>
    <row r="83" spans="1:34">
      <c r="A83" s="76">
        <f t="shared" si="39"/>
        <v>39114</v>
      </c>
      <c r="B83" s="65">
        <f t="shared" si="40"/>
        <v>1</v>
      </c>
      <c r="C83" s="65">
        <f t="shared" si="24"/>
        <v>28</v>
      </c>
      <c r="D83" s="65">
        <f t="shared" ca="1" si="25"/>
        <v>48.011245813093055</v>
      </c>
      <c r="E83" s="73">
        <f t="shared" si="41"/>
        <v>45.25</v>
      </c>
      <c r="F83" s="66">
        <v>30.905000000000001</v>
      </c>
      <c r="G83" s="73">
        <v>44</v>
      </c>
      <c r="H83" s="73">
        <v>46.5</v>
      </c>
      <c r="I83" s="66"/>
      <c r="J83" s="66"/>
      <c r="K83" s="65"/>
      <c r="L83" s="65"/>
      <c r="M83" s="65"/>
      <c r="N83" s="65"/>
      <c r="O83" s="35">
        <f t="shared" si="26"/>
        <v>28</v>
      </c>
      <c r="P83" s="74">
        <f t="shared" si="27"/>
        <v>39166</v>
      </c>
      <c r="Q83" s="35">
        <f t="shared" ca="1" si="28"/>
        <v>-2720</v>
      </c>
      <c r="R83" s="73">
        <v>7.3714763081981022E-2</v>
      </c>
      <c r="S83" s="75">
        <f t="shared" ca="1" si="29"/>
        <v>1.7146873504676092</v>
      </c>
      <c r="T83" s="37">
        <f t="shared" si="30"/>
        <v>1</v>
      </c>
      <c r="U83" s="37">
        <f t="shared" si="31"/>
        <v>28</v>
      </c>
      <c r="W83" s="75">
        <f t="shared" si="42"/>
        <v>1.1940522965290001</v>
      </c>
      <c r="X83" s="65">
        <f t="shared" ca="1" si="32"/>
        <v>57.327938322342106</v>
      </c>
      <c r="Z83" s="65">
        <f t="shared" ca="1" si="33"/>
        <v>2172.5088730424609</v>
      </c>
      <c r="AA83" s="65">
        <f t="shared" ca="1" si="34"/>
        <v>1483.7875518536409</v>
      </c>
      <c r="AB83" s="65">
        <f t="shared" ca="1" si="35"/>
        <v>2112.4948157760946</v>
      </c>
      <c r="AC83" s="65">
        <f t="shared" ca="1" si="36"/>
        <v>2232.5229303088272</v>
      </c>
      <c r="AD83" s="65">
        <f t="shared" ca="1" si="37"/>
        <v>0</v>
      </c>
      <c r="AE83" s="65">
        <f t="shared" ca="1" si="38"/>
        <v>0</v>
      </c>
      <c r="AG83" s="35">
        <f t="shared" si="43"/>
        <v>1267</v>
      </c>
      <c r="AH83" s="35">
        <f t="shared" ca="1" si="44"/>
        <v>2172.5088730424609</v>
      </c>
    </row>
    <row r="84" spans="1:34">
      <c r="A84" s="76">
        <f t="shared" si="39"/>
        <v>39142</v>
      </c>
      <c r="B84" s="65">
        <f t="shared" si="40"/>
        <v>1</v>
      </c>
      <c r="C84" s="65">
        <f t="shared" si="24"/>
        <v>31</v>
      </c>
      <c r="D84" s="65">
        <f t="shared" ca="1" si="25"/>
        <v>52.837992873613914</v>
      </c>
      <c r="E84" s="73">
        <f t="shared" si="41"/>
        <v>44.25</v>
      </c>
      <c r="F84" s="66">
        <v>29.905000000000001</v>
      </c>
      <c r="G84" s="73">
        <v>43</v>
      </c>
      <c r="H84" s="73">
        <v>45.5</v>
      </c>
      <c r="I84" s="66"/>
      <c r="J84" s="66"/>
      <c r="K84" s="65"/>
      <c r="L84" s="65"/>
      <c r="M84" s="65"/>
      <c r="N84" s="65"/>
      <c r="O84" s="35">
        <f t="shared" si="26"/>
        <v>31</v>
      </c>
      <c r="P84" s="74">
        <f t="shared" si="27"/>
        <v>39197</v>
      </c>
      <c r="Q84" s="35">
        <f t="shared" ca="1" si="28"/>
        <v>-2689</v>
      </c>
      <c r="R84" s="73">
        <v>7.3736321530022006E-2</v>
      </c>
      <c r="S84" s="75">
        <f t="shared" ca="1" si="29"/>
        <v>1.7044513830198036</v>
      </c>
      <c r="T84" s="37">
        <f t="shared" si="30"/>
        <v>1</v>
      </c>
      <c r="U84" s="37">
        <f t="shared" si="31"/>
        <v>31</v>
      </c>
      <c r="W84" s="75">
        <f t="shared" si="42"/>
        <v>1.1940522965290001</v>
      </c>
      <c r="X84" s="65">
        <f t="shared" ca="1" si="32"/>
        <v>63.091326734721633</v>
      </c>
      <c r="Z84" s="65">
        <f t="shared" ca="1" si="33"/>
        <v>2338.0811846574156</v>
      </c>
      <c r="AA84" s="65">
        <f t="shared" ca="1" si="34"/>
        <v>1580.1201768854241</v>
      </c>
      <c r="AB84" s="65">
        <f t="shared" ca="1" si="35"/>
        <v>2272.0336935653982</v>
      </c>
      <c r="AC84" s="65">
        <f t="shared" ca="1" si="36"/>
        <v>2404.1286757494331</v>
      </c>
      <c r="AD84" s="65">
        <f t="shared" ca="1" si="37"/>
        <v>0</v>
      </c>
      <c r="AE84" s="65">
        <f t="shared" ca="1" si="38"/>
        <v>0</v>
      </c>
      <c r="AG84" s="35">
        <f t="shared" si="43"/>
        <v>1371.75</v>
      </c>
      <c r="AH84" s="35">
        <f t="shared" ca="1" si="44"/>
        <v>2338.0811846574156</v>
      </c>
    </row>
    <row r="85" spans="1:34">
      <c r="A85" s="76">
        <f t="shared" si="39"/>
        <v>39173</v>
      </c>
      <c r="B85" s="65">
        <f t="shared" si="40"/>
        <v>1</v>
      </c>
      <c r="C85" s="65">
        <f t="shared" si="24"/>
        <v>30</v>
      </c>
      <c r="D85" s="65">
        <f t="shared" ca="1" si="25"/>
        <v>50.837937129770651</v>
      </c>
      <c r="E85" s="73">
        <f t="shared" si="41"/>
        <v>43.075000000000003</v>
      </c>
      <c r="F85" s="66">
        <v>29.405000000000001</v>
      </c>
      <c r="G85" s="73">
        <v>42.75</v>
      </c>
      <c r="H85" s="73">
        <v>43.4</v>
      </c>
      <c r="I85" s="66"/>
      <c r="J85" s="66"/>
      <c r="K85" s="65"/>
      <c r="L85" s="65"/>
      <c r="M85" s="65"/>
      <c r="N85" s="65"/>
      <c r="O85" s="35">
        <f t="shared" si="26"/>
        <v>30</v>
      </c>
      <c r="P85" s="74">
        <f t="shared" si="27"/>
        <v>39227</v>
      </c>
      <c r="Q85" s="35">
        <f t="shared" ca="1" si="28"/>
        <v>-2659</v>
      </c>
      <c r="R85" s="73">
        <v>7.3758598593159017E-2</v>
      </c>
      <c r="S85" s="75">
        <f t="shared" ca="1" si="29"/>
        <v>1.6945979043256885</v>
      </c>
      <c r="T85" s="37">
        <f t="shared" si="30"/>
        <v>1</v>
      </c>
      <c r="U85" s="37">
        <f t="shared" si="31"/>
        <v>30</v>
      </c>
      <c r="W85" s="75">
        <f t="shared" si="42"/>
        <v>1.1940522965290001</v>
      </c>
      <c r="X85" s="65">
        <f t="shared" ca="1" si="32"/>
        <v>60.703155580599571</v>
      </c>
      <c r="Z85" s="65">
        <f t="shared" ca="1" si="33"/>
        <v>2189.8441418648708</v>
      </c>
      <c r="AA85" s="65">
        <f t="shared" ca="1" si="34"/>
        <v>1494.8895413009061</v>
      </c>
      <c r="AB85" s="65">
        <f t="shared" ca="1" si="35"/>
        <v>2173.3218122976955</v>
      </c>
      <c r="AC85" s="65">
        <f t="shared" ca="1" si="36"/>
        <v>2206.3664714320462</v>
      </c>
      <c r="AD85" s="65">
        <f t="shared" ca="1" si="37"/>
        <v>0</v>
      </c>
      <c r="AE85" s="65">
        <f t="shared" ca="1" si="38"/>
        <v>0</v>
      </c>
      <c r="AG85" s="35">
        <f t="shared" si="43"/>
        <v>1292.25</v>
      </c>
      <c r="AH85" s="35">
        <f t="shared" ca="1" si="44"/>
        <v>2189.8441418648708</v>
      </c>
    </row>
    <row r="86" spans="1:34">
      <c r="A86" s="76">
        <f t="shared" si="39"/>
        <v>39203</v>
      </c>
      <c r="B86" s="65">
        <f t="shared" si="40"/>
        <v>1</v>
      </c>
      <c r="C86" s="65">
        <f t="shared" si="24"/>
        <v>31</v>
      </c>
      <c r="D86" s="65">
        <f t="shared" ca="1" si="25"/>
        <v>52.218562829055664</v>
      </c>
      <c r="E86" s="73">
        <f t="shared" si="41"/>
        <v>45.075000000000003</v>
      </c>
      <c r="F86" s="66">
        <v>27.405000000000001</v>
      </c>
      <c r="G86" s="73">
        <v>44.75</v>
      </c>
      <c r="H86" s="73">
        <v>45.4</v>
      </c>
      <c r="I86" s="66"/>
      <c r="J86" s="66"/>
      <c r="K86" s="65"/>
      <c r="L86" s="65"/>
      <c r="M86" s="65"/>
      <c r="N86" s="65"/>
      <c r="O86" s="35">
        <f t="shared" si="26"/>
        <v>31</v>
      </c>
      <c r="P86" s="74">
        <f t="shared" si="27"/>
        <v>39258</v>
      </c>
      <c r="Q86" s="35">
        <f t="shared" ca="1" si="28"/>
        <v>-2628</v>
      </c>
      <c r="R86" s="73">
        <v>7.3780157041512015E-2</v>
      </c>
      <c r="S86" s="75">
        <f t="shared" ca="1" si="29"/>
        <v>1.6844697686792149</v>
      </c>
      <c r="T86" s="37">
        <f t="shared" si="30"/>
        <v>1</v>
      </c>
      <c r="U86" s="37">
        <f t="shared" si="31"/>
        <v>31</v>
      </c>
      <c r="W86" s="75">
        <f t="shared" si="42"/>
        <v>1.1940522965290001</v>
      </c>
      <c r="X86" s="65">
        <f t="shared" ca="1" si="32"/>
        <v>62.351694867477796</v>
      </c>
      <c r="Z86" s="65">
        <f t="shared" ca="1" si="33"/>
        <v>2353.7517195196842</v>
      </c>
      <c r="AA86" s="65">
        <f t="shared" ca="1" si="34"/>
        <v>1431.0497143302705</v>
      </c>
      <c r="AB86" s="65">
        <f t="shared" ca="1" si="35"/>
        <v>2336.7806866002411</v>
      </c>
      <c r="AC86" s="65">
        <f t="shared" ca="1" si="36"/>
        <v>2370.7227524391269</v>
      </c>
      <c r="AD86" s="65">
        <f t="shared" ca="1" si="37"/>
        <v>0</v>
      </c>
      <c r="AE86" s="65">
        <f t="shared" ca="1" si="38"/>
        <v>0</v>
      </c>
      <c r="AG86" s="35">
        <f t="shared" si="43"/>
        <v>1397.325</v>
      </c>
      <c r="AH86" s="35">
        <f t="shared" ca="1" si="44"/>
        <v>2353.7517195196842</v>
      </c>
    </row>
    <row r="87" spans="1:34">
      <c r="A87" s="76">
        <f t="shared" si="39"/>
        <v>39234</v>
      </c>
      <c r="B87" s="65">
        <f t="shared" si="40"/>
        <v>1</v>
      </c>
      <c r="C87" s="65">
        <f t="shared" si="24"/>
        <v>30</v>
      </c>
      <c r="D87" s="65">
        <f t="shared" ca="1" si="25"/>
        <v>50.241852720998075</v>
      </c>
      <c r="E87" s="73">
        <f t="shared" si="41"/>
        <v>56.575000000000003</v>
      </c>
      <c r="F87" s="66">
        <v>27.905000000000001</v>
      </c>
      <c r="G87" s="73">
        <v>60.75</v>
      </c>
      <c r="H87" s="73">
        <v>52.4</v>
      </c>
      <c r="I87" s="66"/>
      <c r="J87" s="66"/>
      <c r="K87" s="65"/>
      <c r="L87" s="65"/>
      <c r="M87" s="65"/>
      <c r="N87" s="65"/>
      <c r="O87" s="35">
        <f t="shared" si="26"/>
        <v>30</v>
      </c>
      <c r="P87" s="74">
        <f t="shared" si="27"/>
        <v>39288</v>
      </c>
      <c r="Q87" s="35">
        <f t="shared" ca="1" si="28"/>
        <v>-2598</v>
      </c>
      <c r="R87" s="73">
        <v>7.3802434104971018E-2</v>
      </c>
      <c r="S87" s="75">
        <f t="shared" ca="1" si="29"/>
        <v>1.6747284240332692</v>
      </c>
      <c r="T87" s="37">
        <f t="shared" si="30"/>
        <v>1</v>
      </c>
      <c r="U87" s="37">
        <f t="shared" si="31"/>
        <v>30</v>
      </c>
      <c r="W87" s="75">
        <f t="shared" si="42"/>
        <v>1.1940522965290001</v>
      </c>
      <c r="X87" s="65">
        <f t="shared" ca="1" si="32"/>
        <v>59.991399623379543</v>
      </c>
      <c r="Z87" s="65">
        <f t="shared" ca="1" si="33"/>
        <v>2842.4328176904664</v>
      </c>
      <c r="AA87" s="65">
        <f t="shared" ca="1" si="34"/>
        <v>1401.9989001794513</v>
      </c>
      <c r="AB87" s="65">
        <f t="shared" ca="1" si="35"/>
        <v>3052.1925528006332</v>
      </c>
      <c r="AC87" s="65">
        <f t="shared" ca="1" si="36"/>
        <v>2632.6730825802993</v>
      </c>
      <c r="AD87" s="65">
        <f t="shared" ca="1" si="37"/>
        <v>0</v>
      </c>
      <c r="AE87" s="65">
        <f t="shared" ca="1" si="38"/>
        <v>0</v>
      </c>
      <c r="AG87" s="35">
        <f t="shared" si="43"/>
        <v>1697.25</v>
      </c>
      <c r="AH87" s="35">
        <f t="shared" ca="1" si="44"/>
        <v>2842.432817690466</v>
      </c>
    </row>
    <row r="88" spans="1:34">
      <c r="A88" s="76">
        <f t="shared" si="39"/>
        <v>39264</v>
      </c>
      <c r="B88" s="65">
        <f t="shared" si="40"/>
        <v>1</v>
      </c>
      <c r="C88" s="65">
        <f t="shared" si="24"/>
        <v>31</v>
      </c>
      <c r="D88" s="65">
        <f t="shared" ca="1" si="25"/>
        <v>51.605665434784747</v>
      </c>
      <c r="E88" s="73">
        <f t="shared" si="41"/>
        <v>72.75</v>
      </c>
      <c r="F88" s="66">
        <v>37.204999999999998</v>
      </c>
      <c r="G88" s="73">
        <v>74.5</v>
      </c>
      <c r="H88" s="73">
        <v>71</v>
      </c>
      <c r="I88" s="66"/>
      <c r="J88" s="66"/>
      <c r="K88" s="65"/>
      <c r="L88" s="65"/>
      <c r="M88" s="65"/>
      <c r="N88" s="65"/>
      <c r="O88" s="35">
        <f t="shared" si="26"/>
        <v>31</v>
      </c>
      <c r="P88" s="74">
        <f t="shared" si="27"/>
        <v>39319</v>
      </c>
      <c r="Q88" s="35">
        <f t="shared" ca="1" si="28"/>
        <v>-2567</v>
      </c>
      <c r="R88" s="73">
        <v>7.3824711168594029E-2</v>
      </c>
      <c r="S88" s="75">
        <f t="shared" ca="1" si="29"/>
        <v>1.6646988849930564</v>
      </c>
      <c r="T88" s="37">
        <f t="shared" si="30"/>
        <v>1</v>
      </c>
      <c r="U88" s="37">
        <f t="shared" si="31"/>
        <v>31</v>
      </c>
      <c r="W88" s="75">
        <f t="shared" si="42"/>
        <v>1.1940522965290001</v>
      </c>
      <c r="X88" s="65">
        <f t="shared" ca="1" si="32"/>
        <v>61.619863326311972</v>
      </c>
      <c r="Z88" s="65">
        <f t="shared" ca="1" si="33"/>
        <v>3754.3121603805903</v>
      </c>
      <c r="AA88" s="65">
        <f t="shared" ca="1" si="34"/>
        <v>1919.9887825011665</v>
      </c>
      <c r="AB88" s="65">
        <f t="shared" ca="1" si="35"/>
        <v>3844.6220748914639</v>
      </c>
      <c r="AC88" s="65">
        <f t="shared" ca="1" si="36"/>
        <v>3664.0022458697172</v>
      </c>
      <c r="AD88" s="65">
        <f t="shared" ca="1" si="37"/>
        <v>0</v>
      </c>
      <c r="AE88" s="65">
        <f t="shared" ca="1" si="38"/>
        <v>0</v>
      </c>
      <c r="AG88" s="35">
        <f t="shared" si="43"/>
        <v>2255.25</v>
      </c>
      <c r="AH88" s="35">
        <f t="shared" ca="1" si="44"/>
        <v>3754.3121603805903</v>
      </c>
    </row>
    <row r="89" spans="1:34">
      <c r="A89" s="76">
        <f t="shared" si="39"/>
        <v>39295</v>
      </c>
      <c r="B89" s="65">
        <f t="shared" si="40"/>
        <v>1</v>
      </c>
      <c r="C89" s="65">
        <f t="shared" si="24"/>
        <v>31</v>
      </c>
      <c r="D89" s="65">
        <f t="shared" ca="1" si="25"/>
        <v>51.29667743757048</v>
      </c>
      <c r="E89" s="73">
        <f t="shared" si="41"/>
        <v>83.25</v>
      </c>
      <c r="F89" s="66">
        <v>40.204999999999998</v>
      </c>
      <c r="G89" s="73">
        <v>82.5</v>
      </c>
      <c r="H89" s="73">
        <v>84</v>
      </c>
      <c r="I89" s="66"/>
      <c r="J89" s="66"/>
      <c r="K89" s="65"/>
      <c r="L89" s="65"/>
      <c r="M89" s="65"/>
      <c r="N89" s="65"/>
      <c r="O89" s="35">
        <f t="shared" si="26"/>
        <v>31</v>
      </c>
      <c r="P89" s="74">
        <f t="shared" si="27"/>
        <v>39350</v>
      </c>
      <c r="Q89" s="35">
        <f t="shared" ca="1" si="28"/>
        <v>-2536</v>
      </c>
      <c r="R89" s="73">
        <v>7.3846269617417998E-2</v>
      </c>
      <c r="S89" s="75">
        <f t="shared" ca="1" si="29"/>
        <v>1.6547315302442089</v>
      </c>
      <c r="T89" s="37">
        <f t="shared" si="30"/>
        <v>1</v>
      </c>
      <c r="U89" s="37">
        <f t="shared" si="31"/>
        <v>31</v>
      </c>
      <c r="W89" s="75">
        <f t="shared" si="42"/>
        <v>1.1940522965290001</v>
      </c>
      <c r="X89" s="65">
        <f t="shared" ca="1" si="32"/>
        <v>61.250915498638378</v>
      </c>
      <c r="Z89" s="65">
        <f t="shared" ca="1" si="33"/>
        <v>4270.4483966777425</v>
      </c>
      <c r="AA89" s="65">
        <f t="shared" ca="1" si="34"/>
        <v>2062.3829163775213</v>
      </c>
      <c r="AB89" s="65">
        <f t="shared" ca="1" si="35"/>
        <v>4231.9758885995643</v>
      </c>
      <c r="AC89" s="65">
        <f t="shared" ca="1" si="36"/>
        <v>4308.9209047559207</v>
      </c>
      <c r="AD89" s="65">
        <f t="shared" ca="1" si="37"/>
        <v>0</v>
      </c>
      <c r="AE89" s="65">
        <f t="shared" ca="1" si="38"/>
        <v>0</v>
      </c>
      <c r="AG89" s="35">
        <f t="shared" si="43"/>
        <v>2580.75</v>
      </c>
      <c r="AH89" s="35">
        <f t="shared" ca="1" si="44"/>
        <v>4270.4483966777425</v>
      </c>
    </row>
    <row r="90" spans="1:34">
      <c r="A90" s="76">
        <f t="shared" si="39"/>
        <v>39326</v>
      </c>
      <c r="B90" s="65">
        <f t="shared" si="40"/>
        <v>1</v>
      </c>
      <c r="C90" s="65">
        <f t="shared" si="24"/>
        <v>30</v>
      </c>
      <c r="D90" s="65">
        <f t="shared" ca="1" si="25"/>
        <v>49.354104439539874</v>
      </c>
      <c r="E90" s="73">
        <f t="shared" si="41"/>
        <v>73.25</v>
      </c>
      <c r="F90" s="66">
        <v>37.704999999999998</v>
      </c>
      <c r="G90" s="73">
        <v>74.5</v>
      </c>
      <c r="H90" s="73">
        <v>72</v>
      </c>
      <c r="I90" s="66"/>
      <c r="J90" s="66"/>
      <c r="K90" s="65"/>
      <c r="L90" s="65"/>
      <c r="M90" s="65"/>
      <c r="N90" s="65"/>
      <c r="O90" s="35">
        <f t="shared" si="26"/>
        <v>30</v>
      </c>
      <c r="P90" s="74">
        <f t="shared" si="27"/>
        <v>39380</v>
      </c>
      <c r="Q90" s="35">
        <f t="shared" ca="1" si="28"/>
        <v>-2506</v>
      </c>
      <c r="R90" s="73">
        <v>7.3868546681363029E-2</v>
      </c>
      <c r="S90" s="75">
        <f t="shared" ca="1" si="29"/>
        <v>1.6451368146513292</v>
      </c>
      <c r="T90" s="37">
        <f t="shared" si="30"/>
        <v>1</v>
      </c>
      <c r="U90" s="37">
        <f t="shared" si="31"/>
        <v>30</v>
      </c>
      <c r="W90" s="75">
        <f t="shared" si="42"/>
        <v>1.1940522965290001</v>
      </c>
      <c r="X90" s="65">
        <f t="shared" ca="1" si="32"/>
        <v>58.931381749164707</v>
      </c>
      <c r="Z90" s="65">
        <f t="shared" ca="1" si="33"/>
        <v>3615.1881501962957</v>
      </c>
      <c r="AA90" s="65">
        <f t="shared" ca="1" si="34"/>
        <v>1860.8965078928509</v>
      </c>
      <c r="AB90" s="65">
        <f t="shared" ca="1" si="35"/>
        <v>3676.8807807457206</v>
      </c>
      <c r="AC90" s="65">
        <f t="shared" ca="1" si="36"/>
        <v>3553.4955196468709</v>
      </c>
      <c r="AD90" s="65">
        <f t="shared" ca="1" si="37"/>
        <v>0</v>
      </c>
      <c r="AE90" s="65">
        <f t="shared" ca="1" si="38"/>
        <v>0</v>
      </c>
      <c r="AG90" s="35">
        <f t="shared" si="43"/>
        <v>2197.5</v>
      </c>
      <c r="AH90" s="35">
        <f t="shared" ca="1" si="44"/>
        <v>3615.1881501962957</v>
      </c>
    </row>
    <row r="91" spans="1:34">
      <c r="A91" s="76">
        <f t="shared" si="39"/>
        <v>39356</v>
      </c>
      <c r="B91" s="65">
        <f t="shared" si="40"/>
        <v>1</v>
      </c>
      <c r="C91" s="65">
        <f t="shared" si="24"/>
        <v>31</v>
      </c>
      <c r="D91" s="65">
        <f t="shared" ca="1" si="25"/>
        <v>50.693520281108519</v>
      </c>
      <c r="E91" s="73">
        <f t="shared" si="41"/>
        <v>51.45</v>
      </c>
      <c r="F91" s="66">
        <v>33.405000000000001</v>
      </c>
      <c r="G91" s="73">
        <v>53.9</v>
      </c>
      <c r="H91" s="73">
        <v>49</v>
      </c>
      <c r="I91" s="66"/>
      <c r="J91" s="66"/>
      <c r="K91" s="65"/>
      <c r="L91" s="65"/>
      <c r="M91" s="65"/>
      <c r="N91" s="65"/>
      <c r="O91" s="35">
        <f t="shared" si="26"/>
        <v>31</v>
      </c>
      <c r="P91" s="74">
        <f t="shared" si="27"/>
        <v>39411</v>
      </c>
      <c r="Q91" s="35">
        <f t="shared" ca="1" si="28"/>
        <v>-2475</v>
      </c>
      <c r="R91" s="73">
        <v>7.3890105130499012E-2</v>
      </c>
      <c r="S91" s="75">
        <f t="shared" ca="1" si="29"/>
        <v>1.6352748477776942</v>
      </c>
      <c r="T91" s="37">
        <f t="shared" si="30"/>
        <v>1</v>
      </c>
      <c r="U91" s="37">
        <f t="shared" si="31"/>
        <v>31</v>
      </c>
      <c r="W91" s="75">
        <f t="shared" si="42"/>
        <v>1.1940522965290001</v>
      </c>
      <c r="X91" s="65">
        <f t="shared" ca="1" si="32"/>
        <v>60.530714310797073</v>
      </c>
      <c r="Z91" s="65">
        <f t="shared" ca="1" si="33"/>
        <v>2608.1816184630334</v>
      </c>
      <c r="AA91" s="65">
        <f t="shared" ca="1" si="34"/>
        <v>1693.4170449904302</v>
      </c>
      <c r="AB91" s="65">
        <f t="shared" ca="1" si="35"/>
        <v>2732.3807431517489</v>
      </c>
      <c r="AC91" s="65">
        <f t="shared" ca="1" si="36"/>
        <v>2483.9824937743174</v>
      </c>
      <c r="AD91" s="65">
        <f t="shared" ca="1" si="37"/>
        <v>0</v>
      </c>
      <c r="AE91" s="65">
        <f t="shared" ca="1" si="38"/>
        <v>0</v>
      </c>
      <c r="AG91" s="35">
        <f t="shared" si="43"/>
        <v>1594.95</v>
      </c>
      <c r="AH91" s="35">
        <f t="shared" ca="1" si="44"/>
        <v>2608.1816184630334</v>
      </c>
    </row>
    <row r="92" spans="1:34">
      <c r="A92" s="76">
        <f t="shared" si="39"/>
        <v>39387</v>
      </c>
      <c r="B92" s="65">
        <f t="shared" si="40"/>
        <v>1</v>
      </c>
      <c r="C92" s="65">
        <f t="shared" si="24"/>
        <v>30</v>
      </c>
      <c r="D92" s="65">
        <f t="shared" ca="1" si="25"/>
        <v>48.773675879353185</v>
      </c>
      <c r="E92" s="73">
        <f t="shared" si="41"/>
        <v>45.45</v>
      </c>
      <c r="F92" s="66">
        <v>29.405000000000001</v>
      </c>
      <c r="G92" s="73">
        <v>42.9</v>
      </c>
      <c r="H92" s="73">
        <v>48</v>
      </c>
      <c r="I92" s="66"/>
      <c r="J92" s="66"/>
      <c r="K92" s="65"/>
      <c r="L92" s="65"/>
      <c r="M92" s="65"/>
      <c r="N92" s="65"/>
      <c r="O92" s="35">
        <f t="shared" si="26"/>
        <v>30</v>
      </c>
      <c r="P92" s="74">
        <f t="shared" si="27"/>
        <v>39441</v>
      </c>
      <c r="Q92" s="35">
        <f t="shared" ca="1" si="28"/>
        <v>-2445</v>
      </c>
      <c r="R92" s="73">
        <v>7.3912382194766021E-2</v>
      </c>
      <c r="S92" s="75">
        <f t="shared" ca="1" si="29"/>
        <v>1.6257891959784394</v>
      </c>
      <c r="T92" s="37">
        <f t="shared" si="30"/>
        <v>1</v>
      </c>
      <c r="U92" s="37">
        <f t="shared" si="31"/>
        <v>30</v>
      </c>
      <c r="W92" s="75">
        <f t="shared" si="42"/>
        <v>1.1940522965290001</v>
      </c>
      <c r="X92" s="65">
        <f t="shared" ca="1" si="32"/>
        <v>58.238319693902767</v>
      </c>
      <c r="Z92" s="65">
        <f t="shared" ca="1" si="33"/>
        <v>2216.7635687166025</v>
      </c>
      <c r="AA92" s="65">
        <f t="shared" ca="1" si="34"/>
        <v>1434.1899392323805</v>
      </c>
      <c r="AB92" s="65">
        <f t="shared" ca="1" si="35"/>
        <v>2092.3906952242514</v>
      </c>
      <c r="AC92" s="65">
        <f t="shared" ca="1" si="36"/>
        <v>2341.1364422089528</v>
      </c>
      <c r="AD92" s="65">
        <f t="shared" ca="1" si="37"/>
        <v>0</v>
      </c>
      <c r="AE92" s="65">
        <f t="shared" ca="1" si="38"/>
        <v>0</v>
      </c>
      <c r="AG92" s="35">
        <f t="shared" si="43"/>
        <v>1363.5</v>
      </c>
      <c r="AH92" s="35">
        <f t="shared" ca="1" si="44"/>
        <v>2216.7635687166021</v>
      </c>
    </row>
    <row r="93" spans="1:34">
      <c r="A93" s="76">
        <f t="shared" si="39"/>
        <v>39417</v>
      </c>
      <c r="B93" s="65">
        <f t="shared" si="40"/>
        <v>1</v>
      </c>
      <c r="C93" s="65">
        <f t="shared" si="24"/>
        <v>31</v>
      </c>
      <c r="D93" s="65">
        <f t="shared" ca="1" si="25"/>
        <v>50.09589817091927</v>
      </c>
      <c r="E93" s="73">
        <f t="shared" si="41"/>
        <v>44.45</v>
      </c>
      <c r="F93" s="66">
        <v>29.405000000000001</v>
      </c>
      <c r="G93" s="73">
        <v>41.9</v>
      </c>
      <c r="H93" s="73">
        <v>47</v>
      </c>
      <c r="I93" s="66"/>
      <c r="J93" s="66"/>
      <c r="K93" s="65"/>
      <c r="L93" s="65"/>
      <c r="M93" s="65"/>
      <c r="N93" s="65"/>
      <c r="O93" s="35">
        <f t="shared" si="26"/>
        <v>31</v>
      </c>
      <c r="P93" s="74">
        <f t="shared" si="27"/>
        <v>39472</v>
      </c>
      <c r="Q93" s="35">
        <f t="shared" ca="1" si="28"/>
        <v>-2414</v>
      </c>
      <c r="R93" s="73">
        <v>7.3934659259197996E-2</v>
      </c>
      <c r="S93" s="75">
        <f t="shared" ca="1" si="29"/>
        <v>1.6159967151909442</v>
      </c>
      <c r="T93" s="37">
        <f t="shared" si="30"/>
        <v>1</v>
      </c>
      <c r="U93" s="37">
        <f t="shared" si="31"/>
        <v>31</v>
      </c>
      <c r="W93" s="75">
        <f t="shared" si="42"/>
        <v>1.1940522965290001</v>
      </c>
      <c r="X93" s="65">
        <f t="shared" ca="1" si="32"/>
        <v>59.817122257669091</v>
      </c>
      <c r="Z93" s="65">
        <f t="shared" ca="1" si="33"/>
        <v>2226.7626736973616</v>
      </c>
      <c r="AA93" s="65">
        <f t="shared" ca="1" si="34"/>
        <v>1473.0698857158811</v>
      </c>
      <c r="AB93" s="65">
        <f t="shared" ca="1" si="35"/>
        <v>2099.0181333615174</v>
      </c>
      <c r="AC93" s="65">
        <f t="shared" ca="1" si="36"/>
        <v>2354.5072140332059</v>
      </c>
      <c r="AD93" s="65">
        <f t="shared" ca="1" si="37"/>
        <v>0</v>
      </c>
      <c r="AE93" s="65">
        <f t="shared" ca="1" si="38"/>
        <v>0</v>
      </c>
      <c r="AG93" s="35">
        <f t="shared" si="43"/>
        <v>1377.95</v>
      </c>
      <c r="AH93" s="35">
        <f t="shared" ca="1" si="44"/>
        <v>2226.7626736973616</v>
      </c>
    </row>
    <row r="94" spans="1:34">
      <c r="A94" s="76">
        <f t="shared" si="39"/>
        <v>39448</v>
      </c>
      <c r="B94" s="65">
        <f t="shared" si="40"/>
        <v>1</v>
      </c>
      <c r="C94" s="65">
        <f t="shared" si="24"/>
        <v>31</v>
      </c>
      <c r="D94" s="65">
        <f t="shared" ca="1" si="25"/>
        <v>49.791105552417044</v>
      </c>
      <c r="E94" s="73">
        <f t="shared" si="41"/>
        <v>47.2</v>
      </c>
      <c r="F94" s="66">
        <v>32.174999999999997</v>
      </c>
      <c r="G94" s="73">
        <v>45.75</v>
      </c>
      <c r="H94" s="73">
        <v>48.65</v>
      </c>
      <c r="I94" s="66"/>
      <c r="J94" s="66"/>
      <c r="K94" s="65"/>
      <c r="L94" s="65"/>
      <c r="M94" s="65"/>
      <c r="N94" s="65"/>
      <c r="O94" s="35">
        <f t="shared" si="26"/>
        <v>31</v>
      </c>
      <c r="P94" s="74">
        <f t="shared" si="27"/>
        <v>39503</v>
      </c>
      <c r="Q94" s="35">
        <f t="shared" ca="1" si="28"/>
        <v>-2383</v>
      </c>
      <c r="R94" s="73">
        <v>7.3953557647201004E-2</v>
      </c>
      <c r="S94" s="75">
        <f t="shared" ca="1" si="29"/>
        <v>1.6061646952392594</v>
      </c>
      <c r="T94" s="37">
        <f t="shared" si="30"/>
        <v>1</v>
      </c>
      <c r="U94" s="37">
        <f t="shared" si="31"/>
        <v>31</v>
      </c>
      <c r="W94" s="75">
        <f t="shared" si="42"/>
        <v>1.2298738654248702</v>
      </c>
      <c r="X94" s="65">
        <f t="shared" ca="1" si="32"/>
        <v>61.236779449528868</v>
      </c>
      <c r="Z94" s="65">
        <f t="shared" ca="1" si="33"/>
        <v>2350.1401820740848</v>
      </c>
      <c r="AA94" s="65">
        <f t="shared" ca="1" si="34"/>
        <v>1602.0288211490183</v>
      </c>
      <c r="AB94" s="65">
        <f t="shared" ca="1" si="35"/>
        <v>2277.9430790230799</v>
      </c>
      <c r="AC94" s="65">
        <f t="shared" ca="1" si="36"/>
        <v>2422.3372851250892</v>
      </c>
      <c r="AD94" s="65">
        <f t="shared" ca="1" si="37"/>
        <v>0</v>
      </c>
      <c r="AE94" s="65">
        <f t="shared" ca="1" si="38"/>
        <v>0</v>
      </c>
      <c r="AG94" s="35">
        <f t="shared" si="43"/>
        <v>1463.2</v>
      </c>
      <c r="AH94" s="35">
        <f t="shared" ca="1" si="44"/>
        <v>2350.1401820740844</v>
      </c>
    </row>
    <row r="95" spans="1:34">
      <c r="A95" s="76">
        <f t="shared" si="39"/>
        <v>39479</v>
      </c>
      <c r="B95" s="65">
        <f t="shared" si="40"/>
        <v>1</v>
      </c>
      <c r="C95" s="65">
        <f t="shared" si="24"/>
        <v>29</v>
      </c>
      <c r="D95" s="65">
        <f t="shared" ca="1" si="25"/>
        <v>46.313637022310097</v>
      </c>
      <c r="E95" s="73">
        <f t="shared" si="41"/>
        <v>45.45</v>
      </c>
      <c r="F95" s="66">
        <v>31.28</v>
      </c>
      <c r="G95" s="73">
        <v>44.25</v>
      </c>
      <c r="H95" s="73">
        <v>46.65</v>
      </c>
      <c r="I95" s="66"/>
      <c r="J95" s="66"/>
      <c r="K95" s="65"/>
      <c r="L95" s="65"/>
      <c r="M95" s="65"/>
      <c r="N95" s="65"/>
      <c r="O95" s="35">
        <f t="shared" si="26"/>
        <v>29</v>
      </c>
      <c r="P95" s="74">
        <f t="shared" si="27"/>
        <v>39532</v>
      </c>
      <c r="Q95" s="35">
        <f t="shared" ca="1" si="28"/>
        <v>-2354</v>
      </c>
      <c r="R95" s="73">
        <v>7.3963198785091028E-2</v>
      </c>
      <c r="S95" s="75">
        <f t="shared" ca="1" si="29"/>
        <v>1.597021966286555</v>
      </c>
      <c r="T95" s="37">
        <f t="shared" si="30"/>
        <v>1</v>
      </c>
      <c r="U95" s="37">
        <f t="shared" si="31"/>
        <v>29</v>
      </c>
      <c r="W95" s="75">
        <f t="shared" si="42"/>
        <v>1.2298738654248702</v>
      </c>
      <c r="X95" s="65">
        <f t="shared" ca="1" si="32"/>
        <v>56.959931786512897</v>
      </c>
      <c r="Z95" s="65">
        <f t="shared" ca="1" si="33"/>
        <v>2104.9548026639941</v>
      </c>
      <c r="AA95" s="65">
        <f t="shared" ca="1" si="34"/>
        <v>1448.6905660578598</v>
      </c>
      <c r="AB95" s="65">
        <f t="shared" ca="1" si="35"/>
        <v>2049.3784382372219</v>
      </c>
      <c r="AC95" s="65">
        <f t="shared" ca="1" si="36"/>
        <v>2160.5311670907658</v>
      </c>
      <c r="AD95" s="65">
        <f t="shared" ca="1" si="37"/>
        <v>0</v>
      </c>
      <c r="AE95" s="65">
        <f t="shared" ca="1" si="38"/>
        <v>0</v>
      </c>
      <c r="AG95" s="35">
        <f t="shared" si="43"/>
        <v>1318.0500000000002</v>
      </c>
      <c r="AH95" s="35">
        <f t="shared" ca="1" si="44"/>
        <v>2104.9548026639941</v>
      </c>
    </row>
    <row r="96" spans="1:34">
      <c r="A96" s="76">
        <f t="shared" si="39"/>
        <v>39508</v>
      </c>
      <c r="B96" s="65">
        <f t="shared" si="40"/>
        <v>1</v>
      </c>
      <c r="C96" s="65">
        <f t="shared" si="24"/>
        <v>31</v>
      </c>
      <c r="D96" s="65">
        <f t="shared" ca="1" si="25"/>
        <v>49.206315574596118</v>
      </c>
      <c r="E96" s="73">
        <f t="shared" si="41"/>
        <v>44.45</v>
      </c>
      <c r="F96" s="66">
        <v>30.28</v>
      </c>
      <c r="G96" s="73">
        <v>43.25</v>
      </c>
      <c r="H96" s="73">
        <v>45.65</v>
      </c>
      <c r="I96" s="66"/>
      <c r="J96" s="66"/>
      <c r="K96" s="65"/>
      <c r="L96" s="65"/>
      <c r="M96" s="65"/>
      <c r="N96" s="65"/>
      <c r="O96" s="35">
        <f t="shared" si="26"/>
        <v>31</v>
      </c>
      <c r="P96" s="74">
        <f t="shared" si="27"/>
        <v>39563</v>
      </c>
      <c r="Q96" s="35">
        <f t="shared" ca="1" si="28"/>
        <v>-2323</v>
      </c>
      <c r="R96" s="73">
        <v>7.3972528918561001E-2</v>
      </c>
      <c r="S96" s="75">
        <f t="shared" ca="1" si="29"/>
        <v>1.5873005024063265</v>
      </c>
      <c r="T96" s="37">
        <f t="shared" si="30"/>
        <v>1</v>
      </c>
      <c r="U96" s="37">
        <f t="shared" si="31"/>
        <v>31</v>
      </c>
      <c r="W96" s="75">
        <f t="shared" si="42"/>
        <v>1.2298738654248702</v>
      </c>
      <c r="X96" s="65">
        <f t="shared" ca="1" si="32"/>
        <v>60.517561539044522</v>
      </c>
      <c r="Z96" s="65">
        <f t="shared" ca="1" si="33"/>
        <v>2187.2207272907976</v>
      </c>
      <c r="AA96" s="65">
        <f t="shared" ca="1" si="34"/>
        <v>1489.9672355987705</v>
      </c>
      <c r="AB96" s="65">
        <f t="shared" ca="1" si="35"/>
        <v>2128.1731486012823</v>
      </c>
      <c r="AC96" s="65">
        <f t="shared" ca="1" si="36"/>
        <v>2246.2683059803126</v>
      </c>
      <c r="AD96" s="65">
        <f t="shared" ca="1" si="37"/>
        <v>0</v>
      </c>
      <c r="AE96" s="65">
        <f t="shared" ca="1" si="38"/>
        <v>0</v>
      </c>
      <c r="AG96" s="35">
        <f t="shared" si="43"/>
        <v>1377.95</v>
      </c>
      <c r="AH96" s="35">
        <f t="shared" ca="1" si="44"/>
        <v>2187.2207272907976</v>
      </c>
    </row>
    <row r="97" spans="1:34">
      <c r="A97" s="76">
        <f t="shared" si="39"/>
        <v>39539</v>
      </c>
      <c r="B97" s="65">
        <f t="shared" si="40"/>
        <v>1</v>
      </c>
      <c r="C97" s="65">
        <f t="shared" si="24"/>
        <v>30</v>
      </c>
      <c r="D97" s="65">
        <f t="shared" ca="1" si="25"/>
        <v>47.338398319899831</v>
      </c>
      <c r="E97" s="73">
        <f t="shared" si="41"/>
        <v>43.274999999999999</v>
      </c>
      <c r="F97" s="66">
        <v>29.78</v>
      </c>
      <c r="G97" s="73">
        <v>43</v>
      </c>
      <c r="H97" s="73">
        <v>43.55</v>
      </c>
      <c r="I97" s="66"/>
      <c r="J97" s="66"/>
      <c r="K97" s="65"/>
      <c r="L97" s="65"/>
      <c r="M97" s="65"/>
      <c r="N97" s="65"/>
      <c r="O97" s="35">
        <f t="shared" si="26"/>
        <v>30</v>
      </c>
      <c r="P97" s="74">
        <f t="shared" si="27"/>
        <v>39593</v>
      </c>
      <c r="Q97" s="35">
        <f t="shared" ca="1" si="28"/>
        <v>-2293</v>
      </c>
      <c r="R97" s="73">
        <v>7.3982170056511032E-2</v>
      </c>
      <c r="S97" s="75">
        <f t="shared" ca="1" si="29"/>
        <v>1.5779466106633278</v>
      </c>
      <c r="T97" s="37">
        <f t="shared" si="30"/>
        <v>1</v>
      </c>
      <c r="U97" s="37">
        <f t="shared" si="31"/>
        <v>30</v>
      </c>
      <c r="W97" s="75">
        <f t="shared" si="42"/>
        <v>1.2298738654248702</v>
      </c>
      <c r="X97" s="65">
        <f t="shared" ca="1" si="32"/>
        <v>58.220258924717385</v>
      </c>
      <c r="Z97" s="65">
        <f t="shared" ca="1" si="33"/>
        <v>2048.569187293665</v>
      </c>
      <c r="AA97" s="65">
        <f t="shared" ca="1" si="34"/>
        <v>1409.7375019666169</v>
      </c>
      <c r="AB97" s="65">
        <f t="shared" ca="1" si="35"/>
        <v>2035.5511277556927</v>
      </c>
      <c r="AC97" s="65">
        <f t="shared" ca="1" si="36"/>
        <v>2061.5872468316375</v>
      </c>
      <c r="AD97" s="65">
        <f t="shared" ca="1" si="37"/>
        <v>0</v>
      </c>
      <c r="AE97" s="65">
        <f t="shared" ca="1" si="38"/>
        <v>0</v>
      </c>
      <c r="AG97" s="35">
        <f t="shared" si="43"/>
        <v>1298.25</v>
      </c>
      <c r="AH97" s="35">
        <f t="shared" ca="1" si="44"/>
        <v>2048.5691872936654</v>
      </c>
    </row>
    <row r="98" spans="1:34">
      <c r="A98" s="76">
        <f t="shared" si="39"/>
        <v>39569</v>
      </c>
      <c r="B98" s="65">
        <f t="shared" si="40"/>
        <v>1</v>
      </c>
      <c r="C98" s="65">
        <f t="shared" si="24"/>
        <v>31</v>
      </c>
      <c r="D98" s="65">
        <f t="shared" ca="1" si="25"/>
        <v>48.618428149971919</v>
      </c>
      <c r="E98" s="73">
        <f t="shared" si="41"/>
        <v>45.274999999999999</v>
      </c>
      <c r="F98" s="66">
        <v>27.78</v>
      </c>
      <c r="G98" s="73">
        <v>45</v>
      </c>
      <c r="H98" s="73">
        <v>45.55</v>
      </c>
      <c r="I98" s="66"/>
      <c r="J98" s="66"/>
      <c r="K98" s="65"/>
      <c r="L98" s="65"/>
      <c r="M98" s="65"/>
      <c r="N98" s="65"/>
      <c r="O98" s="35">
        <f t="shared" si="26"/>
        <v>31</v>
      </c>
      <c r="P98" s="74">
        <f t="shared" si="27"/>
        <v>39624</v>
      </c>
      <c r="Q98" s="35">
        <f t="shared" ca="1" si="28"/>
        <v>-2262</v>
      </c>
      <c r="R98" s="73">
        <v>7.3991500190040013E-2</v>
      </c>
      <c r="S98" s="75">
        <f t="shared" ca="1" si="29"/>
        <v>1.5683363919345781</v>
      </c>
      <c r="T98" s="37">
        <f t="shared" si="30"/>
        <v>1</v>
      </c>
      <c r="U98" s="37">
        <f t="shared" si="31"/>
        <v>31</v>
      </c>
      <c r="W98" s="75">
        <f t="shared" si="42"/>
        <v>1.2298738654248702</v>
      </c>
      <c r="X98" s="65">
        <f t="shared" ca="1" si="32"/>
        <v>59.794534159687288</v>
      </c>
      <c r="Z98" s="65">
        <f t="shared" ca="1" si="33"/>
        <v>2201.1993344899784</v>
      </c>
      <c r="AA98" s="65">
        <f t="shared" ca="1" si="34"/>
        <v>1350.6199340062199</v>
      </c>
      <c r="AB98" s="65">
        <f t="shared" ca="1" si="35"/>
        <v>2187.8292667487362</v>
      </c>
      <c r="AC98" s="65">
        <f t="shared" ca="1" si="36"/>
        <v>2214.5694022312209</v>
      </c>
      <c r="AD98" s="65">
        <f t="shared" ca="1" si="37"/>
        <v>0</v>
      </c>
      <c r="AE98" s="65">
        <f t="shared" ca="1" si="38"/>
        <v>0</v>
      </c>
      <c r="AG98" s="35">
        <f t="shared" si="43"/>
        <v>1403.5249999999999</v>
      </c>
      <c r="AH98" s="35">
        <f t="shared" ca="1" si="44"/>
        <v>2201.1993344899784</v>
      </c>
    </row>
    <row r="99" spans="1:34">
      <c r="A99" s="76">
        <f t="shared" si="39"/>
        <v>39600</v>
      </c>
      <c r="B99" s="65">
        <f t="shared" si="40"/>
        <v>1</v>
      </c>
      <c r="C99" s="65">
        <f t="shared" si="24"/>
        <v>30</v>
      </c>
      <c r="D99" s="65">
        <f t="shared" ca="1" si="25"/>
        <v>46.772772778284363</v>
      </c>
      <c r="E99" s="73">
        <f t="shared" si="41"/>
        <v>56.774999999999999</v>
      </c>
      <c r="F99" s="66">
        <v>28.28</v>
      </c>
      <c r="G99" s="73">
        <v>61</v>
      </c>
      <c r="H99" s="73">
        <v>52.55</v>
      </c>
      <c r="I99" s="66"/>
      <c r="J99" s="66"/>
      <c r="K99" s="65"/>
      <c r="L99" s="65"/>
      <c r="M99" s="65"/>
      <c r="N99" s="65"/>
      <c r="O99" s="35">
        <f t="shared" si="26"/>
        <v>30</v>
      </c>
      <c r="P99" s="74">
        <f t="shared" si="27"/>
        <v>39654</v>
      </c>
      <c r="Q99" s="35">
        <f t="shared" ca="1" si="28"/>
        <v>-2232</v>
      </c>
      <c r="R99" s="73">
        <v>7.4001141328050024E-2</v>
      </c>
      <c r="S99" s="75">
        <f t="shared" ca="1" si="29"/>
        <v>1.5590924259428121</v>
      </c>
      <c r="T99" s="37">
        <f t="shared" si="30"/>
        <v>1</v>
      </c>
      <c r="U99" s="37">
        <f t="shared" si="31"/>
        <v>30</v>
      </c>
      <c r="W99" s="75">
        <f t="shared" si="42"/>
        <v>1.2298738654248702</v>
      </c>
      <c r="X99" s="65">
        <f t="shared" ca="1" si="32"/>
        <v>57.524610853467735</v>
      </c>
      <c r="Z99" s="65">
        <f t="shared" ca="1" si="33"/>
        <v>2655.5241744870946</v>
      </c>
      <c r="AA99" s="65">
        <f t="shared" ca="1" si="34"/>
        <v>1322.7340141698819</v>
      </c>
      <c r="AB99" s="65">
        <f t="shared" ca="1" si="35"/>
        <v>2853.1391394753459</v>
      </c>
      <c r="AC99" s="65">
        <f t="shared" ca="1" si="36"/>
        <v>2457.9092094988432</v>
      </c>
      <c r="AD99" s="65">
        <f t="shared" ca="1" si="37"/>
        <v>0</v>
      </c>
      <c r="AE99" s="65">
        <f t="shared" ca="1" si="38"/>
        <v>0</v>
      </c>
      <c r="AG99" s="35">
        <f t="shared" si="43"/>
        <v>1703.25</v>
      </c>
      <c r="AH99" s="35">
        <f t="shared" ca="1" si="44"/>
        <v>2655.5241744870946</v>
      </c>
    </row>
    <row r="100" spans="1:34">
      <c r="A100" s="76">
        <f t="shared" si="39"/>
        <v>39630</v>
      </c>
      <c r="B100" s="65">
        <f t="shared" si="40"/>
        <v>1</v>
      </c>
      <c r="C100" s="65">
        <f t="shared" si="24"/>
        <v>31</v>
      </c>
      <c r="D100" s="65">
        <f t="shared" ca="1" si="25"/>
        <v>48.037270860895461</v>
      </c>
      <c r="E100" s="73">
        <f t="shared" si="41"/>
        <v>72.375</v>
      </c>
      <c r="F100" s="66">
        <v>37.58</v>
      </c>
      <c r="G100" s="73">
        <v>74.75</v>
      </c>
      <c r="H100" s="73">
        <v>70</v>
      </c>
      <c r="I100" s="66"/>
      <c r="J100" s="66"/>
      <c r="K100" s="65"/>
      <c r="L100" s="65"/>
      <c r="M100" s="65"/>
      <c r="N100" s="65"/>
      <c r="O100" s="35">
        <f t="shared" si="26"/>
        <v>31</v>
      </c>
      <c r="P100" s="74">
        <f t="shared" si="27"/>
        <v>39685</v>
      </c>
      <c r="Q100" s="35">
        <f t="shared" ca="1" si="28"/>
        <v>-2201</v>
      </c>
      <c r="R100" s="73">
        <v>7.4010782466092023E-2</v>
      </c>
      <c r="S100" s="75">
        <f t="shared" ca="1" si="29"/>
        <v>1.5495893826095311</v>
      </c>
      <c r="T100" s="37">
        <f t="shared" si="30"/>
        <v>1</v>
      </c>
      <c r="U100" s="37">
        <f t="shared" si="31"/>
        <v>31</v>
      </c>
      <c r="W100" s="75">
        <f t="shared" si="42"/>
        <v>1.2298738654248702</v>
      </c>
      <c r="X100" s="65">
        <f t="shared" ca="1" si="32"/>
        <v>59.079783998150987</v>
      </c>
      <c r="Z100" s="65">
        <f t="shared" ca="1" si="33"/>
        <v>3476.6974785573088</v>
      </c>
      <c r="AA100" s="65">
        <f t="shared" ca="1" si="34"/>
        <v>1805.2406389524513</v>
      </c>
      <c r="AB100" s="65">
        <f t="shared" ca="1" si="35"/>
        <v>3590.7859968519356</v>
      </c>
      <c r="AC100" s="65">
        <f t="shared" ca="1" si="36"/>
        <v>3362.6089602626821</v>
      </c>
      <c r="AD100" s="65">
        <f t="shared" ca="1" si="37"/>
        <v>0</v>
      </c>
      <c r="AE100" s="65">
        <f t="shared" ca="1" si="38"/>
        <v>0</v>
      </c>
      <c r="AG100" s="35">
        <f t="shared" si="43"/>
        <v>2243.625</v>
      </c>
      <c r="AH100" s="35">
        <f t="shared" ca="1" si="44"/>
        <v>3476.6974785573093</v>
      </c>
    </row>
    <row r="101" spans="1:34">
      <c r="A101" s="76">
        <f t="shared" si="39"/>
        <v>39661</v>
      </c>
      <c r="B101" s="65">
        <f t="shared" si="40"/>
        <v>1</v>
      </c>
      <c r="C101" s="65">
        <f t="shared" si="24"/>
        <v>31</v>
      </c>
      <c r="D101" s="65">
        <f t="shared" ca="1" si="25"/>
        <v>47.744484281770667</v>
      </c>
      <c r="E101" s="73">
        <f t="shared" si="41"/>
        <v>82.875</v>
      </c>
      <c r="F101" s="66">
        <v>40.58</v>
      </c>
      <c r="G101" s="73">
        <v>82.75</v>
      </c>
      <c r="H101" s="73">
        <v>83</v>
      </c>
      <c r="I101" s="66"/>
      <c r="J101" s="66"/>
      <c r="K101" s="65"/>
      <c r="L101" s="65"/>
      <c r="M101" s="65"/>
      <c r="N101" s="65"/>
      <c r="O101" s="35">
        <f t="shared" si="26"/>
        <v>31</v>
      </c>
      <c r="P101" s="74">
        <f t="shared" si="27"/>
        <v>39716</v>
      </c>
      <c r="Q101" s="35">
        <f t="shared" ca="1" si="28"/>
        <v>-2170</v>
      </c>
      <c r="R101" s="73">
        <v>7.4020112599709004E-2</v>
      </c>
      <c r="S101" s="75">
        <f t="shared" ca="1" si="29"/>
        <v>1.5401446542506667</v>
      </c>
      <c r="T101" s="37">
        <f t="shared" si="30"/>
        <v>1</v>
      </c>
      <c r="U101" s="37">
        <f t="shared" si="31"/>
        <v>31</v>
      </c>
      <c r="W101" s="75">
        <f t="shared" si="42"/>
        <v>1.2298738654248702</v>
      </c>
      <c r="X101" s="65">
        <f t="shared" ca="1" si="32"/>
        <v>58.719693436338247</v>
      </c>
      <c r="Z101" s="65">
        <f t="shared" ca="1" si="33"/>
        <v>3956.824134851744</v>
      </c>
      <c r="AA101" s="65">
        <f t="shared" ca="1" si="34"/>
        <v>1937.4711721542535</v>
      </c>
      <c r="AB101" s="65">
        <f t="shared" ca="1" si="35"/>
        <v>3950.8560743165226</v>
      </c>
      <c r="AC101" s="65">
        <f t="shared" ca="1" si="36"/>
        <v>3962.7921953869654</v>
      </c>
      <c r="AD101" s="65">
        <f t="shared" ca="1" si="37"/>
        <v>0</v>
      </c>
      <c r="AE101" s="65">
        <f t="shared" ca="1" si="38"/>
        <v>0</v>
      </c>
      <c r="AG101" s="35">
        <f t="shared" si="43"/>
        <v>2569.125</v>
      </c>
      <c r="AH101" s="35">
        <f t="shared" ca="1" si="44"/>
        <v>3956.824134851744</v>
      </c>
    </row>
    <row r="102" spans="1:34">
      <c r="A102" s="76">
        <f t="shared" si="39"/>
        <v>39692</v>
      </c>
      <c r="B102" s="65">
        <f t="shared" si="40"/>
        <v>1</v>
      </c>
      <c r="C102" s="65">
        <f t="shared" si="24"/>
        <v>30</v>
      </c>
      <c r="D102" s="65">
        <f t="shared" ca="1" si="25"/>
        <v>45.931713217077693</v>
      </c>
      <c r="E102" s="73">
        <f t="shared" si="41"/>
        <v>72.875</v>
      </c>
      <c r="F102" s="66">
        <v>38.08</v>
      </c>
      <c r="G102" s="73">
        <v>74.75</v>
      </c>
      <c r="H102" s="73">
        <v>71</v>
      </c>
      <c r="I102" s="66"/>
      <c r="J102" s="66"/>
      <c r="K102" s="65"/>
      <c r="L102" s="65"/>
      <c r="M102" s="65"/>
      <c r="N102" s="65"/>
      <c r="O102" s="35">
        <f t="shared" si="26"/>
        <v>30</v>
      </c>
      <c r="P102" s="74">
        <f t="shared" si="27"/>
        <v>39746</v>
      </c>
      <c r="Q102" s="35">
        <f t="shared" ca="1" si="28"/>
        <v>-2140</v>
      </c>
      <c r="R102" s="73">
        <v>7.4029753737810011E-2</v>
      </c>
      <c r="S102" s="75">
        <f t="shared" ca="1" si="29"/>
        <v>1.5310571072359231</v>
      </c>
      <c r="T102" s="37">
        <f t="shared" si="30"/>
        <v>1</v>
      </c>
      <c r="U102" s="37">
        <f t="shared" si="31"/>
        <v>30</v>
      </c>
      <c r="W102" s="75">
        <f t="shared" si="42"/>
        <v>1.2298738654248702</v>
      </c>
      <c r="X102" s="65">
        <f t="shared" ca="1" si="32"/>
        <v>56.490213679873939</v>
      </c>
      <c r="Z102" s="65">
        <f t="shared" ca="1" si="33"/>
        <v>3347.273600694537</v>
      </c>
      <c r="AA102" s="65">
        <f t="shared" ca="1" si="34"/>
        <v>1749.0796393063185</v>
      </c>
      <c r="AB102" s="65">
        <f t="shared" ca="1" si="35"/>
        <v>3433.3955629765574</v>
      </c>
      <c r="AC102" s="65">
        <f t="shared" ca="1" si="36"/>
        <v>3261.1516384125161</v>
      </c>
      <c r="AD102" s="65">
        <f t="shared" ca="1" si="37"/>
        <v>0</v>
      </c>
      <c r="AE102" s="65">
        <f t="shared" ca="1" si="38"/>
        <v>0</v>
      </c>
      <c r="AG102" s="35">
        <f t="shared" si="43"/>
        <v>2186.25</v>
      </c>
      <c r="AH102" s="35">
        <f t="shared" ca="1" si="44"/>
        <v>3347.273600694537</v>
      </c>
    </row>
    <row r="103" spans="1:34">
      <c r="A103" s="76">
        <f t="shared" si="39"/>
        <v>39722</v>
      </c>
      <c r="B103" s="65">
        <f t="shared" si="40"/>
        <v>1</v>
      </c>
      <c r="C103" s="65">
        <f t="shared" si="24"/>
        <v>31</v>
      </c>
      <c r="D103" s="65">
        <f t="shared" ca="1" si="25"/>
        <v>47.1733388048645</v>
      </c>
      <c r="E103" s="73">
        <f t="shared" si="41"/>
        <v>51.65</v>
      </c>
      <c r="F103" s="66">
        <v>33.78</v>
      </c>
      <c r="G103" s="73">
        <v>54.15</v>
      </c>
      <c r="H103" s="73">
        <v>49.15</v>
      </c>
      <c r="I103" s="66"/>
      <c r="J103" s="66"/>
      <c r="K103" s="65"/>
      <c r="L103" s="65"/>
      <c r="M103" s="65"/>
      <c r="N103" s="65"/>
      <c r="O103" s="35">
        <f t="shared" si="26"/>
        <v>31</v>
      </c>
      <c r="P103" s="74">
        <f t="shared" si="27"/>
        <v>39777</v>
      </c>
      <c r="Q103" s="35">
        <f t="shared" ca="1" si="28"/>
        <v>-2109</v>
      </c>
      <c r="R103" s="73">
        <v>7.4039083871486014E-2</v>
      </c>
      <c r="S103" s="75">
        <f t="shared" ca="1" si="29"/>
        <v>1.5217206066085323</v>
      </c>
      <c r="T103" s="37">
        <f t="shared" si="30"/>
        <v>1</v>
      </c>
      <c r="U103" s="37">
        <f t="shared" si="31"/>
        <v>31</v>
      </c>
      <c r="W103" s="75">
        <f t="shared" si="42"/>
        <v>1.2298738654248702</v>
      </c>
      <c r="X103" s="65">
        <f t="shared" ca="1" si="32"/>
        <v>58.017256540935726</v>
      </c>
      <c r="Z103" s="65">
        <f t="shared" ca="1" si="33"/>
        <v>2436.5029492712515</v>
      </c>
      <c r="AA103" s="65">
        <f t="shared" ca="1" si="34"/>
        <v>1593.5153848283228</v>
      </c>
      <c r="AB103" s="65">
        <f t="shared" ca="1" si="35"/>
        <v>2554.4362962834125</v>
      </c>
      <c r="AC103" s="65">
        <f t="shared" ca="1" si="36"/>
        <v>2318.5696022590901</v>
      </c>
      <c r="AD103" s="65">
        <f t="shared" ca="1" si="37"/>
        <v>0</v>
      </c>
      <c r="AE103" s="65">
        <f t="shared" ca="1" si="38"/>
        <v>0</v>
      </c>
      <c r="AG103" s="35">
        <f t="shared" si="43"/>
        <v>1601.1499999999999</v>
      </c>
      <c r="AH103" s="35">
        <f t="shared" ca="1" si="44"/>
        <v>2436.5029492712511</v>
      </c>
    </row>
    <row r="104" spans="1:34">
      <c r="A104" s="76">
        <f t="shared" si="39"/>
        <v>39753</v>
      </c>
      <c r="B104" s="65">
        <f t="shared" si="40"/>
        <v>1</v>
      </c>
      <c r="C104" s="65">
        <f t="shared" si="24"/>
        <v>30</v>
      </c>
      <c r="D104" s="65">
        <f t="shared" ca="1" si="25"/>
        <v>45.382194158590266</v>
      </c>
      <c r="E104" s="73">
        <f t="shared" si="41"/>
        <v>45.65</v>
      </c>
      <c r="F104" s="66">
        <v>29.78</v>
      </c>
      <c r="G104" s="73">
        <v>43.15</v>
      </c>
      <c r="H104" s="73">
        <v>48.15</v>
      </c>
      <c r="I104" s="66"/>
      <c r="J104" s="66"/>
      <c r="K104" s="65"/>
      <c r="L104" s="65"/>
      <c r="M104" s="65"/>
      <c r="N104" s="65"/>
      <c r="O104" s="35">
        <f t="shared" si="26"/>
        <v>30</v>
      </c>
      <c r="P104" s="74">
        <f t="shared" si="27"/>
        <v>39807</v>
      </c>
      <c r="Q104" s="35">
        <f t="shared" ca="1" si="28"/>
        <v>-2079</v>
      </c>
      <c r="R104" s="73">
        <v>7.4048725009647015E-2</v>
      </c>
      <c r="S104" s="75">
        <f t="shared" ca="1" si="29"/>
        <v>1.5127398052863421</v>
      </c>
      <c r="T104" s="37">
        <f t="shared" si="30"/>
        <v>1</v>
      </c>
      <c r="U104" s="37">
        <f t="shared" si="31"/>
        <v>30</v>
      </c>
      <c r="W104" s="75">
        <f t="shared" si="42"/>
        <v>1.2298738654248702</v>
      </c>
      <c r="X104" s="65">
        <f t="shared" ca="1" si="32"/>
        <v>55.814374551287379</v>
      </c>
      <c r="Z104" s="65">
        <f t="shared" ca="1" si="33"/>
        <v>2071.6971633396456</v>
      </c>
      <c r="AA104" s="65">
        <f t="shared" ca="1" si="34"/>
        <v>1351.4817420428183</v>
      </c>
      <c r="AB104" s="65">
        <f t="shared" ca="1" si="35"/>
        <v>1958.2416779431699</v>
      </c>
      <c r="AC104" s="65">
        <f t="shared" ca="1" si="36"/>
        <v>2185.1526487361211</v>
      </c>
      <c r="AD104" s="65">
        <f t="shared" ca="1" si="37"/>
        <v>0</v>
      </c>
      <c r="AE104" s="65">
        <f t="shared" ca="1" si="38"/>
        <v>0</v>
      </c>
      <c r="AG104" s="35">
        <f t="shared" si="43"/>
        <v>1369.5</v>
      </c>
      <c r="AH104" s="35">
        <f t="shared" ca="1" si="44"/>
        <v>2071.6971633396456</v>
      </c>
    </row>
    <row r="105" spans="1:34">
      <c r="A105" s="76">
        <f t="shared" si="39"/>
        <v>39783</v>
      </c>
      <c r="B105" s="65">
        <f t="shared" si="40"/>
        <v>1</v>
      </c>
      <c r="C105" s="65">
        <f t="shared" si="24"/>
        <v>31</v>
      </c>
      <c r="D105" s="65">
        <f t="shared" ca="1" si="25"/>
        <v>46.608662456317823</v>
      </c>
      <c r="E105" s="73">
        <f t="shared" si="41"/>
        <v>44.65</v>
      </c>
      <c r="F105" s="66">
        <v>29.78</v>
      </c>
      <c r="G105" s="73">
        <v>42.15</v>
      </c>
      <c r="H105" s="73">
        <v>47.15</v>
      </c>
      <c r="I105" s="66"/>
      <c r="J105" s="66"/>
      <c r="K105" s="65"/>
      <c r="L105" s="65"/>
      <c r="M105" s="65"/>
      <c r="N105" s="65"/>
      <c r="O105" s="35">
        <f t="shared" si="26"/>
        <v>31</v>
      </c>
      <c r="P105" s="74">
        <f t="shared" si="27"/>
        <v>39838</v>
      </c>
      <c r="Q105" s="35">
        <f t="shared" ca="1" si="28"/>
        <v>-2048</v>
      </c>
      <c r="R105" s="73">
        <v>7.4058366147840005E-2</v>
      </c>
      <c r="S105" s="75">
        <f t="shared" ca="1" si="29"/>
        <v>1.5035052405263813</v>
      </c>
      <c r="T105" s="37">
        <f t="shared" si="30"/>
        <v>1</v>
      </c>
      <c r="U105" s="37">
        <f t="shared" si="31"/>
        <v>31</v>
      </c>
      <c r="W105" s="75">
        <f t="shared" si="42"/>
        <v>1.2298738654248702</v>
      </c>
      <c r="X105" s="65">
        <f t="shared" ca="1" si="32"/>
        <v>57.322775857434628</v>
      </c>
      <c r="Z105" s="65">
        <f t="shared" ca="1" si="33"/>
        <v>2081.076778674591</v>
      </c>
      <c r="AA105" s="65">
        <f t="shared" ca="1" si="34"/>
        <v>1388.0059679491449</v>
      </c>
      <c r="AB105" s="65">
        <f t="shared" ca="1" si="35"/>
        <v>1964.5551225337963</v>
      </c>
      <c r="AC105" s="65">
        <f t="shared" ca="1" si="36"/>
        <v>2197.5984348153852</v>
      </c>
      <c r="AD105" s="65">
        <f t="shared" ca="1" si="37"/>
        <v>0</v>
      </c>
      <c r="AE105" s="65">
        <f t="shared" ca="1" si="38"/>
        <v>0</v>
      </c>
      <c r="AG105" s="35">
        <f t="shared" si="43"/>
        <v>1384.1499999999999</v>
      </c>
      <c r="AH105" s="35">
        <f t="shared" ca="1" si="44"/>
        <v>2081.0767786745905</v>
      </c>
    </row>
    <row r="106" spans="1:34">
      <c r="A106" s="76">
        <f t="shared" si="39"/>
        <v>39814</v>
      </c>
      <c r="B106" s="65">
        <f t="shared" si="40"/>
        <v>1</v>
      </c>
      <c r="C106" s="65">
        <f t="shared" si="24"/>
        <v>31</v>
      </c>
      <c r="D106" s="65">
        <f t="shared" ca="1" si="25"/>
        <v>46.3242235389123</v>
      </c>
      <c r="E106" s="73">
        <f t="shared" si="41"/>
        <v>47.6</v>
      </c>
      <c r="F106" s="66">
        <v>32.575000000000003</v>
      </c>
      <c r="G106" s="73">
        <v>46</v>
      </c>
      <c r="H106" s="73">
        <v>49.2</v>
      </c>
      <c r="I106" s="66"/>
      <c r="J106" s="66"/>
      <c r="K106" s="65"/>
      <c r="L106" s="65"/>
      <c r="M106" s="65"/>
      <c r="N106" s="65"/>
      <c r="O106" s="35">
        <f t="shared" si="26"/>
        <v>31</v>
      </c>
      <c r="P106" s="74">
        <f t="shared" si="27"/>
        <v>39869</v>
      </c>
      <c r="Q106" s="35">
        <f t="shared" ca="1" si="28"/>
        <v>-2017</v>
      </c>
      <c r="R106" s="73">
        <v>7.4067385277144016E-2</v>
      </c>
      <c r="S106" s="75">
        <f t="shared" ca="1" si="29"/>
        <v>1.4943297915778162</v>
      </c>
      <c r="T106" s="37">
        <f t="shared" si="30"/>
        <v>1</v>
      </c>
      <c r="U106" s="37">
        <f t="shared" si="31"/>
        <v>31</v>
      </c>
      <c r="W106" s="75">
        <f t="shared" si="42"/>
        <v>1.2667700813876164</v>
      </c>
      <c r="X106" s="65">
        <f t="shared" ca="1" si="32"/>
        <v>58.682140422606068</v>
      </c>
      <c r="Z106" s="65">
        <f t="shared" ca="1" si="33"/>
        <v>2205.0330404522256</v>
      </c>
      <c r="AA106" s="65">
        <f t="shared" ca="1" si="34"/>
        <v>1509.0115817800684</v>
      </c>
      <c r="AB106" s="65">
        <f t="shared" ca="1" si="35"/>
        <v>2130.9142827899659</v>
      </c>
      <c r="AC106" s="65">
        <f t="shared" ca="1" si="36"/>
        <v>2279.1517981144852</v>
      </c>
      <c r="AD106" s="65">
        <f t="shared" ca="1" si="37"/>
        <v>0</v>
      </c>
      <c r="AE106" s="65">
        <f t="shared" ca="1" si="38"/>
        <v>0</v>
      </c>
      <c r="AG106" s="35">
        <f t="shared" si="43"/>
        <v>1475.6000000000001</v>
      </c>
      <c r="AH106" s="35">
        <f t="shared" ca="1" si="44"/>
        <v>2205.0330404522256</v>
      </c>
    </row>
    <row r="107" spans="1:34">
      <c r="A107" s="76">
        <f t="shared" si="39"/>
        <v>39845</v>
      </c>
      <c r="B107" s="65">
        <f t="shared" si="40"/>
        <v>1</v>
      </c>
      <c r="C107" s="65">
        <f t="shared" si="24"/>
        <v>28</v>
      </c>
      <c r="D107" s="65">
        <f t="shared" ca="1" si="25"/>
        <v>41.610611436047165</v>
      </c>
      <c r="E107" s="73">
        <f t="shared" si="41"/>
        <v>46.096976284274895</v>
      </c>
      <c r="F107" s="66">
        <v>31.68</v>
      </c>
      <c r="G107" s="73">
        <v>44.993952568549787</v>
      </c>
      <c r="H107" s="73">
        <v>47.2</v>
      </c>
      <c r="I107" s="66"/>
      <c r="J107" s="66"/>
      <c r="K107" s="65"/>
      <c r="L107" s="65"/>
      <c r="M107" s="65"/>
      <c r="N107" s="65"/>
      <c r="O107" s="35">
        <f t="shared" si="26"/>
        <v>28</v>
      </c>
      <c r="P107" s="74">
        <f t="shared" si="27"/>
        <v>39897</v>
      </c>
      <c r="Q107" s="35">
        <f t="shared" ca="1" si="28"/>
        <v>-1989</v>
      </c>
      <c r="R107" s="73">
        <v>7.4077026415395028E-2</v>
      </c>
      <c r="S107" s="75">
        <f t="shared" ca="1" si="29"/>
        <v>1.4860932655731132</v>
      </c>
      <c r="T107" s="37">
        <f t="shared" si="30"/>
        <v>1</v>
      </c>
      <c r="U107" s="37">
        <f t="shared" si="31"/>
        <v>28</v>
      </c>
      <c r="W107" s="75">
        <f t="shared" si="42"/>
        <v>1.2667700813876164</v>
      </c>
      <c r="X107" s="65">
        <f t="shared" ca="1" si="32"/>
        <v>52.711077635429945</v>
      </c>
      <c r="Z107" s="65">
        <f t="shared" ca="1" si="33"/>
        <v>1918.1233685416439</v>
      </c>
      <c r="AA107" s="65">
        <f t="shared" ca="1" si="34"/>
        <v>1318.2241702939741</v>
      </c>
      <c r="AB107" s="65">
        <f t="shared" ca="1" si="35"/>
        <v>1872.2258773018614</v>
      </c>
      <c r="AC107" s="65">
        <f t="shared" ca="1" si="36"/>
        <v>1964.0208597814262</v>
      </c>
      <c r="AD107" s="65">
        <f t="shared" ca="1" si="37"/>
        <v>0</v>
      </c>
      <c r="AE107" s="65">
        <f t="shared" ca="1" si="38"/>
        <v>0</v>
      </c>
      <c r="AG107" s="35">
        <f t="shared" si="43"/>
        <v>1290.7153359596971</v>
      </c>
      <c r="AH107" s="35">
        <f t="shared" ca="1" si="44"/>
        <v>1918.1233685416441</v>
      </c>
    </row>
    <row r="108" spans="1:34">
      <c r="A108" s="76">
        <f t="shared" si="39"/>
        <v>39873</v>
      </c>
      <c r="B108" s="65">
        <f t="shared" si="40"/>
        <v>1</v>
      </c>
      <c r="C108" s="65">
        <f t="shared" si="24"/>
        <v>31</v>
      </c>
      <c r="D108" s="65">
        <f t="shared" ca="1" si="25"/>
        <v>45.787606505474898</v>
      </c>
      <c r="E108" s="73">
        <f t="shared" si="41"/>
        <v>45.096976284274895</v>
      </c>
      <c r="F108" s="66">
        <v>30.68</v>
      </c>
      <c r="G108" s="73">
        <v>43.993952568549787</v>
      </c>
      <c r="H108" s="73">
        <v>46.2</v>
      </c>
      <c r="I108" s="66"/>
      <c r="J108" s="66"/>
      <c r="K108" s="65"/>
      <c r="L108" s="65"/>
      <c r="M108" s="65"/>
      <c r="N108" s="65"/>
      <c r="O108" s="35">
        <f t="shared" si="26"/>
        <v>31</v>
      </c>
      <c r="P108" s="74">
        <f t="shared" si="27"/>
        <v>39928</v>
      </c>
      <c r="Q108" s="35">
        <f t="shared" ca="1" si="28"/>
        <v>-1958</v>
      </c>
      <c r="R108" s="73">
        <v>7.4086356549217025E-2</v>
      </c>
      <c r="S108" s="75">
        <f t="shared" ca="1" si="29"/>
        <v>1.4770195646927387</v>
      </c>
      <c r="T108" s="37">
        <f t="shared" si="30"/>
        <v>1</v>
      </c>
      <c r="U108" s="37">
        <f t="shared" si="31"/>
        <v>31</v>
      </c>
      <c r="W108" s="75">
        <f t="shared" si="42"/>
        <v>1.2667700813876164</v>
      </c>
      <c r="X108" s="65">
        <f t="shared" ca="1" si="32"/>
        <v>58.002370019484587</v>
      </c>
      <c r="Z108" s="65">
        <f t="shared" ca="1" si="33"/>
        <v>2064.8826046911122</v>
      </c>
      <c r="AA108" s="65">
        <f t="shared" ca="1" si="34"/>
        <v>1404.7637675879698</v>
      </c>
      <c r="AB108" s="65">
        <f t="shared" ca="1" si="35"/>
        <v>2014.3777888292843</v>
      </c>
      <c r="AC108" s="65">
        <f t="shared" ca="1" si="36"/>
        <v>2115.3874205529405</v>
      </c>
      <c r="AD108" s="65">
        <f t="shared" ca="1" si="37"/>
        <v>0</v>
      </c>
      <c r="AE108" s="65">
        <f t="shared" ca="1" si="38"/>
        <v>0</v>
      </c>
      <c r="AG108" s="35">
        <f t="shared" si="43"/>
        <v>1398.0062648125217</v>
      </c>
      <c r="AH108" s="35">
        <f t="shared" ca="1" si="44"/>
        <v>2064.8826046911122</v>
      </c>
    </row>
    <row r="109" spans="1:34">
      <c r="A109" s="76">
        <f t="shared" si="39"/>
        <v>39904</v>
      </c>
      <c r="B109" s="65">
        <f t="shared" si="40"/>
        <v>1</v>
      </c>
      <c r="C109" s="65">
        <f t="shared" si="24"/>
        <v>30</v>
      </c>
      <c r="D109" s="65">
        <f t="shared" ca="1" si="25"/>
        <v>44.048673317282805</v>
      </c>
      <c r="E109" s="73">
        <f t="shared" si="41"/>
        <v>43.674999999999997</v>
      </c>
      <c r="F109" s="66">
        <v>30.18</v>
      </c>
      <c r="G109" s="73">
        <v>43.25</v>
      </c>
      <c r="H109" s="73">
        <v>44.1</v>
      </c>
      <c r="I109" s="66"/>
      <c r="J109" s="66"/>
      <c r="K109" s="65"/>
      <c r="L109" s="65"/>
      <c r="M109" s="65"/>
      <c r="N109" s="65"/>
      <c r="O109" s="35">
        <f t="shared" si="26"/>
        <v>30</v>
      </c>
      <c r="P109" s="74">
        <f t="shared" si="27"/>
        <v>39958</v>
      </c>
      <c r="Q109" s="35">
        <f t="shared" ca="1" si="28"/>
        <v>-1928</v>
      </c>
      <c r="R109" s="73">
        <v>7.409599768752903E-2</v>
      </c>
      <c r="S109" s="75">
        <f t="shared" ca="1" si="29"/>
        <v>1.4682891105760936</v>
      </c>
      <c r="T109" s="37">
        <f t="shared" si="30"/>
        <v>1</v>
      </c>
      <c r="U109" s="37">
        <f t="shared" si="31"/>
        <v>30</v>
      </c>
      <c r="W109" s="75">
        <f t="shared" si="42"/>
        <v>1.2667700813876164</v>
      </c>
      <c r="X109" s="65">
        <f t="shared" ca="1" si="32"/>
        <v>55.799541483150868</v>
      </c>
      <c r="Z109" s="65">
        <f t="shared" ca="1" si="33"/>
        <v>1923.8258071323264</v>
      </c>
      <c r="AA109" s="65">
        <f t="shared" ca="1" si="34"/>
        <v>1329.388960715595</v>
      </c>
      <c r="AB109" s="65">
        <f t="shared" ca="1" si="35"/>
        <v>1905.1051209724812</v>
      </c>
      <c r="AC109" s="65">
        <f t="shared" ca="1" si="36"/>
        <v>1942.5464932921718</v>
      </c>
      <c r="AD109" s="65">
        <f t="shared" ca="1" si="37"/>
        <v>0</v>
      </c>
      <c r="AE109" s="65">
        <f t="shared" ca="1" si="38"/>
        <v>0</v>
      </c>
      <c r="AG109" s="35">
        <f t="shared" si="43"/>
        <v>1310.25</v>
      </c>
      <c r="AH109" s="35">
        <f t="shared" ca="1" si="44"/>
        <v>1923.8258071323266</v>
      </c>
    </row>
    <row r="110" spans="1:34">
      <c r="A110" s="76">
        <f t="shared" si="39"/>
        <v>39934</v>
      </c>
      <c r="B110" s="65">
        <f t="shared" si="40"/>
        <v>1</v>
      </c>
      <c r="C110" s="65">
        <f t="shared" si="24"/>
        <v>31</v>
      </c>
      <c r="D110" s="65">
        <f t="shared" ca="1" si="25"/>
        <v>45.238907135736952</v>
      </c>
      <c r="E110" s="73">
        <f t="shared" si="41"/>
        <v>45.875207551195686</v>
      </c>
      <c r="F110" s="66">
        <v>28.18</v>
      </c>
      <c r="G110" s="73">
        <v>45.650415102391378</v>
      </c>
      <c r="H110" s="73">
        <v>46.1</v>
      </c>
      <c r="I110" s="66"/>
      <c r="J110" s="66"/>
      <c r="K110" s="65"/>
      <c r="L110" s="65"/>
      <c r="M110" s="65"/>
      <c r="N110" s="65"/>
      <c r="O110" s="35">
        <f t="shared" si="26"/>
        <v>31</v>
      </c>
      <c r="P110" s="74">
        <f t="shared" si="27"/>
        <v>39989</v>
      </c>
      <c r="Q110" s="35">
        <f t="shared" ca="1" si="28"/>
        <v>-1897</v>
      </c>
      <c r="R110" s="73">
        <v>7.4105327821407996E-2</v>
      </c>
      <c r="S110" s="75">
        <f t="shared" ca="1" si="29"/>
        <v>1.4593195850237726</v>
      </c>
      <c r="T110" s="37">
        <f t="shared" si="30"/>
        <v>1</v>
      </c>
      <c r="U110" s="37">
        <f t="shared" si="31"/>
        <v>31</v>
      </c>
      <c r="W110" s="75">
        <f t="shared" si="42"/>
        <v>1.2667700813876164</v>
      </c>
      <c r="X110" s="65">
        <f t="shared" ca="1" si="32"/>
        <v>57.307294074224316</v>
      </c>
      <c r="Z110" s="65">
        <f t="shared" ca="1" si="33"/>
        <v>2075.3442542412004</v>
      </c>
      <c r="AA110" s="65">
        <f t="shared" ca="1" si="34"/>
        <v>1274.8324030850672</v>
      </c>
      <c r="AB110" s="65">
        <f t="shared" ca="1" si="35"/>
        <v>2065.174889524927</v>
      </c>
      <c r="AC110" s="65">
        <f t="shared" ca="1" si="36"/>
        <v>2085.5136189574737</v>
      </c>
      <c r="AD110" s="65">
        <f t="shared" ca="1" si="37"/>
        <v>0</v>
      </c>
      <c r="AE110" s="65">
        <f t="shared" ca="1" si="38"/>
        <v>0</v>
      </c>
      <c r="AG110" s="35">
        <f t="shared" si="43"/>
        <v>1422.1314340870663</v>
      </c>
      <c r="AH110" s="35">
        <f t="shared" ca="1" si="44"/>
        <v>2075.3442542412004</v>
      </c>
    </row>
    <row r="111" spans="1:34">
      <c r="A111" s="76">
        <f t="shared" si="39"/>
        <v>39965</v>
      </c>
      <c r="B111" s="65">
        <f t="shared" si="40"/>
        <v>1</v>
      </c>
      <c r="C111" s="65">
        <f t="shared" si="24"/>
        <v>30</v>
      </c>
      <c r="D111" s="65">
        <f t="shared" ca="1" si="25"/>
        <v>43.520748500910265</v>
      </c>
      <c r="E111" s="73">
        <f t="shared" si="41"/>
        <v>57.375207551195686</v>
      </c>
      <c r="F111" s="66">
        <v>28.68</v>
      </c>
      <c r="G111" s="73">
        <v>61.650415102391371</v>
      </c>
      <c r="H111" s="73">
        <v>53.1</v>
      </c>
      <c r="I111" s="66"/>
      <c r="J111" s="66"/>
      <c r="K111" s="65"/>
      <c r="L111" s="65"/>
      <c r="M111" s="65"/>
      <c r="N111" s="65"/>
      <c r="O111" s="35">
        <f t="shared" si="26"/>
        <v>30</v>
      </c>
      <c r="P111" s="74">
        <f t="shared" si="27"/>
        <v>40019</v>
      </c>
      <c r="Q111" s="35">
        <f t="shared" ca="1" si="28"/>
        <v>-1867</v>
      </c>
      <c r="R111" s="73">
        <v>7.4114968959781008E-2</v>
      </c>
      <c r="S111" s="75">
        <f t="shared" ca="1" si="29"/>
        <v>1.4506916166970087</v>
      </c>
      <c r="T111" s="37">
        <f t="shared" si="30"/>
        <v>1</v>
      </c>
      <c r="U111" s="37">
        <f t="shared" si="31"/>
        <v>30</v>
      </c>
      <c r="W111" s="75">
        <f t="shared" si="42"/>
        <v>1.2667700813876164</v>
      </c>
      <c r="X111" s="65">
        <f t="shared" ca="1" si="32"/>
        <v>55.130782120548083</v>
      </c>
      <c r="Z111" s="65">
        <f t="shared" ca="1" si="33"/>
        <v>2497.0119780231148</v>
      </c>
      <c r="AA111" s="65">
        <f t="shared" ca="1" si="34"/>
        <v>1248.1750670061065</v>
      </c>
      <c r="AB111" s="65">
        <f t="shared" ca="1" si="35"/>
        <v>2683.0722106478947</v>
      </c>
      <c r="AC111" s="65">
        <f t="shared" ca="1" si="36"/>
        <v>2310.9517453983353</v>
      </c>
      <c r="AD111" s="65">
        <f t="shared" ca="1" si="37"/>
        <v>0</v>
      </c>
      <c r="AE111" s="65">
        <f t="shared" ca="1" si="38"/>
        <v>0</v>
      </c>
      <c r="AG111" s="35">
        <f t="shared" si="43"/>
        <v>1721.2562265358706</v>
      </c>
      <c r="AH111" s="35">
        <f t="shared" ca="1" si="44"/>
        <v>2497.0119780231148</v>
      </c>
    </row>
    <row r="112" spans="1:34">
      <c r="A112" s="76">
        <f t="shared" si="39"/>
        <v>39995</v>
      </c>
      <c r="B112" s="65">
        <f t="shared" si="40"/>
        <v>1</v>
      </c>
      <c r="C112" s="65">
        <f t="shared" si="24"/>
        <v>31</v>
      </c>
      <c r="D112" s="65">
        <f t="shared" ca="1" si="25"/>
        <v>44.696509998707405</v>
      </c>
      <c r="E112" s="73">
        <f t="shared" si="41"/>
        <v>72.775000000000006</v>
      </c>
      <c r="F112" s="66">
        <v>37.979999999999997</v>
      </c>
      <c r="G112" s="73">
        <v>75</v>
      </c>
      <c r="H112" s="73">
        <v>70.55</v>
      </c>
      <c r="I112" s="66"/>
      <c r="J112" s="66"/>
      <c r="K112" s="65"/>
      <c r="L112" s="65"/>
      <c r="M112" s="65"/>
      <c r="N112" s="65"/>
      <c r="O112" s="35">
        <f t="shared" si="26"/>
        <v>31</v>
      </c>
      <c r="P112" s="74">
        <f t="shared" si="27"/>
        <v>40050</v>
      </c>
      <c r="Q112" s="35">
        <f t="shared" ca="1" si="28"/>
        <v>-1836</v>
      </c>
      <c r="R112" s="73">
        <v>7.4124610098183996E-2</v>
      </c>
      <c r="S112" s="75">
        <f t="shared" ca="1" si="29"/>
        <v>1.4418229031841099</v>
      </c>
      <c r="T112" s="37">
        <f t="shared" si="30"/>
        <v>1</v>
      </c>
      <c r="U112" s="37">
        <f t="shared" si="31"/>
        <v>31</v>
      </c>
      <c r="W112" s="75">
        <f t="shared" si="42"/>
        <v>1.2667700813876164</v>
      </c>
      <c r="X112" s="65">
        <f t="shared" ca="1" si="32"/>
        <v>56.62020160880499</v>
      </c>
      <c r="Z112" s="65">
        <f t="shared" ca="1" si="33"/>
        <v>3252.7885151559317</v>
      </c>
      <c r="AA112" s="65">
        <f t="shared" ca="1" si="34"/>
        <v>1697.5734497509072</v>
      </c>
      <c r="AB112" s="65">
        <f t="shared" ca="1" si="35"/>
        <v>3352.2382499030555</v>
      </c>
      <c r="AC112" s="65">
        <f t="shared" ca="1" si="36"/>
        <v>3153.3387804088075</v>
      </c>
      <c r="AD112" s="65">
        <f t="shared" ca="1" si="37"/>
        <v>0</v>
      </c>
      <c r="AE112" s="65">
        <f t="shared" ca="1" si="38"/>
        <v>0</v>
      </c>
      <c r="AG112" s="35">
        <f t="shared" si="43"/>
        <v>2256.0250000000001</v>
      </c>
      <c r="AH112" s="35">
        <f t="shared" ca="1" si="44"/>
        <v>3252.7885151559317</v>
      </c>
    </row>
    <row r="113" spans="1:34">
      <c r="A113" s="76">
        <f t="shared" si="39"/>
        <v>40026</v>
      </c>
      <c r="B113" s="65">
        <f t="shared" si="40"/>
        <v>1</v>
      </c>
      <c r="C113" s="65">
        <f t="shared" si="24"/>
        <v>31</v>
      </c>
      <c r="D113" s="65">
        <f t="shared" ca="1" si="25"/>
        <v>44.423258632706194</v>
      </c>
      <c r="E113" s="73">
        <f t="shared" si="41"/>
        <v>82.649677521967334</v>
      </c>
      <c r="F113" s="66">
        <v>40.98</v>
      </c>
      <c r="G113" s="73">
        <v>81.749355043934685</v>
      </c>
      <c r="H113" s="73">
        <v>83.55</v>
      </c>
      <c r="I113" s="66"/>
      <c r="J113" s="66"/>
      <c r="K113" s="65"/>
      <c r="L113" s="65"/>
      <c r="M113" s="65"/>
      <c r="N113" s="65"/>
      <c r="O113" s="35">
        <f t="shared" si="26"/>
        <v>31</v>
      </c>
      <c r="P113" s="74">
        <f t="shared" si="27"/>
        <v>40081</v>
      </c>
      <c r="Q113" s="35">
        <f t="shared" ca="1" si="28"/>
        <v>-1805</v>
      </c>
      <c r="R113" s="73">
        <v>7.4133940232152015E-2</v>
      </c>
      <c r="S113" s="75">
        <f t="shared" ca="1" si="29"/>
        <v>1.4330083429905225</v>
      </c>
      <c r="T113" s="37">
        <f t="shared" si="30"/>
        <v>1</v>
      </c>
      <c r="U113" s="37">
        <f t="shared" si="31"/>
        <v>31</v>
      </c>
      <c r="W113" s="75">
        <f t="shared" si="42"/>
        <v>1.2667700813876164</v>
      </c>
      <c r="X113" s="65">
        <f t="shared" ca="1" si="32"/>
        <v>56.274054953656353</v>
      </c>
      <c r="Z113" s="65">
        <f t="shared" ca="1" si="33"/>
        <v>3671.5680004681185</v>
      </c>
      <c r="AA113" s="65">
        <f t="shared" ca="1" si="34"/>
        <v>1820.4651387682998</v>
      </c>
      <c r="AB113" s="65">
        <f t="shared" ca="1" si="35"/>
        <v>3631.5727421736351</v>
      </c>
      <c r="AC113" s="65">
        <f t="shared" ca="1" si="36"/>
        <v>3711.5632587626023</v>
      </c>
      <c r="AD113" s="65">
        <f t="shared" ca="1" si="37"/>
        <v>0</v>
      </c>
      <c r="AE113" s="65">
        <f t="shared" ca="1" si="38"/>
        <v>0</v>
      </c>
      <c r="AG113" s="35">
        <f t="shared" si="43"/>
        <v>2562.1400031809872</v>
      </c>
      <c r="AH113" s="35">
        <f t="shared" ca="1" si="44"/>
        <v>3671.5680004681185</v>
      </c>
    </row>
    <row r="114" spans="1:34">
      <c r="A114" s="76">
        <f t="shared" si="39"/>
        <v>40057</v>
      </c>
      <c r="B114" s="65">
        <f t="shared" si="40"/>
        <v>1</v>
      </c>
      <c r="C114" s="65">
        <f t="shared" si="24"/>
        <v>30</v>
      </c>
      <c r="D114" s="65">
        <f t="shared" ca="1" si="25"/>
        <v>42.735818831945679</v>
      </c>
      <c r="E114" s="73">
        <f t="shared" si="41"/>
        <v>72.649677521967334</v>
      </c>
      <c r="F114" s="66">
        <v>38.479999999999997</v>
      </c>
      <c r="G114" s="73">
        <v>73.749355043934685</v>
      </c>
      <c r="H114" s="73">
        <v>71.55</v>
      </c>
      <c r="I114" s="66"/>
      <c r="J114" s="66"/>
      <c r="K114" s="65"/>
      <c r="L114" s="65"/>
      <c r="M114" s="65"/>
      <c r="N114" s="65"/>
      <c r="O114" s="35">
        <f t="shared" si="26"/>
        <v>30</v>
      </c>
      <c r="P114" s="74">
        <f t="shared" si="27"/>
        <v>40111</v>
      </c>
      <c r="Q114" s="35">
        <f t="shared" ca="1" si="28"/>
        <v>-1775</v>
      </c>
      <c r="R114" s="73">
        <v>7.4143581370615011E-2</v>
      </c>
      <c r="S114" s="75">
        <f t="shared" ca="1" si="29"/>
        <v>1.4245272943981893</v>
      </c>
      <c r="T114" s="37">
        <f t="shared" si="30"/>
        <v>1</v>
      </c>
      <c r="U114" s="37">
        <f t="shared" si="31"/>
        <v>30</v>
      </c>
      <c r="W114" s="75">
        <f t="shared" si="42"/>
        <v>1.2667700813876164</v>
      </c>
      <c r="X114" s="65">
        <f t="shared" ca="1" si="32"/>
        <v>54.136456699910255</v>
      </c>
      <c r="Z114" s="65">
        <f t="shared" ca="1" si="33"/>
        <v>3104.7434567780724</v>
      </c>
      <c r="AA114" s="65">
        <f t="shared" ca="1" si="34"/>
        <v>1644.4743086532696</v>
      </c>
      <c r="AB114" s="65">
        <f t="shared" ca="1" si="35"/>
        <v>3151.7390761304318</v>
      </c>
      <c r="AC114" s="65">
        <f t="shared" ca="1" si="36"/>
        <v>3057.747837425713</v>
      </c>
      <c r="AD114" s="65">
        <f t="shared" ca="1" si="37"/>
        <v>0</v>
      </c>
      <c r="AE114" s="65">
        <f t="shared" ca="1" si="38"/>
        <v>0</v>
      </c>
      <c r="AG114" s="35">
        <f t="shared" si="43"/>
        <v>2179.4903256590201</v>
      </c>
      <c r="AH114" s="35">
        <f t="shared" ca="1" si="44"/>
        <v>3104.7434567780724</v>
      </c>
    </row>
    <row r="115" spans="1:34">
      <c r="A115" s="76">
        <f t="shared" si="39"/>
        <v>40087</v>
      </c>
      <c r="B115" s="65">
        <f t="shared" si="40"/>
        <v>1</v>
      </c>
      <c r="C115" s="65">
        <f t="shared" si="24"/>
        <v>31</v>
      </c>
      <c r="D115" s="65">
        <f t="shared" ca="1" si="25"/>
        <v>43.890236283209063</v>
      </c>
      <c r="E115" s="73">
        <f t="shared" si="41"/>
        <v>52.05</v>
      </c>
      <c r="F115" s="66">
        <v>34.18</v>
      </c>
      <c r="G115" s="73">
        <v>54.4</v>
      </c>
      <c r="H115" s="73">
        <v>49.7</v>
      </c>
      <c r="I115" s="66"/>
      <c r="J115" s="66"/>
      <c r="K115" s="65"/>
      <c r="L115" s="65"/>
      <c r="M115" s="65"/>
      <c r="N115" s="65"/>
      <c r="O115" s="35">
        <f t="shared" si="26"/>
        <v>31</v>
      </c>
      <c r="P115" s="74">
        <f t="shared" si="27"/>
        <v>40142</v>
      </c>
      <c r="Q115" s="35">
        <f t="shared" ca="1" si="28"/>
        <v>-1744</v>
      </c>
      <c r="R115" s="73">
        <v>7.4152911504641025E-2</v>
      </c>
      <c r="S115" s="75">
        <f t="shared" ca="1" si="29"/>
        <v>1.4158140736519054</v>
      </c>
      <c r="T115" s="37">
        <f t="shared" si="30"/>
        <v>1</v>
      </c>
      <c r="U115" s="37">
        <f t="shared" si="31"/>
        <v>31</v>
      </c>
      <c r="W115" s="75">
        <f t="shared" si="42"/>
        <v>1.2667700813876164</v>
      </c>
      <c r="X115" s="65">
        <f t="shared" ca="1" si="32"/>
        <v>55.598838188602457</v>
      </c>
      <c r="Z115" s="65">
        <f t="shared" ca="1" si="33"/>
        <v>2284.4867985410315</v>
      </c>
      <c r="AA115" s="65">
        <f t="shared" ca="1" si="34"/>
        <v>1500.1682761600857</v>
      </c>
      <c r="AB115" s="65">
        <f t="shared" ca="1" si="35"/>
        <v>2387.6288538065728</v>
      </c>
      <c r="AC115" s="65">
        <f t="shared" ca="1" si="36"/>
        <v>2181.3447432754906</v>
      </c>
      <c r="AD115" s="65">
        <f t="shared" ca="1" si="37"/>
        <v>0</v>
      </c>
      <c r="AE115" s="65">
        <f t="shared" ca="1" si="38"/>
        <v>0</v>
      </c>
      <c r="AG115" s="35">
        <f t="shared" si="43"/>
        <v>1613.55</v>
      </c>
      <c r="AH115" s="35">
        <f t="shared" ca="1" si="44"/>
        <v>2284.4867985410319</v>
      </c>
    </row>
    <row r="116" spans="1:34">
      <c r="A116" s="76">
        <f t="shared" si="39"/>
        <v>40118</v>
      </c>
      <c r="B116" s="65">
        <f t="shared" si="40"/>
        <v>1</v>
      </c>
      <c r="C116" s="65">
        <f t="shared" si="24"/>
        <v>30</v>
      </c>
      <c r="D116" s="65">
        <f t="shared" ca="1" si="25"/>
        <v>42.222976125488493</v>
      </c>
      <c r="E116" s="73">
        <f t="shared" si="41"/>
        <v>46.233001634923056</v>
      </c>
      <c r="F116" s="66">
        <v>30.18</v>
      </c>
      <c r="G116" s="73">
        <v>43.766003269846102</v>
      </c>
      <c r="H116" s="73">
        <v>48.7</v>
      </c>
      <c r="I116" s="66"/>
      <c r="J116" s="66"/>
      <c r="K116" s="65"/>
      <c r="L116" s="65"/>
      <c r="M116" s="65"/>
      <c r="N116" s="65"/>
      <c r="O116" s="35">
        <f t="shared" si="26"/>
        <v>30</v>
      </c>
      <c r="P116" s="74">
        <f t="shared" si="27"/>
        <v>40172</v>
      </c>
      <c r="Q116" s="35">
        <f t="shared" ca="1" si="28"/>
        <v>-1714</v>
      </c>
      <c r="R116" s="73">
        <v>7.4162552643165014E-2</v>
      </c>
      <c r="S116" s="75">
        <f t="shared" ca="1" si="29"/>
        <v>1.4074325375162831</v>
      </c>
      <c r="T116" s="37">
        <f t="shared" si="30"/>
        <v>1</v>
      </c>
      <c r="U116" s="37">
        <f t="shared" si="31"/>
        <v>30</v>
      </c>
      <c r="W116" s="75">
        <f t="shared" si="42"/>
        <v>1.2667700813876164</v>
      </c>
      <c r="X116" s="65">
        <f t="shared" ca="1" si="32"/>
        <v>53.486802902912444</v>
      </c>
      <c r="Z116" s="65">
        <f t="shared" ca="1" si="33"/>
        <v>1952.0949242410268</v>
      </c>
      <c r="AA116" s="65">
        <f t="shared" ca="1" si="34"/>
        <v>1274.2894194672426</v>
      </c>
      <c r="AB116" s="65">
        <f t="shared" ca="1" si="35"/>
        <v>1847.9309111707632</v>
      </c>
      <c r="AC116" s="65">
        <f t="shared" ca="1" si="36"/>
        <v>2056.2589373112896</v>
      </c>
      <c r="AD116" s="65">
        <f t="shared" ca="1" si="37"/>
        <v>0</v>
      </c>
      <c r="AE116" s="65">
        <f t="shared" ca="1" si="38"/>
        <v>0</v>
      </c>
      <c r="AG116" s="35">
        <f t="shared" si="43"/>
        <v>1386.9900490476916</v>
      </c>
      <c r="AH116" s="35">
        <f t="shared" ca="1" si="44"/>
        <v>1952.0949242410265</v>
      </c>
    </row>
    <row r="117" spans="1:34">
      <c r="A117" s="76">
        <f t="shared" si="39"/>
        <v>40148</v>
      </c>
      <c r="B117" s="65">
        <f t="shared" si="40"/>
        <v>1</v>
      </c>
      <c r="C117" s="65">
        <f t="shared" si="24"/>
        <v>31</v>
      </c>
      <c r="D117" s="65">
        <f t="shared" ca="1" si="25"/>
        <v>43.363224689706747</v>
      </c>
      <c r="E117" s="73">
        <f t="shared" si="41"/>
        <v>45.233001634923056</v>
      </c>
      <c r="F117" s="66">
        <v>30.18</v>
      </c>
      <c r="G117" s="73">
        <v>42.766003269846102</v>
      </c>
      <c r="H117" s="73">
        <v>47.7</v>
      </c>
      <c r="I117" s="66"/>
      <c r="J117" s="66"/>
      <c r="K117" s="65"/>
      <c r="L117" s="65"/>
      <c r="M117" s="65"/>
      <c r="N117" s="65"/>
      <c r="O117" s="35">
        <f t="shared" si="26"/>
        <v>31</v>
      </c>
      <c r="P117" s="74">
        <f t="shared" si="27"/>
        <v>40203</v>
      </c>
      <c r="Q117" s="35">
        <f t="shared" ca="1" si="28"/>
        <v>-1683</v>
      </c>
      <c r="R117" s="73">
        <v>7.4172193781719006E-2</v>
      </c>
      <c r="S117" s="75">
        <f t="shared" ca="1" si="29"/>
        <v>1.3988136996679597</v>
      </c>
      <c r="T117" s="37">
        <f t="shared" si="30"/>
        <v>1</v>
      </c>
      <c r="U117" s="37">
        <f t="shared" si="31"/>
        <v>31</v>
      </c>
      <c r="W117" s="75">
        <f t="shared" si="42"/>
        <v>1.2667700813876164</v>
      </c>
      <c r="X117" s="65">
        <f t="shared" ca="1" si="32"/>
        <v>54.931235669409311</v>
      </c>
      <c r="Z117" s="65">
        <f t="shared" ca="1" si="33"/>
        <v>1961.4488132850411</v>
      </c>
      <c r="AA117" s="65">
        <f t="shared" ca="1" si="34"/>
        <v>1308.7021211353497</v>
      </c>
      <c r="AB117" s="65">
        <f t="shared" ca="1" si="35"/>
        <v>1854.4718088710699</v>
      </c>
      <c r="AC117" s="65">
        <f t="shared" ca="1" si="36"/>
        <v>2068.425817699012</v>
      </c>
      <c r="AD117" s="65">
        <f t="shared" ca="1" si="37"/>
        <v>0</v>
      </c>
      <c r="AE117" s="65">
        <f t="shared" ca="1" si="38"/>
        <v>0</v>
      </c>
      <c r="AG117" s="35">
        <f t="shared" si="43"/>
        <v>1402.2230506826147</v>
      </c>
      <c r="AH117" s="35">
        <f t="shared" ca="1" si="44"/>
        <v>1961.4488132850413</v>
      </c>
    </row>
    <row r="118" spans="1:34">
      <c r="A118" s="76">
        <f t="shared" si="39"/>
        <v>40179</v>
      </c>
      <c r="B118" s="65">
        <f t="shared" si="40"/>
        <v>1</v>
      </c>
      <c r="C118" s="65">
        <f t="shared" si="24"/>
        <v>31</v>
      </c>
      <c r="D118" s="65">
        <f t="shared" ca="1" si="25"/>
        <v>43.097790828713407</v>
      </c>
      <c r="E118" s="73">
        <f t="shared" si="41"/>
        <v>48.1</v>
      </c>
      <c r="F118" s="66">
        <v>32.975000000000001</v>
      </c>
      <c r="G118" s="73">
        <v>46.25</v>
      </c>
      <c r="H118" s="73">
        <v>49.95</v>
      </c>
      <c r="I118" s="66"/>
      <c r="J118" s="66"/>
      <c r="K118" s="65"/>
      <c r="L118" s="65"/>
      <c r="M118" s="65"/>
      <c r="N118" s="65"/>
      <c r="O118" s="35">
        <f t="shared" si="26"/>
        <v>31</v>
      </c>
      <c r="P118" s="74">
        <f t="shared" si="27"/>
        <v>40234</v>
      </c>
      <c r="Q118" s="35">
        <f t="shared" ca="1" si="28"/>
        <v>-1652</v>
      </c>
      <c r="R118" s="73">
        <v>7.4180901906892013E-2</v>
      </c>
      <c r="S118" s="75">
        <f t="shared" ca="1" si="29"/>
        <v>1.3902513170552713</v>
      </c>
      <c r="T118" s="37">
        <f t="shared" si="30"/>
        <v>1</v>
      </c>
      <c r="U118" s="37">
        <f t="shared" si="31"/>
        <v>31</v>
      </c>
      <c r="W118" s="75">
        <f t="shared" si="42"/>
        <v>1.3047731838292449</v>
      </c>
      <c r="X118" s="65">
        <f t="shared" ca="1" si="32"/>
        <v>56.232841755587224</v>
      </c>
      <c r="Z118" s="65">
        <f t="shared" ca="1" si="33"/>
        <v>2073.0037388611149</v>
      </c>
      <c r="AA118" s="65">
        <f t="shared" ca="1" si="34"/>
        <v>1421.1496525768246</v>
      </c>
      <c r="AB118" s="65">
        <f t="shared" ca="1" si="35"/>
        <v>1993.2728258279951</v>
      </c>
      <c r="AC118" s="65">
        <f t="shared" ca="1" si="36"/>
        <v>2152.734651894235</v>
      </c>
      <c r="AD118" s="65">
        <f t="shared" ca="1" si="37"/>
        <v>0</v>
      </c>
      <c r="AE118" s="65">
        <f t="shared" ca="1" si="38"/>
        <v>0</v>
      </c>
      <c r="AG118" s="35">
        <f t="shared" si="43"/>
        <v>1491.1000000000001</v>
      </c>
      <c r="AH118" s="35">
        <f t="shared" ca="1" si="44"/>
        <v>2073.0037388611154</v>
      </c>
    </row>
    <row r="119" spans="1:34">
      <c r="A119" s="76">
        <f t="shared" si="39"/>
        <v>40210</v>
      </c>
      <c r="B119" s="65">
        <f t="shared" si="40"/>
        <v>1</v>
      </c>
      <c r="C119" s="65">
        <f t="shared" si="24"/>
        <v>28</v>
      </c>
      <c r="D119" s="65">
        <f t="shared" ca="1" si="25"/>
        <v>38.711803802690405</v>
      </c>
      <c r="E119" s="73">
        <f t="shared" si="41"/>
        <v>46.825816429293468</v>
      </c>
      <c r="F119" s="66">
        <v>32.055</v>
      </c>
      <c r="G119" s="73">
        <v>45.701632858586926</v>
      </c>
      <c r="H119" s="73">
        <v>47.95</v>
      </c>
      <c r="I119" s="66"/>
      <c r="J119" s="66"/>
      <c r="K119" s="65"/>
      <c r="L119" s="65"/>
      <c r="M119" s="65"/>
      <c r="N119" s="65"/>
      <c r="O119" s="35">
        <f t="shared" si="26"/>
        <v>28</v>
      </c>
      <c r="P119" s="74">
        <f t="shared" si="27"/>
        <v>40262</v>
      </c>
      <c r="Q119" s="35">
        <f t="shared" ca="1" si="28"/>
        <v>-1624</v>
      </c>
      <c r="R119" s="73">
        <v>7.4190543045505028E-2</v>
      </c>
      <c r="S119" s="75">
        <f t="shared" ca="1" si="29"/>
        <v>1.3825644215246573</v>
      </c>
      <c r="T119" s="37">
        <f t="shared" si="30"/>
        <v>1</v>
      </c>
      <c r="U119" s="37">
        <f t="shared" si="31"/>
        <v>28</v>
      </c>
      <c r="W119" s="75">
        <f t="shared" si="42"/>
        <v>1.3047731838292449</v>
      </c>
      <c r="X119" s="65">
        <f t="shared" ca="1" si="32"/>
        <v>50.510123499409431</v>
      </c>
      <c r="Z119" s="65">
        <f t="shared" ca="1" si="33"/>
        <v>1812.7118185116058</v>
      </c>
      <c r="AA119" s="65">
        <f t="shared" ca="1" si="34"/>
        <v>1240.9068708952409</v>
      </c>
      <c r="AB119" s="65">
        <f t="shared" ca="1" si="35"/>
        <v>1769.192644684206</v>
      </c>
      <c r="AC119" s="65">
        <f t="shared" ca="1" si="36"/>
        <v>1856.2309923390051</v>
      </c>
      <c r="AD119" s="65">
        <f t="shared" ca="1" si="37"/>
        <v>0</v>
      </c>
      <c r="AE119" s="65">
        <f t="shared" ca="1" si="38"/>
        <v>0</v>
      </c>
      <c r="AG119" s="35">
        <f t="shared" si="43"/>
        <v>1311.1228600202171</v>
      </c>
      <c r="AH119" s="35">
        <f t="shared" ca="1" si="44"/>
        <v>1812.7118185116058</v>
      </c>
    </row>
    <row r="120" spans="1:34">
      <c r="A120" s="76">
        <f t="shared" si="39"/>
        <v>40238</v>
      </c>
      <c r="B120" s="65">
        <f t="shared" si="40"/>
        <v>1</v>
      </c>
      <c r="C120" s="65">
        <f t="shared" si="24"/>
        <v>31</v>
      </c>
      <c r="D120" s="65">
        <f t="shared" ca="1" si="25"/>
        <v>42.597016493988548</v>
      </c>
      <c r="E120" s="73">
        <f t="shared" si="41"/>
        <v>45.825816429293468</v>
      </c>
      <c r="F120" s="66">
        <v>31.055</v>
      </c>
      <c r="G120" s="73">
        <v>44.701632858586926</v>
      </c>
      <c r="H120" s="73">
        <v>46.95</v>
      </c>
      <c r="I120" s="66"/>
      <c r="J120" s="66"/>
      <c r="K120" s="65"/>
      <c r="L120" s="65"/>
      <c r="M120" s="65"/>
      <c r="N120" s="65"/>
      <c r="O120" s="35">
        <f t="shared" si="26"/>
        <v>31</v>
      </c>
      <c r="P120" s="74">
        <f t="shared" si="27"/>
        <v>40293</v>
      </c>
      <c r="Q120" s="35">
        <f t="shared" ca="1" si="28"/>
        <v>-1593</v>
      </c>
      <c r="R120" s="73">
        <v>7.419987317967601E-2</v>
      </c>
      <c r="S120" s="75">
        <f t="shared" ca="1" si="29"/>
        <v>1.3740973062576951</v>
      </c>
      <c r="T120" s="37">
        <f t="shared" si="30"/>
        <v>1</v>
      </c>
      <c r="U120" s="37">
        <f t="shared" si="31"/>
        <v>31</v>
      </c>
      <c r="W120" s="75">
        <f t="shared" si="42"/>
        <v>1.3047731838292449</v>
      </c>
      <c r="X120" s="65">
        <f t="shared" ca="1" si="32"/>
        <v>55.579444832488299</v>
      </c>
      <c r="Z120" s="65">
        <f t="shared" ca="1" si="33"/>
        <v>1952.0430582891051</v>
      </c>
      <c r="AA120" s="65">
        <f t="shared" ca="1" si="34"/>
        <v>1322.8503472208142</v>
      </c>
      <c r="AB120" s="65">
        <f t="shared" ca="1" si="35"/>
        <v>1904.1561921854477</v>
      </c>
      <c r="AC120" s="65">
        <f t="shared" ca="1" si="36"/>
        <v>1999.9299243927624</v>
      </c>
      <c r="AD120" s="65">
        <f t="shared" ca="1" si="37"/>
        <v>0</v>
      </c>
      <c r="AE120" s="65">
        <f t="shared" ca="1" si="38"/>
        <v>0</v>
      </c>
      <c r="AG120" s="35">
        <f t="shared" si="43"/>
        <v>1420.6003093080976</v>
      </c>
      <c r="AH120" s="35">
        <f t="shared" ca="1" si="44"/>
        <v>1952.0430582891054</v>
      </c>
    </row>
    <row r="121" spans="1:34">
      <c r="A121" s="76">
        <f t="shared" si="39"/>
        <v>40269</v>
      </c>
      <c r="B121" s="65">
        <f t="shared" si="40"/>
        <v>1</v>
      </c>
      <c r="C121" s="65">
        <f t="shared" si="24"/>
        <v>30</v>
      </c>
      <c r="D121" s="65">
        <f t="shared" ca="1" si="25"/>
        <v>40.97851940237689</v>
      </c>
      <c r="E121" s="73">
        <f t="shared" si="41"/>
        <v>44.174999999999997</v>
      </c>
      <c r="F121" s="66">
        <v>30.555</v>
      </c>
      <c r="G121" s="73">
        <v>43.5</v>
      </c>
      <c r="H121" s="73">
        <v>44.85</v>
      </c>
      <c r="I121" s="66"/>
      <c r="J121" s="66"/>
      <c r="K121" s="65"/>
      <c r="L121" s="65"/>
      <c r="M121" s="65"/>
      <c r="N121" s="65"/>
      <c r="O121" s="35">
        <f t="shared" si="26"/>
        <v>30</v>
      </c>
      <c r="P121" s="74">
        <f t="shared" si="27"/>
        <v>40323</v>
      </c>
      <c r="Q121" s="35">
        <f t="shared" ca="1" si="28"/>
        <v>-1563</v>
      </c>
      <c r="R121" s="73">
        <v>7.4209514318349004E-2</v>
      </c>
      <c r="S121" s="75">
        <f t="shared" ca="1" si="29"/>
        <v>1.3659506467458964</v>
      </c>
      <c r="T121" s="37">
        <f t="shared" si="30"/>
        <v>1</v>
      </c>
      <c r="U121" s="37">
        <f t="shared" si="31"/>
        <v>30</v>
      </c>
      <c r="W121" s="75">
        <f t="shared" si="42"/>
        <v>1.3047731838292449</v>
      </c>
      <c r="X121" s="65">
        <f t="shared" ca="1" si="32"/>
        <v>53.467673229247779</v>
      </c>
      <c r="Z121" s="65">
        <f t="shared" ca="1" si="33"/>
        <v>1810.226094599999</v>
      </c>
      <c r="AA121" s="65">
        <f t="shared" ca="1" si="34"/>
        <v>1252.0986603396259</v>
      </c>
      <c r="AB121" s="65">
        <f t="shared" ca="1" si="35"/>
        <v>1782.5655940033946</v>
      </c>
      <c r="AC121" s="65">
        <f t="shared" ca="1" si="36"/>
        <v>1837.8865951966036</v>
      </c>
      <c r="AD121" s="65">
        <f t="shared" ca="1" si="37"/>
        <v>0</v>
      </c>
      <c r="AE121" s="65">
        <f t="shared" ca="1" si="38"/>
        <v>0</v>
      </c>
      <c r="AG121" s="35">
        <f t="shared" si="43"/>
        <v>1325.25</v>
      </c>
      <c r="AH121" s="35">
        <f t="shared" ca="1" si="44"/>
        <v>1810.2260945999992</v>
      </c>
    </row>
    <row r="122" spans="1:34">
      <c r="A122" s="76">
        <f t="shared" si="39"/>
        <v>40299</v>
      </c>
      <c r="B122" s="65">
        <f t="shared" si="40"/>
        <v>1</v>
      </c>
      <c r="C122" s="65">
        <f t="shared" si="24"/>
        <v>31</v>
      </c>
      <c r="D122" s="65">
        <f t="shared" ca="1" si="25"/>
        <v>42.085012916167919</v>
      </c>
      <c r="E122" s="73">
        <f t="shared" si="41"/>
        <v>46.560711522203405</v>
      </c>
      <c r="F122" s="66">
        <v>28.555</v>
      </c>
      <c r="G122" s="73">
        <v>46.271423044406809</v>
      </c>
      <c r="H122" s="73">
        <v>46.85</v>
      </c>
      <c r="I122" s="66"/>
      <c r="J122" s="66"/>
      <c r="K122" s="65"/>
      <c r="L122" s="65"/>
      <c r="M122" s="65"/>
      <c r="N122" s="65"/>
      <c r="O122" s="35">
        <f t="shared" si="26"/>
        <v>31</v>
      </c>
      <c r="P122" s="74">
        <f t="shared" si="27"/>
        <v>40354</v>
      </c>
      <c r="Q122" s="35">
        <f t="shared" ca="1" si="28"/>
        <v>-1532</v>
      </c>
      <c r="R122" s="73">
        <v>7.4218844452578009E-2</v>
      </c>
      <c r="S122" s="75">
        <f t="shared" ca="1" si="29"/>
        <v>1.3575810618118684</v>
      </c>
      <c r="T122" s="37">
        <f t="shared" si="30"/>
        <v>1</v>
      </c>
      <c r="U122" s="37">
        <f t="shared" si="31"/>
        <v>31</v>
      </c>
      <c r="W122" s="75">
        <f t="shared" si="42"/>
        <v>1.3047731838292449</v>
      </c>
      <c r="X122" s="65">
        <f t="shared" ca="1" si="32"/>
        <v>54.911396294123307</v>
      </c>
      <c r="Z122" s="65">
        <f t="shared" ca="1" si="33"/>
        <v>1959.5081457978988</v>
      </c>
      <c r="AA122" s="65">
        <f t="shared" ca="1" si="34"/>
        <v>1201.737543821175</v>
      </c>
      <c r="AB122" s="65">
        <f t="shared" ca="1" si="35"/>
        <v>1947.3334364733305</v>
      </c>
      <c r="AC122" s="65">
        <f t="shared" ca="1" si="36"/>
        <v>1971.6828551224671</v>
      </c>
      <c r="AD122" s="65">
        <f t="shared" ca="1" si="37"/>
        <v>0</v>
      </c>
      <c r="AE122" s="65">
        <f t="shared" ca="1" si="38"/>
        <v>0</v>
      </c>
      <c r="AG122" s="35">
        <f t="shared" si="43"/>
        <v>1443.3820571883057</v>
      </c>
      <c r="AH122" s="35">
        <f t="shared" ca="1" si="44"/>
        <v>1959.508145797899</v>
      </c>
    </row>
    <row r="123" spans="1:34">
      <c r="A123" s="76">
        <f t="shared" si="39"/>
        <v>40330</v>
      </c>
      <c r="B123" s="65">
        <f t="shared" si="40"/>
        <v>1</v>
      </c>
      <c r="C123" s="65">
        <f t="shared" si="24"/>
        <v>30</v>
      </c>
      <c r="D123" s="65">
        <f t="shared" ca="1" si="25"/>
        <v>40.48589793698401</v>
      </c>
      <c r="E123" s="73">
        <f t="shared" si="41"/>
        <v>58.060711522203405</v>
      </c>
      <c r="F123" s="66">
        <v>29.055</v>
      </c>
      <c r="G123" s="73">
        <v>62.271423044406802</v>
      </c>
      <c r="H123" s="73">
        <v>53.85</v>
      </c>
      <c r="I123" s="66"/>
      <c r="J123" s="66"/>
      <c r="K123" s="65"/>
      <c r="L123" s="65"/>
      <c r="M123" s="65"/>
      <c r="N123" s="65"/>
      <c r="O123" s="35">
        <f t="shared" si="26"/>
        <v>30</v>
      </c>
      <c r="P123" s="74">
        <f t="shared" si="27"/>
        <v>40384</v>
      </c>
      <c r="Q123" s="35">
        <f t="shared" ca="1" si="28"/>
        <v>-1502</v>
      </c>
      <c r="R123" s="73">
        <v>7.4228485591312024E-2</v>
      </c>
      <c r="S123" s="75">
        <f t="shared" ca="1" si="29"/>
        <v>1.3495299312328004</v>
      </c>
      <c r="T123" s="37">
        <f t="shared" si="30"/>
        <v>1</v>
      </c>
      <c r="U123" s="37">
        <f t="shared" si="31"/>
        <v>30</v>
      </c>
      <c r="W123" s="75">
        <f t="shared" si="42"/>
        <v>1.3047731838292449</v>
      </c>
      <c r="X123" s="65">
        <f t="shared" ca="1" si="32"/>
        <v>52.824913951424485</v>
      </c>
      <c r="Z123" s="65">
        <f t="shared" ca="1" si="33"/>
        <v>2350.6400408365985</v>
      </c>
      <c r="AA123" s="65">
        <f t="shared" ca="1" si="34"/>
        <v>1176.3177645590704</v>
      </c>
      <c r="AB123" s="65">
        <f t="shared" ca="1" si="35"/>
        <v>2521.1144777666077</v>
      </c>
      <c r="AC123" s="65">
        <f t="shared" ca="1" si="36"/>
        <v>2180.1656039065888</v>
      </c>
      <c r="AD123" s="65">
        <f t="shared" ca="1" si="37"/>
        <v>0</v>
      </c>
      <c r="AE123" s="65">
        <f t="shared" ca="1" si="38"/>
        <v>0</v>
      </c>
      <c r="AG123" s="35">
        <f t="shared" si="43"/>
        <v>1741.8213456661022</v>
      </c>
      <c r="AH123" s="35">
        <f t="shared" ca="1" si="44"/>
        <v>2350.6400408365989</v>
      </c>
    </row>
    <row r="124" spans="1:34">
      <c r="A124" s="76">
        <f t="shared" si="39"/>
        <v>40360</v>
      </c>
      <c r="B124" s="65">
        <f t="shared" si="40"/>
        <v>1</v>
      </c>
      <c r="C124" s="65">
        <f t="shared" si="24"/>
        <v>31</v>
      </c>
      <c r="D124" s="65">
        <f t="shared" ca="1" si="25"/>
        <v>41.578909394320448</v>
      </c>
      <c r="E124" s="73">
        <f t="shared" si="41"/>
        <v>73.275000000000006</v>
      </c>
      <c r="F124" s="66">
        <v>38.354999999999997</v>
      </c>
      <c r="G124" s="73">
        <v>75.25</v>
      </c>
      <c r="H124" s="73">
        <v>71.3</v>
      </c>
      <c r="I124" s="66"/>
      <c r="J124" s="66"/>
      <c r="K124" s="65"/>
      <c r="L124" s="65"/>
      <c r="M124" s="65"/>
      <c r="N124" s="65"/>
      <c r="O124" s="35">
        <f t="shared" si="26"/>
        <v>31</v>
      </c>
      <c r="P124" s="74">
        <f t="shared" si="27"/>
        <v>40415</v>
      </c>
      <c r="Q124" s="35">
        <f t="shared" ca="1" si="28"/>
        <v>-1471</v>
      </c>
      <c r="R124" s="73">
        <v>7.4238126730075016E-2</v>
      </c>
      <c r="S124" s="75">
        <f t="shared" ca="1" si="29"/>
        <v>1.3412551417522725</v>
      </c>
      <c r="T124" s="37">
        <f t="shared" si="30"/>
        <v>1</v>
      </c>
      <c r="U124" s="37">
        <f t="shared" si="31"/>
        <v>31</v>
      </c>
      <c r="W124" s="75">
        <f t="shared" si="42"/>
        <v>1.3047731838292449</v>
      </c>
      <c r="X124" s="65">
        <f t="shared" ca="1" si="32"/>
        <v>54.251045990575193</v>
      </c>
      <c r="Z124" s="65">
        <f t="shared" ca="1" si="33"/>
        <v>3046.6945858688309</v>
      </c>
      <c r="AA124" s="65">
        <f t="shared" ca="1" si="34"/>
        <v>1594.7590698191607</v>
      </c>
      <c r="AB124" s="65">
        <f t="shared" ca="1" si="35"/>
        <v>3128.8129319226136</v>
      </c>
      <c r="AC124" s="65">
        <f t="shared" ca="1" si="36"/>
        <v>2964.5762398150478</v>
      </c>
      <c r="AD124" s="65">
        <f t="shared" ca="1" si="37"/>
        <v>0</v>
      </c>
      <c r="AE124" s="65">
        <f t="shared" ca="1" si="38"/>
        <v>0</v>
      </c>
      <c r="AG124" s="35">
        <f t="shared" si="43"/>
        <v>2271.5250000000001</v>
      </c>
      <c r="AH124" s="35">
        <f t="shared" ca="1" si="44"/>
        <v>3046.6945858688309</v>
      </c>
    </row>
    <row r="125" spans="1:34">
      <c r="A125" s="76">
        <f t="shared" si="39"/>
        <v>40391</v>
      </c>
      <c r="B125" s="65">
        <f t="shared" si="40"/>
        <v>1</v>
      </c>
      <c r="C125" s="65">
        <f t="shared" si="24"/>
        <v>31</v>
      </c>
      <c r="D125" s="65">
        <f t="shared" ca="1" si="25"/>
        <v>41.323949534964598</v>
      </c>
      <c r="E125" s="73">
        <f t="shared" si="41"/>
        <v>82.570288648614579</v>
      </c>
      <c r="F125" s="66">
        <v>41.354999999999997</v>
      </c>
      <c r="G125" s="73">
        <v>80.84057729722916</v>
      </c>
      <c r="H125" s="73">
        <v>84.3</v>
      </c>
      <c r="I125" s="66"/>
      <c r="J125" s="66"/>
      <c r="K125" s="65"/>
      <c r="L125" s="65"/>
      <c r="M125" s="65"/>
      <c r="N125" s="65"/>
      <c r="O125" s="35">
        <f t="shared" si="26"/>
        <v>31</v>
      </c>
      <c r="P125" s="74">
        <f t="shared" si="27"/>
        <v>40446</v>
      </c>
      <c r="Q125" s="35">
        <f t="shared" ca="1" si="28"/>
        <v>-1440</v>
      </c>
      <c r="R125" s="73">
        <v>7.4247456864393005E-2</v>
      </c>
      <c r="S125" s="75">
        <f t="shared" ca="1" si="29"/>
        <v>1.3330306301601482</v>
      </c>
      <c r="T125" s="37">
        <f t="shared" si="30"/>
        <v>1</v>
      </c>
      <c r="U125" s="37">
        <f t="shared" si="31"/>
        <v>31</v>
      </c>
      <c r="W125" s="75">
        <f t="shared" si="42"/>
        <v>1.3047731838292449</v>
      </c>
      <c r="X125" s="65">
        <f t="shared" ca="1" si="32"/>
        <v>53.9183812031348</v>
      </c>
      <c r="Z125" s="65">
        <f t="shared" ca="1" si="33"/>
        <v>3412.1304412028089</v>
      </c>
      <c r="AA125" s="65">
        <f t="shared" ca="1" si="34"/>
        <v>1708.9519330184607</v>
      </c>
      <c r="AB125" s="65">
        <f t="shared" ca="1" si="35"/>
        <v>3340.6519366081025</v>
      </c>
      <c r="AC125" s="65">
        <f t="shared" ca="1" si="36"/>
        <v>3483.6089457975154</v>
      </c>
      <c r="AD125" s="65">
        <f t="shared" ca="1" si="37"/>
        <v>0</v>
      </c>
      <c r="AE125" s="65">
        <f t="shared" ca="1" si="38"/>
        <v>0</v>
      </c>
      <c r="AG125" s="35">
        <f t="shared" si="43"/>
        <v>2559.6789481070518</v>
      </c>
      <c r="AH125" s="35">
        <f t="shared" ca="1" si="44"/>
        <v>3412.1304412028085</v>
      </c>
    </row>
    <row r="126" spans="1:34">
      <c r="A126" s="76">
        <f t="shared" si="39"/>
        <v>40422</v>
      </c>
      <c r="B126" s="65">
        <f t="shared" si="40"/>
        <v>1</v>
      </c>
      <c r="C126" s="65">
        <f t="shared" si="24"/>
        <v>30</v>
      </c>
      <c r="D126" s="65">
        <f t="shared" ca="1" si="25"/>
        <v>39.753523671672731</v>
      </c>
      <c r="E126" s="73">
        <f t="shared" si="41"/>
        <v>72.570288648614579</v>
      </c>
      <c r="F126" s="66">
        <v>38.854999999999997</v>
      </c>
      <c r="G126" s="73">
        <v>72.84057729722916</v>
      </c>
      <c r="H126" s="73">
        <v>72.3</v>
      </c>
      <c r="I126" s="66"/>
      <c r="J126" s="66"/>
      <c r="K126" s="65"/>
      <c r="L126" s="65"/>
      <c r="M126" s="65"/>
      <c r="N126" s="65"/>
      <c r="O126" s="35">
        <f t="shared" si="26"/>
        <v>30</v>
      </c>
      <c r="P126" s="74">
        <f t="shared" si="27"/>
        <v>40476</v>
      </c>
      <c r="Q126" s="35">
        <f t="shared" ca="1" si="28"/>
        <v>-1410</v>
      </c>
      <c r="R126" s="73">
        <v>7.4257098003218003E-2</v>
      </c>
      <c r="S126" s="75">
        <f t="shared" ca="1" si="29"/>
        <v>1.3251174557224243</v>
      </c>
      <c r="T126" s="37">
        <f t="shared" si="30"/>
        <v>1</v>
      </c>
      <c r="U126" s="37">
        <f t="shared" si="31"/>
        <v>30</v>
      </c>
      <c r="W126" s="75">
        <f t="shared" si="42"/>
        <v>1.3047731838292449</v>
      </c>
      <c r="X126" s="65">
        <f t="shared" ca="1" si="32"/>
        <v>51.86933164951968</v>
      </c>
      <c r="Z126" s="65">
        <f t="shared" ca="1" si="33"/>
        <v>2884.9246876528227</v>
      </c>
      <c r="AA126" s="65">
        <f t="shared" ca="1" si="34"/>
        <v>1544.6231622628438</v>
      </c>
      <c r="AB126" s="65">
        <f t="shared" ca="1" si="35"/>
        <v>2895.6696138437069</v>
      </c>
      <c r="AC126" s="65">
        <f t="shared" ca="1" si="36"/>
        <v>2874.1797614619381</v>
      </c>
      <c r="AD126" s="65">
        <f t="shared" ca="1" si="37"/>
        <v>0</v>
      </c>
      <c r="AE126" s="65">
        <f t="shared" ca="1" si="38"/>
        <v>0</v>
      </c>
      <c r="AG126" s="35">
        <f t="shared" si="43"/>
        <v>2177.1086594584372</v>
      </c>
      <c r="AH126" s="35">
        <f t="shared" ca="1" si="44"/>
        <v>2884.9246876528223</v>
      </c>
    </row>
    <row r="127" spans="1:34">
      <c r="A127" s="76">
        <f t="shared" si="39"/>
        <v>40452</v>
      </c>
      <c r="B127" s="65">
        <f t="shared" si="40"/>
        <v>1</v>
      </c>
      <c r="C127" s="65">
        <f t="shared" si="24"/>
        <v>31</v>
      </c>
      <c r="D127" s="65">
        <f t="shared" ca="1" si="25"/>
        <v>40.826622107630307</v>
      </c>
      <c r="E127" s="73">
        <f t="shared" si="41"/>
        <v>52.55</v>
      </c>
      <c r="F127" s="66">
        <v>34.555</v>
      </c>
      <c r="G127" s="73">
        <v>54.65</v>
      </c>
      <c r="H127" s="73">
        <v>50.45</v>
      </c>
      <c r="I127" s="66"/>
      <c r="J127" s="66"/>
      <c r="K127" s="65"/>
      <c r="L127" s="65"/>
      <c r="M127" s="65"/>
      <c r="N127" s="65"/>
      <c r="O127" s="35">
        <f t="shared" si="26"/>
        <v>31</v>
      </c>
      <c r="P127" s="74">
        <f t="shared" si="27"/>
        <v>40507</v>
      </c>
      <c r="Q127" s="35">
        <f t="shared" ca="1" si="28"/>
        <v>-1379</v>
      </c>
      <c r="R127" s="73">
        <v>7.4266428137593016E-2</v>
      </c>
      <c r="S127" s="75">
        <f t="shared" ca="1" si="29"/>
        <v>1.3169878099235584</v>
      </c>
      <c r="T127" s="37">
        <f t="shared" si="30"/>
        <v>1</v>
      </c>
      <c r="U127" s="37">
        <f t="shared" si="31"/>
        <v>31</v>
      </c>
      <c r="W127" s="75">
        <f t="shared" si="42"/>
        <v>1.3047731838292449</v>
      </c>
      <c r="X127" s="65">
        <f t="shared" ca="1" si="32"/>
        <v>53.269481712366229</v>
      </c>
      <c r="Z127" s="65">
        <f t="shared" ca="1" si="33"/>
        <v>2145.4389917559724</v>
      </c>
      <c r="AA127" s="65">
        <f t="shared" ca="1" si="34"/>
        <v>1410.7639269291653</v>
      </c>
      <c r="AB127" s="65">
        <f t="shared" ca="1" si="35"/>
        <v>2231.174898181996</v>
      </c>
      <c r="AC127" s="65">
        <f t="shared" ca="1" si="36"/>
        <v>2059.7030853299493</v>
      </c>
      <c r="AD127" s="65">
        <f t="shared" ca="1" si="37"/>
        <v>0</v>
      </c>
      <c r="AE127" s="65">
        <f t="shared" ca="1" si="38"/>
        <v>0</v>
      </c>
      <c r="AG127" s="35">
        <f t="shared" si="43"/>
        <v>1629.05</v>
      </c>
      <c r="AH127" s="35">
        <f t="shared" ca="1" si="44"/>
        <v>2145.4389917559729</v>
      </c>
    </row>
    <row r="128" spans="1:34">
      <c r="A128" s="76">
        <f t="shared" si="39"/>
        <v>40483</v>
      </c>
      <c r="B128" s="65">
        <f t="shared" si="40"/>
        <v>1</v>
      </c>
      <c r="C128" s="65">
        <f t="shared" si="24"/>
        <v>30</v>
      </c>
      <c r="D128" s="65">
        <f t="shared" ca="1" si="25"/>
        <v>39.275021549960698</v>
      </c>
      <c r="E128" s="73">
        <f t="shared" si="41"/>
        <v>46.902558251567626</v>
      </c>
      <c r="F128" s="66">
        <v>30.555</v>
      </c>
      <c r="G128" s="73">
        <v>44.355116503135257</v>
      </c>
      <c r="H128" s="73">
        <v>49.45</v>
      </c>
      <c r="I128" s="66"/>
      <c r="J128" s="66"/>
      <c r="K128" s="65"/>
      <c r="L128" s="65"/>
      <c r="M128" s="65"/>
      <c r="N128" s="65"/>
      <c r="O128" s="35">
        <f t="shared" si="26"/>
        <v>30</v>
      </c>
      <c r="P128" s="74">
        <f t="shared" si="27"/>
        <v>40537</v>
      </c>
      <c r="Q128" s="35">
        <f t="shared" ca="1" si="28"/>
        <v>-1349</v>
      </c>
      <c r="R128" s="73">
        <v>7.4276069276477993E-2</v>
      </c>
      <c r="S128" s="75">
        <f t="shared" ca="1" si="29"/>
        <v>1.30916738499869</v>
      </c>
      <c r="T128" s="37">
        <f t="shared" si="30"/>
        <v>1</v>
      </c>
      <c r="U128" s="37">
        <f t="shared" si="31"/>
        <v>30</v>
      </c>
      <c r="W128" s="75">
        <f t="shared" si="42"/>
        <v>1.3047731838292449</v>
      </c>
      <c r="X128" s="65">
        <f t="shared" ca="1" si="32"/>
        <v>51.244994912704428</v>
      </c>
      <c r="Z128" s="65">
        <f t="shared" ca="1" si="33"/>
        <v>1842.0989860786055</v>
      </c>
      <c r="AA128" s="65">
        <f t="shared" ca="1" si="34"/>
        <v>1200.0482834590491</v>
      </c>
      <c r="AB128" s="65">
        <f t="shared" ca="1" si="35"/>
        <v>1742.0481565116545</v>
      </c>
      <c r="AC128" s="65">
        <f t="shared" ca="1" si="36"/>
        <v>1942.1498156455566</v>
      </c>
      <c r="AD128" s="65">
        <f t="shared" ca="1" si="37"/>
        <v>0</v>
      </c>
      <c r="AE128" s="65">
        <f t="shared" ca="1" si="38"/>
        <v>0</v>
      </c>
      <c r="AG128" s="35">
        <f t="shared" si="43"/>
        <v>1407.0767475470288</v>
      </c>
      <c r="AH128" s="35">
        <f t="shared" ca="1" si="44"/>
        <v>1842.0989860786055</v>
      </c>
    </row>
    <row r="129" spans="1:34">
      <c r="A129" s="76">
        <f t="shared" si="39"/>
        <v>40513</v>
      </c>
      <c r="B129" s="65">
        <f t="shared" si="40"/>
        <v>1</v>
      </c>
      <c r="C129" s="65">
        <f t="shared" si="24"/>
        <v>31</v>
      </c>
      <c r="D129" s="65">
        <f t="shared" ca="1" si="25"/>
        <v>40.334607991185109</v>
      </c>
      <c r="E129" s="73">
        <f t="shared" si="41"/>
        <v>45.902558251567626</v>
      </c>
      <c r="F129" s="66">
        <v>30.555</v>
      </c>
      <c r="G129" s="73">
        <v>43.355116503135257</v>
      </c>
      <c r="H129" s="73">
        <v>48.45</v>
      </c>
      <c r="I129" s="66"/>
      <c r="J129" s="66"/>
      <c r="K129" s="65"/>
      <c r="L129" s="65"/>
      <c r="M129" s="65"/>
      <c r="N129" s="65"/>
      <c r="O129" s="35">
        <f t="shared" si="26"/>
        <v>31</v>
      </c>
      <c r="P129" s="74">
        <f t="shared" si="27"/>
        <v>40568</v>
      </c>
      <c r="Q129" s="35">
        <f t="shared" ca="1" si="28"/>
        <v>-1318</v>
      </c>
      <c r="R129" s="73">
        <v>7.4285710415394016E-2</v>
      </c>
      <c r="S129" s="75">
        <f t="shared" ca="1" si="29"/>
        <v>1.3011163868124229</v>
      </c>
      <c r="T129" s="37">
        <f t="shared" si="30"/>
        <v>1</v>
      </c>
      <c r="U129" s="37">
        <f t="shared" si="31"/>
        <v>31</v>
      </c>
      <c r="W129" s="75">
        <f t="shared" si="42"/>
        <v>1.3047731838292449</v>
      </c>
      <c r="X129" s="65">
        <f t="shared" ca="1" si="32"/>
        <v>52.627514887163102</v>
      </c>
      <c r="Z129" s="65">
        <f t="shared" ca="1" si="33"/>
        <v>1851.4616928695195</v>
      </c>
      <c r="AA129" s="65">
        <f t="shared" ca="1" si="34"/>
        <v>1232.423947170661</v>
      </c>
      <c r="AB129" s="65">
        <f t="shared" ca="1" si="35"/>
        <v>1748.7116285661207</v>
      </c>
      <c r="AC129" s="65">
        <f t="shared" ca="1" si="36"/>
        <v>1954.2117571729186</v>
      </c>
      <c r="AD129" s="65">
        <f t="shared" ca="1" si="37"/>
        <v>0</v>
      </c>
      <c r="AE129" s="65">
        <f t="shared" ca="1" si="38"/>
        <v>0</v>
      </c>
      <c r="AG129" s="35">
        <f t="shared" si="43"/>
        <v>1422.9793057985964</v>
      </c>
      <c r="AH129" s="35">
        <f t="shared" ca="1" si="44"/>
        <v>1851.4616928695195</v>
      </c>
    </row>
    <row r="130" spans="1:34">
      <c r="A130" s="76">
        <f t="shared" si="39"/>
        <v>40544</v>
      </c>
      <c r="B130" s="65">
        <f t="shared" si="40"/>
        <v>1</v>
      </c>
      <c r="C130" s="65">
        <f t="shared" si="24"/>
        <v>0</v>
      </c>
      <c r="D130" s="65">
        <f t="shared" ca="1" si="25"/>
        <v>0</v>
      </c>
      <c r="E130" s="73"/>
      <c r="F130" s="66"/>
      <c r="G130" s="73">
        <v>46.5</v>
      </c>
      <c r="H130" s="73">
        <v>50.7</v>
      </c>
      <c r="I130" s="66"/>
      <c r="J130" s="66"/>
      <c r="K130" s="65"/>
      <c r="L130" s="65"/>
      <c r="M130" s="65"/>
      <c r="N130" s="65"/>
      <c r="O130" s="35">
        <f t="shared" si="26"/>
        <v>31</v>
      </c>
      <c r="P130" s="74">
        <f t="shared" si="27"/>
        <v>40599</v>
      </c>
      <c r="Q130" s="35">
        <f t="shared" ca="1" si="28"/>
        <v>-1287</v>
      </c>
      <c r="R130" s="73">
        <v>7.4292008640078025E-2</v>
      </c>
      <c r="S130" s="75">
        <f t="shared" ca="1" si="29"/>
        <v>1.2930626130074496</v>
      </c>
      <c r="T130" s="37">
        <f t="shared" si="30"/>
        <v>0</v>
      </c>
      <c r="U130" s="37">
        <f t="shared" si="31"/>
        <v>0</v>
      </c>
      <c r="W130" s="75">
        <f t="shared" si="42"/>
        <v>1.3439163793441222</v>
      </c>
      <c r="X130" s="65">
        <f t="shared" ca="1" si="32"/>
        <v>0</v>
      </c>
      <c r="Z130" s="65">
        <f t="shared" ca="1" si="33"/>
        <v>0</v>
      </c>
      <c r="AA130" s="65">
        <f t="shared" ca="1" si="34"/>
        <v>0</v>
      </c>
      <c r="AB130" s="65">
        <f t="shared" ca="1" si="35"/>
        <v>0</v>
      </c>
      <c r="AC130" s="65">
        <f t="shared" ca="1" si="36"/>
        <v>0</v>
      </c>
      <c r="AD130" s="65">
        <f t="shared" ca="1" si="37"/>
        <v>0</v>
      </c>
      <c r="AE130" s="65">
        <f t="shared" ca="1" si="38"/>
        <v>0</v>
      </c>
      <c r="AG130" s="35">
        <f t="shared" si="43"/>
        <v>0</v>
      </c>
      <c r="AH130" s="35">
        <f t="shared" ca="1" si="44"/>
        <v>0</v>
      </c>
    </row>
    <row r="131" spans="1:34">
      <c r="A131" s="76">
        <f t="shared" si="39"/>
        <v>40575</v>
      </c>
      <c r="B131" s="65">
        <f t="shared" si="40"/>
        <v>1</v>
      </c>
      <c r="C131" s="65">
        <f t="shared" si="24"/>
        <v>0</v>
      </c>
      <c r="D131" s="65">
        <f t="shared" ca="1" si="25"/>
        <v>0</v>
      </c>
      <c r="E131" s="73"/>
      <c r="F131" s="66"/>
      <c r="G131" s="73">
        <v>46.37568313823472</v>
      </c>
      <c r="H131" s="73">
        <v>48.7</v>
      </c>
      <c r="I131" s="66"/>
      <c r="J131" s="66"/>
      <c r="K131" s="65"/>
      <c r="L131" s="65"/>
      <c r="M131" s="65"/>
      <c r="N131" s="65"/>
      <c r="O131" s="35">
        <f t="shared" si="26"/>
        <v>28</v>
      </c>
      <c r="P131" s="74">
        <f t="shared" si="27"/>
        <v>40627</v>
      </c>
      <c r="Q131" s="35">
        <f t="shared" ca="1" si="28"/>
        <v>-1259</v>
      </c>
      <c r="R131" s="73">
        <v>7.428670839400002E-2</v>
      </c>
      <c r="S131" s="75">
        <f t="shared" ca="1" si="29"/>
        <v>1.2858305914707668</v>
      </c>
      <c r="T131" s="37">
        <f t="shared" si="30"/>
        <v>0</v>
      </c>
      <c r="U131" s="37">
        <f t="shared" si="31"/>
        <v>0</v>
      </c>
      <c r="W131" s="75">
        <f t="shared" si="42"/>
        <v>1.3439163793441222</v>
      </c>
      <c r="X131" s="65">
        <f t="shared" ca="1" si="32"/>
        <v>0</v>
      </c>
      <c r="Z131" s="65">
        <f t="shared" ca="1" si="33"/>
        <v>0</v>
      </c>
      <c r="AA131" s="65">
        <f t="shared" ca="1" si="34"/>
        <v>0</v>
      </c>
      <c r="AB131" s="65">
        <f t="shared" ca="1" si="35"/>
        <v>0</v>
      </c>
      <c r="AC131" s="65">
        <f t="shared" ca="1" si="36"/>
        <v>0</v>
      </c>
      <c r="AD131" s="65">
        <f t="shared" ca="1" si="37"/>
        <v>0</v>
      </c>
      <c r="AE131" s="65">
        <f t="shared" ca="1" si="38"/>
        <v>0</v>
      </c>
      <c r="AG131" s="35">
        <f t="shared" si="43"/>
        <v>0</v>
      </c>
      <c r="AH131" s="35">
        <f t="shared" ca="1" si="44"/>
        <v>0</v>
      </c>
    </row>
    <row r="132" spans="1:34">
      <c r="A132" s="76">
        <f t="shared" si="39"/>
        <v>40603</v>
      </c>
      <c r="B132" s="65">
        <f t="shared" si="40"/>
        <v>1</v>
      </c>
      <c r="C132" s="65">
        <f t="shared" si="24"/>
        <v>0</v>
      </c>
      <c r="D132" s="65">
        <f t="shared" ca="1" si="25"/>
        <v>0</v>
      </c>
      <c r="E132" s="73"/>
      <c r="F132" s="66"/>
      <c r="G132" s="73">
        <v>45.37568313823472</v>
      </c>
      <c r="H132" s="73">
        <v>47.7</v>
      </c>
      <c r="I132" s="66"/>
      <c r="J132" s="66"/>
      <c r="K132" s="65"/>
      <c r="L132" s="65"/>
      <c r="M132" s="65"/>
      <c r="N132" s="65"/>
      <c r="O132" s="35">
        <f t="shared" si="26"/>
        <v>31</v>
      </c>
      <c r="P132" s="74">
        <f t="shared" si="27"/>
        <v>40658</v>
      </c>
      <c r="Q132" s="35">
        <f t="shared" ca="1" si="28"/>
        <v>-1228</v>
      </c>
      <c r="R132" s="73">
        <v>7.4281579123591013E-2</v>
      </c>
      <c r="S132" s="75">
        <f t="shared" ca="1" si="29"/>
        <v>1.2778735805579939</v>
      </c>
      <c r="T132" s="37">
        <f t="shared" si="30"/>
        <v>0</v>
      </c>
      <c r="U132" s="37">
        <f t="shared" si="31"/>
        <v>0</v>
      </c>
      <c r="W132" s="75">
        <f t="shared" si="42"/>
        <v>1.3439163793441222</v>
      </c>
      <c r="X132" s="65">
        <f t="shared" ca="1" si="32"/>
        <v>0</v>
      </c>
      <c r="Z132" s="65">
        <f t="shared" ca="1" si="33"/>
        <v>0</v>
      </c>
      <c r="AA132" s="65">
        <f t="shared" ca="1" si="34"/>
        <v>0</v>
      </c>
      <c r="AB132" s="65">
        <f t="shared" ca="1" si="35"/>
        <v>0</v>
      </c>
      <c r="AC132" s="65">
        <f t="shared" ca="1" si="36"/>
        <v>0</v>
      </c>
      <c r="AD132" s="65">
        <f t="shared" ca="1" si="37"/>
        <v>0</v>
      </c>
      <c r="AE132" s="65">
        <f t="shared" ca="1" si="38"/>
        <v>0</v>
      </c>
      <c r="AG132" s="35">
        <f t="shared" si="43"/>
        <v>0</v>
      </c>
      <c r="AH132" s="35">
        <f t="shared" ca="1" si="44"/>
        <v>0</v>
      </c>
    </row>
    <row r="133" spans="1:34">
      <c r="A133" s="76">
        <f t="shared" si="39"/>
        <v>40634</v>
      </c>
      <c r="B133" s="65">
        <f t="shared" si="40"/>
        <v>1</v>
      </c>
      <c r="C133" s="65">
        <f t="shared" si="24"/>
        <v>0</v>
      </c>
      <c r="D133" s="65">
        <f t="shared" ca="1" si="25"/>
        <v>0</v>
      </c>
      <c r="E133" s="73"/>
      <c r="F133" s="66"/>
      <c r="G133" s="73">
        <v>43.75</v>
      </c>
      <c r="H133" s="73">
        <v>45.6</v>
      </c>
      <c r="I133" s="66"/>
      <c r="J133" s="66"/>
      <c r="K133" s="65"/>
      <c r="L133" s="65"/>
      <c r="M133" s="65"/>
      <c r="N133" s="65"/>
      <c r="O133" s="35">
        <f t="shared" si="26"/>
        <v>30</v>
      </c>
      <c r="P133" s="74">
        <f t="shared" si="27"/>
        <v>40688</v>
      </c>
      <c r="Q133" s="35">
        <f t="shared" ca="1" si="28"/>
        <v>-1198</v>
      </c>
      <c r="R133" s="73">
        <v>7.4276278877522015E-2</v>
      </c>
      <c r="S133" s="75">
        <f t="shared" ca="1" si="29"/>
        <v>1.2702211824728984</v>
      </c>
      <c r="T133" s="37">
        <f t="shared" si="30"/>
        <v>0</v>
      </c>
      <c r="U133" s="37">
        <f t="shared" si="31"/>
        <v>0</v>
      </c>
      <c r="W133" s="75">
        <f t="shared" si="42"/>
        <v>1.3439163793441222</v>
      </c>
      <c r="X133" s="65">
        <f t="shared" ca="1" si="32"/>
        <v>0</v>
      </c>
      <c r="Z133" s="65">
        <f t="shared" ca="1" si="33"/>
        <v>0</v>
      </c>
      <c r="AA133" s="65">
        <f t="shared" ca="1" si="34"/>
        <v>0</v>
      </c>
      <c r="AB133" s="65">
        <f t="shared" ca="1" si="35"/>
        <v>0</v>
      </c>
      <c r="AC133" s="65">
        <f t="shared" ca="1" si="36"/>
        <v>0</v>
      </c>
      <c r="AD133" s="65">
        <f t="shared" ca="1" si="37"/>
        <v>0</v>
      </c>
      <c r="AE133" s="65">
        <f t="shared" ca="1" si="38"/>
        <v>0</v>
      </c>
      <c r="AG133" s="35">
        <f t="shared" si="43"/>
        <v>0</v>
      </c>
      <c r="AH133" s="35">
        <f t="shared" ca="1" si="44"/>
        <v>0</v>
      </c>
    </row>
    <row r="134" spans="1:34">
      <c r="A134" s="76">
        <f t="shared" si="39"/>
        <v>40664</v>
      </c>
      <c r="B134" s="65">
        <f t="shared" si="40"/>
        <v>1</v>
      </c>
      <c r="C134" s="65">
        <f t="shared" si="24"/>
        <v>0</v>
      </c>
      <c r="D134" s="65">
        <f t="shared" ca="1" si="25"/>
        <v>0</v>
      </c>
      <c r="E134" s="73"/>
      <c r="F134" s="66"/>
      <c r="G134" s="73">
        <v>46.865166315051155</v>
      </c>
      <c r="H134" s="73">
        <v>47.6</v>
      </c>
      <c r="I134" s="66"/>
      <c r="J134" s="66"/>
      <c r="K134" s="65"/>
      <c r="L134" s="65"/>
      <c r="M134" s="65"/>
      <c r="N134" s="65"/>
      <c r="O134" s="35">
        <f t="shared" si="26"/>
        <v>31</v>
      </c>
      <c r="P134" s="74">
        <f t="shared" si="27"/>
        <v>40719</v>
      </c>
      <c r="Q134" s="35">
        <f t="shared" ca="1" si="28"/>
        <v>-1167</v>
      </c>
      <c r="R134" s="73">
        <v>7.427114960714E-2</v>
      </c>
      <c r="S134" s="75">
        <f t="shared" ca="1" si="29"/>
        <v>1.2623629208426059</v>
      </c>
      <c r="T134" s="37">
        <f t="shared" si="30"/>
        <v>0</v>
      </c>
      <c r="U134" s="37">
        <f t="shared" si="31"/>
        <v>0</v>
      </c>
      <c r="W134" s="75">
        <f t="shared" si="42"/>
        <v>1.3439163793441222</v>
      </c>
      <c r="X134" s="65">
        <f t="shared" ca="1" si="32"/>
        <v>0</v>
      </c>
      <c r="Z134" s="65">
        <f t="shared" ca="1" si="33"/>
        <v>0</v>
      </c>
      <c r="AA134" s="65">
        <f t="shared" ca="1" si="34"/>
        <v>0</v>
      </c>
      <c r="AB134" s="65">
        <f t="shared" ca="1" si="35"/>
        <v>0</v>
      </c>
      <c r="AC134" s="65">
        <f t="shared" ca="1" si="36"/>
        <v>0</v>
      </c>
      <c r="AD134" s="65">
        <f t="shared" ca="1" si="37"/>
        <v>0</v>
      </c>
      <c r="AE134" s="65">
        <f t="shared" ca="1" si="38"/>
        <v>0</v>
      </c>
      <c r="AG134" s="35">
        <f t="shared" si="43"/>
        <v>0</v>
      </c>
      <c r="AH134" s="35">
        <f t="shared" ca="1" si="44"/>
        <v>0</v>
      </c>
    </row>
    <row r="135" spans="1:34">
      <c r="A135" s="76">
        <f t="shared" si="39"/>
        <v>40695</v>
      </c>
      <c r="B135" s="65">
        <f t="shared" si="40"/>
        <v>1</v>
      </c>
      <c r="C135" s="65">
        <f t="shared" si="24"/>
        <v>0</v>
      </c>
      <c r="D135" s="65">
        <f t="shared" ca="1" si="25"/>
        <v>0</v>
      </c>
      <c r="E135" s="73"/>
      <c r="F135" s="66"/>
      <c r="G135" s="73">
        <v>62.865166315051148</v>
      </c>
      <c r="H135" s="73">
        <v>54.6</v>
      </c>
      <c r="I135" s="66"/>
      <c r="J135" s="66"/>
      <c r="K135" s="65"/>
      <c r="L135" s="65"/>
      <c r="M135" s="65"/>
      <c r="N135" s="65"/>
      <c r="O135" s="35">
        <f t="shared" si="26"/>
        <v>30</v>
      </c>
      <c r="P135" s="74">
        <f t="shared" si="27"/>
        <v>40749</v>
      </c>
      <c r="Q135" s="35">
        <f t="shared" ca="1" si="28"/>
        <v>-1137</v>
      </c>
      <c r="R135" s="73">
        <v>7.4265849361089001E-2</v>
      </c>
      <c r="S135" s="75">
        <f t="shared" ca="1" si="29"/>
        <v>1.2548048353468233</v>
      </c>
      <c r="T135" s="37">
        <f t="shared" si="30"/>
        <v>0</v>
      </c>
      <c r="U135" s="37">
        <f t="shared" si="31"/>
        <v>0</v>
      </c>
      <c r="W135" s="75">
        <f t="shared" si="42"/>
        <v>1.3439163793441222</v>
      </c>
      <c r="X135" s="65">
        <f t="shared" ca="1" si="32"/>
        <v>0</v>
      </c>
      <c r="Z135" s="65">
        <f t="shared" ca="1" si="33"/>
        <v>0</v>
      </c>
      <c r="AA135" s="65">
        <f t="shared" ca="1" si="34"/>
        <v>0</v>
      </c>
      <c r="AB135" s="65">
        <f t="shared" ca="1" si="35"/>
        <v>0</v>
      </c>
      <c r="AC135" s="65">
        <f t="shared" ca="1" si="36"/>
        <v>0</v>
      </c>
      <c r="AD135" s="65">
        <f t="shared" ca="1" si="37"/>
        <v>0</v>
      </c>
      <c r="AE135" s="65">
        <f t="shared" ca="1" si="38"/>
        <v>0</v>
      </c>
      <c r="AG135" s="35">
        <f t="shared" si="43"/>
        <v>0</v>
      </c>
      <c r="AH135" s="35">
        <f t="shared" ca="1" si="44"/>
        <v>0</v>
      </c>
    </row>
    <row r="136" spans="1:34">
      <c r="A136" s="76">
        <f t="shared" si="39"/>
        <v>40725</v>
      </c>
      <c r="B136" s="65">
        <f t="shared" si="40"/>
        <v>1</v>
      </c>
      <c r="C136" s="65">
        <f t="shared" si="24"/>
        <v>0</v>
      </c>
      <c r="D136" s="65">
        <f t="shared" ca="1" si="25"/>
        <v>0</v>
      </c>
      <c r="E136" s="73"/>
      <c r="F136" s="66"/>
      <c r="G136" s="73">
        <v>75.5</v>
      </c>
      <c r="H136" s="73">
        <v>72.05</v>
      </c>
      <c r="I136" s="66"/>
      <c r="J136" s="66"/>
      <c r="K136" s="65"/>
      <c r="L136" s="65"/>
      <c r="M136" s="65"/>
      <c r="N136" s="65"/>
      <c r="O136" s="35">
        <f t="shared" si="26"/>
        <v>31</v>
      </c>
      <c r="P136" s="74">
        <f t="shared" si="27"/>
        <v>40780</v>
      </c>
      <c r="Q136" s="35">
        <f t="shared" ca="1" si="28"/>
        <v>-1106</v>
      </c>
      <c r="R136" s="73">
        <v>7.4260549115046995E-2</v>
      </c>
      <c r="S136" s="75">
        <f t="shared" ca="1" si="29"/>
        <v>1.2470447159659179</v>
      </c>
      <c r="T136" s="37">
        <f t="shared" si="30"/>
        <v>0</v>
      </c>
      <c r="U136" s="37">
        <f t="shared" si="31"/>
        <v>0</v>
      </c>
      <c r="W136" s="75">
        <f t="shared" si="42"/>
        <v>1.3439163793441222</v>
      </c>
      <c r="X136" s="65">
        <f t="shared" ca="1" si="32"/>
        <v>0</v>
      </c>
      <c r="Z136" s="65">
        <f t="shared" ca="1" si="33"/>
        <v>0</v>
      </c>
      <c r="AA136" s="65">
        <f t="shared" ca="1" si="34"/>
        <v>0</v>
      </c>
      <c r="AB136" s="65">
        <f t="shared" ca="1" si="35"/>
        <v>0</v>
      </c>
      <c r="AC136" s="65">
        <f t="shared" ca="1" si="36"/>
        <v>0</v>
      </c>
      <c r="AD136" s="65">
        <f t="shared" ca="1" si="37"/>
        <v>0</v>
      </c>
      <c r="AE136" s="65">
        <f t="shared" ca="1" si="38"/>
        <v>0</v>
      </c>
      <c r="AG136" s="35">
        <f t="shared" si="43"/>
        <v>0</v>
      </c>
      <c r="AH136" s="35">
        <f t="shared" ca="1" si="44"/>
        <v>0</v>
      </c>
    </row>
    <row r="137" spans="1:34">
      <c r="A137" s="76">
        <f t="shared" si="39"/>
        <v>40756</v>
      </c>
      <c r="B137" s="65">
        <f t="shared" si="40"/>
        <v>1</v>
      </c>
      <c r="C137" s="65">
        <f t="shared" si="24"/>
        <v>0</v>
      </c>
      <c r="D137" s="65">
        <f t="shared" ca="1" si="25"/>
        <v>0</v>
      </c>
      <c r="E137" s="73"/>
      <c r="F137" s="66"/>
      <c r="G137" s="73">
        <v>80.016972134104662</v>
      </c>
      <c r="H137" s="73">
        <v>85.05</v>
      </c>
      <c r="I137" s="66"/>
      <c r="J137" s="66"/>
      <c r="K137" s="65"/>
      <c r="L137" s="65"/>
      <c r="M137" s="65"/>
      <c r="N137" s="65"/>
      <c r="O137" s="35">
        <f t="shared" si="26"/>
        <v>31</v>
      </c>
      <c r="P137" s="74">
        <f t="shared" si="27"/>
        <v>40811</v>
      </c>
      <c r="Q137" s="35">
        <f t="shared" ca="1" si="28"/>
        <v>-1075</v>
      </c>
      <c r="R137" s="73">
        <v>7.4255419844692E-2</v>
      </c>
      <c r="S137" s="75">
        <f t="shared" ca="1" si="29"/>
        <v>1.2393330267345593</v>
      </c>
      <c r="T137" s="37">
        <f t="shared" si="30"/>
        <v>0</v>
      </c>
      <c r="U137" s="37">
        <f t="shared" si="31"/>
        <v>0</v>
      </c>
      <c r="W137" s="75">
        <f t="shared" si="42"/>
        <v>1.3439163793441222</v>
      </c>
      <c r="X137" s="65">
        <f t="shared" ca="1" si="32"/>
        <v>0</v>
      </c>
      <c r="Z137" s="65">
        <f t="shared" ca="1" si="33"/>
        <v>0</v>
      </c>
      <c r="AA137" s="65">
        <f t="shared" ca="1" si="34"/>
        <v>0</v>
      </c>
      <c r="AB137" s="65">
        <f t="shared" ca="1" si="35"/>
        <v>0</v>
      </c>
      <c r="AC137" s="65">
        <f t="shared" ca="1" si="36"/>
        <v>0</v>
      </c>
      <c r="AD137" s="65">
        <f t="shared" ca="1" si="37"/>
        <v>0</v>
      </c>
      <c r="AE137" s="65">
        <f t="shared" ca="1" si="38"/>
        <v>0</v>
      </c>
      <c r="AG137" s="35">
        <f t="shared" si="43"/>
        <v>0</v>
      </c>
      <c r="AH137" s="35">
        <f t="shared" ca="1" si="44"/>
        <v>0</v>
      </c>
    </row>
    <row r="138" spans="1:34">
      <c r="A138" s="76">
        <f t="shared" si="39"/>
        <v>40787</v>
      </c>
      <c r="B138" s="65">
        <f t="shared" si="40"/>
        <v>1</v>
      </c>
      <c r="C138" s="65">
        <f t="shared" ref="C138:C201" si="45">IF(T138=1,B138*O138,0)</f>
        <v>0</v>
      </c>
      <c r="D138" s="65">
        <f t="shared" ref="D138:D201" ca="1" si="46">C138*S138</f>
        <v>0</v>
      </c>
      <c r="E138" s="73"/>
      <c r="F138" s="66"/>
      <c r="G138" s="73">
        <v>72.016972134104662</v>
      </c>
      <c r="H138" s="73">
        <v>73.05</v>
      </c>
      <c r="I138" s="66"/>
      <c r="J138" s="66"/>
      <c r="K138" s="65"/>
      <c r="L138" s="65"/>
      <c r="M138" s="65"/>
      <c r="N138" s="65"/>
      <c r="O138" s="35">
        <f t="shared" ref="O138:O201" si="47">A139-A138</f>
        <v>30</v>
      </c>
      <c r="P138" s="74">
        <f t="shared" ref="P138:P201" si="48">CHOOSE(F$3,A139+24,A138)</f>
        <v>40841</v>
      </c>
      <c r="Q138" s="35">
        <f t="shared" ref="Q138:Q201" ca="1" si="49">P138-C$3</f>
        <v>-1045</v>
      </c>
      <c r="R138" s="73">
        <v>7.4250119598668021E-2</v>
      </c>
      <c r="S138" s="75">
        <f t="shared" ref="S138:S201" ca="1" si="50">1/(1+CHOOSE(F$3,R139/2,R138/2))^(2*Q138/365.25)</f>
        <v>1.2319165283303426</v>
      </c>
      <c r="T138" s="37">
        <f t="shared" ref="T138:T201" si="51">IF(AND(mthbeg&lt;=A138,mthend&gt;=A138),1,0)</f>
        <v>0</v>
      </c>
      <c r="U138" s="37">
        <f t="shared" ref="U138:U201" si="52">O138*T138</f>
        <v>0</v>
      </c>
      <c r="W138" s="75">
        <f t="shared" si="42"/>
        <v>1.3439163793441222</v>
      </c>
      <c r="X138" s="65">
        <f t="shared" ref="X138:X201" ca="1" si="53">D138*W138</f>
        <v>0</v>
      </c>
      <c r="Z138" s="65">
        <f t="shared" ref="Z138:Z201" ca="1" si="54">$D138*E138</f>
        <v>0</v>
      </c>
      <c r="AA138" s="65">
        <f t="shared" ref="AA138:AA201" ca="1" si="55">$D138*F138</f>
        <v>0</v>
      </c>
      <c r="AB138" s="65">
        <f t="shared" ref="AB138:AB201" ca="1" si="56">$D138*G138</f>
        <v>0</v>
      </c>
      <c r="AC138" s="65">
        <f t="shared" ref="AC138:AC201" ca="1" si="57">$D138*H138</f>
        <v>0</v>
      </c>
      <c r="AD138" s="65">
        <f t="shared" ref="AD138:AD201" ca="1" si="58">$D138*I138</f>
        <v>0</v>
      </c>
      <c r="AE138" s="65">
        <f t="shared" ref="AE138:AE201" ca="1" si="59">$D138*J138</f>
        <v>0</v>
      </c>
      <c r="AG138" s="35">
        <f t="shared" si="43"/>
        <v>0</v>
      </c>
      <c r="AH138" s="35">
        <f t="shared" ca="1" si="44"/>
        <v>0</v>
      </c>
    </row>
    <row r="139" spans="1:34">
      <c r="A139" s="76">
        <f t="shared" ref="A139:A202" si="60">EDATE(A138,1)</f>
        <v>40817</v>
      </c>
      <c r="B139" s="65">
        <f t="shared" ref="B139:B202" si="61">B138</f>
        <v>1</v>
      </c>
      <c r="C139" s="65">
        <f t="shared" si="45"/>
        <v>0</v>
      </c>
      <c r="D139" s="65">
        <f t="shared" ca="1" si="46"/>
        <v>0</v>
      </c>
      <c r="E139" s="73"/>
      <c r="F139" s="66"/>
      <c r="G139" s="73">
        <v>54.9</v>
      </c>
      <c r="H139" s="73">
        <v>51.2</v>
      </c>
      <c r="I139" s="66"/>
      <c r="J139" s="66"/>
      <c r="K139" s="65"/>
      <c r="L139" s="65"/>
      <c r="M139" s="65"/>
      <c r="N139" s="65"/>
      <c r="O139" s="35">
        <f t="shared" si="47"/>
        <v>31</v>
      </c>
      <c r="P139" s="74">
        <f t="shared" si="48"/>
        <v>40872</v>
      </c>
      <c r="Q139" s="35">
        <f t="shared" ca="1" si="49"/>
        <v>-1014</v>
      </c>
      <c r="R139" s="73">
        <v>7.4244990328330998E-2</v>
      </c>
      <c r="S139" s="75">
        <f t="shared" ca="1" si="50"/>
        <v>1.2243004811784066</v>
      </c>
      <c r="T139" s="37">
        <f t="shared" si="51"/>
        <v>0</v>
      </c>
      <c r="U139" s="37">
        <f t="shared" si="52"/>
        <v>0</v>
      </c>
      <c r="W139" s="75">
        <f t="shared" ref="W139:W202" si="62">IF(AND(CHOOSE(W$3,MONTH(A139)=MONTH(mthbeg),MONTH(A139)=1),YEAR(A139)&gt;YEAR(mthbeg)),W138*(1+escalator),W138)</f>
        <v>1.3439163793441222</v>
      </c>
      <c r="X139" s="65">
        <f t="shared" ca="1" si="53"/>
        <v>0</v>
      </c>
      <c r="Z139" s="65">
        <f t="shared" ca="1" si="54"/>
        <v>0</v>
      </c>
      <c r="AA139" s="65">
        <f t="shared" ca="1" si="55"/>
        <v>0</v>
      </c>
      <c r="AB139" s="65">
        <f t="shared" ca="1" si="56"/>
        <v>0</v>
      </c>
      <c r="AC139" s="65">
        <f t="shared" ca="1" si="57"/>
        <v>0</v>
      </c>
      <c r="AD139" s="65">
        <f t="shared" ca="1" si="58"/>
        <v>0</v>
      </c>
      <c r="AE139" s="65">
        <f t="shared" ca="1" si="59"/>
        <v>0</v>
      </c>
      <c r="AG139" s="35">
        <f t="shared" si="43"/>
        <v>0</v>
      </c>
      <c r="AH139" s="35">
        <f t="shared" ca="1" si="44"/>
        <v>0</v>
      </c>
    </row>
    <row r="140" spans="1:34">
      <c r="A140" s="76">
        <f t="shared" si="60"/>
        <v>40848</v>
      </c>
      <c r="B140" s="65">
        <f t="shared" si="61"/>
        <v>1</v>
      </c>
      <c r="C140" s="65">
        <f t="shared" si="45"/>
        <v>0</v>
      </c>
      <c r="D140" s="65">
        <f t="shared" ca="1" si="46"/>
        <v>0</v>
      </c>
      <c r="E140" s="73"/>
      <c r="F140" s="66"/>
      <c r="G140" s="73">
        <v>44.919299684789571</v>
      </c>
      <c r="H140" s="73">
        <v>50.2</v>
      </c>
      <c r="I140" s="66"/>
      <c r="J140" s="66"/>
      <c r="K140" s="65"/>
      <c r="L140" s="65"/>
      <c r="M140" s="65"/>
      <c r="N140" s="65"/>
      <c r="O140" s="35">
        <f t="shared" si="47"/>
        <v>30</v>
      </c>
      <c r="P140" s="74">
        <f t="shared" si="48"/>
        <v>40902</v>
      </c>
      <c r="Q140" s="35">
        <f t="shared" ca="1" si="49"/>
        <v>-984</v>
      </c>
      <c r="R140" s="73">
        <v>7.4239690082325005E-2</v>
      </c>
      <c r="S140" s="75">
        <f t="shared" ca="1" si="50"/>
        <v>1.2169754113183553</v>
      </c>
      <c r="T140" s="37">
        <f t="shared" si="51"/>
        <v>0</v>
      </c>
      <c r="U140" s="37">
        <f t="shared" si="52"/>
        <v>0</v>
      </c>
      <c r="W140" s="75">
        <f t="shared" si="62"/>
        <v>1.3439163793441222</v>
      </c>
      <c r="X140" s="65">
        <f t="shared" ca="1" si="53"/>
        <v>0</v>
      </c>
      <c r="Z140" s="65">
        <f t="shared" ca="1" si="54"/>
        <v>0</v>
      </c>
      <c r="AA140" s="65">
        <f t="shared" ca="1" si="55"/>
        <v>0</v>
      </c>
      <c r="AB140" s="65">
        <f t="shared" ca="1" si="56"/>
        <v>0</v>
      </c>
      <c r="AC140" s="65">
        <f t="shared" ca="1" si="57"/>
        <v>0</v>
      </c>
      <c r="AD140" s="65">
        <f t="shared" ca="1" si="58"/>
        <v>0</v>
      </c>
      <c r="AE140" s="65">
        <f t="shared" ca="1" si="59"/>
        <v>0</v>
      </c>
      <c r="AG140" s="35">
        <f t="shared" ref="AG140:AG203" si="63">C140*E140</f>
        <v>0</v>
      </c>
      <c r="AH140" s="35">
        <f t="shared" ref="AH140:AH203" ca="1" si="64">AG140*S140</f>
        <v>0</v>
      </c>
    </row>
    <row r="141" spans="1:34">
      <c r="A141" s="76">
        <f t="shared" si="60"/>
        <v>40878</v>
      </c>
      <c r="B141" s="65">
        <f t="shared" si="61"/>
        <v>1</v>
      </c>
      <c r="C141" s="65">
        <f t="shared" si="45"/>
        <v>0</v>
      </c>
      <c r="D141" s="65">
        <f t="shared" ca="1" si="46"/>
        <v>0</v>
      </c>
      <c r="E141" s="73"/>
      <c r="F141" s="66"/>
      <c r="G141" s="73">
        <v>43.919299684789571</v>
      </c>
      <c r="H141" s="73">
        <v>49.2</v>
      </c>
      <c r="I141" s="66"/>
      <c r="J141" s="66"/>
      <c r="K141" s="65"/>
      <c r="L141" s="65"/>
      <c r="M141" s="65"/>
      <c r="N141" s="65"/>
      <c r="O141" s="35">
        <f t="shared" si="47"/>
        <v>31</v>
      </c>
      <c r="P141" s="74">
        <f t="shared" si="48"/>
        <v>40933</v>
      </c>
      <c r="Q141" s="35">
        <f t="shared" ca="1" si="49"/>
        <v>-953</v>
      </c>
      <c r="R141" s="73">
        <v>7.4234389836329018E-2</v>
      </c>
      <c r="S141" s="75">
        <f t="shared" ca="1" si="50"/>
        <v>1.2094553763610498</v>
      </c>
      <c r="T141" s="37">
        <f t="shared" si="51"/>
        <v>0</v>
      </c>
      <c r="U141" s="37">
        <f t="shared" si="52"/>
        <v>0</v>
      </c>
      <c r="W141" s="75">
        <f t="shared" si="62"/>
        <v>1.3439163793441222</v>
      </c>
      <c r="X141" s="65">
        <f t="shared" ca="1" si="53"/>
        <v>0</v>
      </c>
      <c r="Z141" s="65">
        <f t="shared" ca="1" si="54"/>
        <v>0</v>
      </c>
      <c r="AA141" s="65">
        <f t="shared" ca="1" si="55"/>
        <v>0</v>
      </c>
      <c r="AB141" s="65">
        <f t="shared" ca="1" si="56"/>
        <v>0</v>
      </c>
      <c r="AC141" s="65">
        <f t="shared" ca="1" si="57"/>
        <v>0</v>
      </c>
      <c r="AD141" s="65">
        <f t="shared" ca="1" si="58"/>
        <v>0</v>
      </c>
      <c r="AE141" s="65">
        <f t="shared" ca="1" si="59"/>
        <v>0</v>
      </c>
      <c r="AG141" s="35">
        <f t="shared" si="63"/>
        <v>0</v>
      </c>
      <c r="AH141" s="35">
        <f t="shared" ca="1" si="64"/>
        <v>0</v>
      </c>
    </row>
    <row r="142" spans="1:34">
      <c r="A142" s="76">
        <f t="shared" si="60"/>
        <v>40909</v>
      </c>
      <c r="B142" s="65">
        <f t="shared" si="61"/>
        <v>1</v>
      </c>
      <c r="C142" s="65">
        <f t="shared" si="45"/>
        <v>0</v>
      </c>
      <c r="D142" s="65">
        <f t="shared" ca="1" si="46"/>
        <v>0</v>
      </c>
      <c r="E142" s="73"/>
      <c r="F142" s="66"/>
      <c r="G142" s="73">
        <v>46.75</v>
      </c>
      <c r="H142" s="73">
        <v>51.45</v>
      </c>
      <c r="I142" s="66"/>
      <c r="J142" s="66"/>
      <c r="K142" s="65"/>
      <c r="L142" s="65"/>
      <c r="M142" s="65"/>
      <c r="N142" s="65"/>
      <c r="O142" s="35">
        <f t="shared" si="47"/>
        <v>31</v>
      </c>
      <c r="P142" s="74">
        <f t="shared" si="48"/>
        <v>40964</v>
      </c>
      <c r="Q142" s="35">
        <f t="shared" ca="1" si="49"/>
        <v>-922</v>
      </c>
      <c r="R142" s="73">
        <v>7.4229602517372012E-2</v>
      </c>
      <c r="S142" s="75">
        <f t="shared" ca="1" si="50"/>
        <v>1.2019812509929939</v>
      </c>
      <c r="T142" s="37">
        <f t="shared" si="51"/>
        <v>0</v>
      </c>
      <c r="U142" s="37">
        <f t="shared" si="52"/>
        <v>0</v>
      </c>
      <c r="W142" s="75">
        <f t="shared" si="62"/>
        <v>1.3842338707244459</v>
      </c>
      <c r="X142" s="65">
        <f t="shared" ca="1" si="53"/>
        <v>0</v>
      </c>
      <c r="Z142" s="65">
        <f t="shared" ca="1" si="54"/>
        <v>0</v>
      </c>
      <c r="AA142" s="65">
        <f t="shared" ca="1" si="55"/>
        <v>0</v>
      </c>
      <c r="AB142" s="65">
        <f t="shared" ca="1" si="56"/>
        <v>0</v>
      </c>
      <c r="AC142" s="65">
        <f t="shared" ca="1" si="57"/>
        <v>0</v>
      </c>
      <c r="AD142" s="65">
        <f t="shared" ca="1" si="58"/>
        <v>0</v>
      </c>
      <c r="AE142" s="65">
        <f t="shared" ca="1" si="59"/>
        <v>0</v>
      </c>
      <c r="AG142" s="35">
        <f t="shared" si="63"/>
        <v>0</v>
      </c>
      <c r="AH142" s="35">
        <f t="shared" ca="1" si="64"/>
        <v>0</v>
      </c>
    </row>
    <row r="143" spans="1:34">
      <c r="A143" s="76">
        <f t="shared" si="60"/>
        <v>40940</v>
      </c>
      <c r="B143" s="65">
        <f t="shared" si="61"/>
        <v>1</v>
      </c>
      <c r="C143" s="65">
        <f t="shared" si="45"/>
        <v>0</v>
      </c>
      <c r="D143" s="65">
        <f t="shared" ca="1" si="46"/>
        <v>0</v>
      </c>
      <c r="E143" s="73"/>
      <c r="F143" s="66"/>
      <c r="G143" s="73">
        <v>47.035140574348993</v>
      </c>
      <c r="H143" s="73">
        <v>49.45</v>
      </c>
      <c r="I143" s="66"/>
      <c r="J143" s="66"/>
      <c r="K143" s="65"/>
      <c r="L143" s="65"/>
      <c r="M143" s="65"/>
      <c r="N143" s="65"/>
      <c r="O143" s="35">
        <f t="shared" si="47"/>
        <v>29</v>
      </c>
      <c r="P143" s="74">
        <f t="shared" si="48"/>
        <v>40993</v>
      </c>
      <c r="Q143" s="35">
        <f t="shared" ca="1" si="49"/>
        <v>-893</v>
      </c>
      <c r="R143" s="73">
        <v>7.4224302271394024E-2</v>
      </c>
      <c r="S143" s="75">
        <f t="shared" ca="1" si="50"/>
        <v>1.1950316041356743</v>
      </c>
      <c r="T143" s="37">
        <f t="shared" si="51"/>
        <v>0</v>
      </c>
      <c r="U143" s="37">
        <f t="shared" si="52"/>
        <v>0</v>
      </c>
      <c r="W143" s="75">
        <f t="shared" si="62"/>
        <v>1.3842338707244459</v>
      </c>
      <c r="X143" s="65">
        <f t="shared" ca="1" si="53"/>
        <v>0</v>
      </c>
      <c r="Z143" s="65">
        <f t="shared" ca="1" si="54"/>
        <v>0</v>
      </c>
      <c r="AA143" s="65">
        <f t="shared" ca="1" si="55"/>
        <v>0</v>
      </c>
      <c r="AB143" s="65">
        <f t="shared" ca="1" si="56"/>
        <v>0</v>
      </c>
      <c r="AC143" s="65">
        <f t="shared" ca="1" si="57"/>
        <v>0</v>
      </c>
      <c r="AD143" s="65">
        <f t="shared" ca="1" si="58"/>
        <v>0</v>
      </c>
      <c r="AE143" s="65">
        <f t="shared" ca="1" si="59"/>
        <v>0</v>
      </c>
      <c r="AG143" s="35">
        <f t="shared" si="63"/>
        <v>0</v>
      </c>
      <c r="AH143" s="35">
        <f t="shared" ca="1" si="64"/>
        <v>0</v>
      </c>
    </row>
    <row r="144" spans="1:34">
      <c r="A144" s="76">
        <f t="shared" si="60"/>
        <v>40969</v>
      </c>
      <c r="B144" s="65">
        <f t="shared" si="61"/>
        <v>1</v>
      </c>
      <c r="C144" s="65">
        <f t="shared" si="45"/>
        <v>0</v>
      </c>
      <c r="D144" s="65">
        <f t="shared" ca="1" si="46"/>
        <v>0</v>
      </c>
      <c r="E144" s="73"/>
      <c r="F144" s="66"/>
      <c r="G144" s="73">
        <v>46.035140574348993</v>
      </c>
      <c r="H144" s="73">
        <v>48.45</v>
      </c>
      <c r="I144" s="66"/>
      <c r="J144" s="66"/>
      <c r="K144" s="65"/>
      <c r="L144" s="65"/>
      <c r="M144" s="65"/>
      <c r="N144" s="65"/>
      <c r="O144" s="35">
        <f t="shared" si="47"/>
        <v>31</v>
      </c>
      <c r="P144" s="74">
        <f t="shared" si="48"/>
        <v>41024</v>
      </c>
      <c r="Q144" s="35">
        <f t="shared" ca="1" si="49"/>
        <v>-862</v>
      </c>
      <c r="R144" s="73">
        <v>7.4219173001100008E-2</v>
      </c>
      <c r="S144" s="75">
        <f t="shared" ca="1" si="50"/>
        <v>1.1876486246500151</v>
      </c>
      <c r="T144" s="37">
        <f t="shared" si="51"/>
        <v>0</v>
      </c>
      <c r="U144" s="37">
        <f t="shared" si="52"/>
        <v>0</v>
      </c>
      <c r="W144" s="75">
        <f t="shared" si="62"/>
        <v>1.3842338707244459</v>
      </c>
      <c r="X144" s="65">
        <f t="shared" ca="1" si="53"/>
        <v>0</v>
      </c>
      <c r="Z144" s="65">
        <f t="shared" ca="1" si="54"/>
        <v>0</v>
      </c>
      <c r="AA144" s="65">
        <f t="shared" ca="1" si="55"/>
        <v>0</v>
      </c>
      <c r="AB144" s="65">
        <f t="shared" ca="1" si="56"/>
        <v>0</v>
      </c>
      <c r="AC144" s="65">
        <f t="shared" ca="1" si="57"/>
        <v>0</v>
      </c>
      <c r="AD144" s="65">
        <f t="shared" ca="1" si="58"/>
        <v>0</v>
      </c>
      <c r="AE144" s="65">
        <f t="shared" ca="1" si="59"/>
        <v>0</v>
      </c>
      <c r="AG144" s="35">
        <f t="shared" si="63"/>
        <v>0</v>
      </c>
      <c r="AH144" s="35">
        <f t="shared" ca="1" si="64"/>
        <v>0</v>
      </c>
    </row>
    <row r="145" spans="1:34">
      <c r="A145" s="76">
        <f t="shared" si="60"/>
        <v>41000</v>
      </c>
      <c r="B145" s="65">
        <f t="shared" si="61"/>
        <v>1</v>
      </c>
      <c r="C145" s="65">
        <f t="shared" si="45"/>
        <v>0</v>
      </c>
      <c r="D145" s="65">
        <f t="shared" ca="1" si="46"/>
        <v>0</v>
      </c>
      <c r="E145" s="73"/>
      <c r="F145" s="66"/>
      <c r="G145" s="73">
        <v>44</v>
      </c>
      <c r="H145" s="73">
        <v>46.35</v>
      </c>
      <c r="I145" s="66"/>
      <c r="J145" s="66"/>
      <c r="K145" s="65"/>
      <c r="L145" s="65"/>
      <c r="M145" s="65"/>
      <c r="N145" s="65"/>
      <c r="O145" s="35">
        <f t="shared" si="47"/>
        <v>30</v>
      </c>
      <c r="P145" s="74">
        <f t="shared" si="48"/>
        <v>41054</v>
      </c>
      <c r="Q145" s="35">
        <f t="shared" ca="1" si="49"/>
        <v>-832</v>
      </c>
      <c r="R145" s="73">
        <v>7.4213872755140006E-2</v>
      </c>
      <c r="S145" s="75">
        <f t="shared" ca="1" si="50"/>
        <v>1.1805482129424372</v>
      </c>
      <c r="T145" s="37">
        <f t="shared" si="51"/>
        <v>0</v>
      </c>
      <c r="U145" s="37">
        <f t="shared" si="52"/>
        <v>0</v>
      </c>
      <c r="W145" s="75">
        <f t="shared" si="62"/>
        <v>1.3842338707244459</v>
      </c>
      <c r="X145" s="65">
        <f t="shared" ca="1" si="53"/>
        <v>0</v>
      </c>
      <c r="Z145" s="65">
        <f t="shared" ca="1" si="54"/>
        <v>0</v>
      </c>
      <c r="AA145" s="65">
        <f t="shared" ca="1" si="55"/>
        <v>0</v>
      </c>
      <c r="AB145" s="65">
        <f t="shared" ca="1" si="56"/>
        <v>0</v>
      </c>
      <c r="AC145" s="65">
        <f t="shared" ca="1" si="57"/>
        <v>0</v>
      </c>
      <c r="AD145" s="65">
        <f t="shared" ca="1" si="58"/>
        <v>0</v>
      </c>
      <c r="AE145" s="65">
        <f t="shared" ca="1" si="59"/>
        <v>0</v>
      </c>
      <c r="AG145" s="35">
        <f t="shared" si="63"/>
        <v>0</v>
      </c>
      <c r="AH145" s="35">
        <f t="shared" ca="1" si="64"/>
        <v>0</v>
      </c>
    </row>
    <row r="146" spans="1:34">
      <c r="A146" s="76">
        <f t="shared" si="60"/>
        <v>41030</v>
      </c>
      <c r="B146" s="65">
        <f t="shared" si="61"/>
        <v>1</v>
      </c>
      <c r="C146" s="65">
        <f t="shared" si="45"/>
        <v>0</v>
      </c>
      <c r="D146" s="65">
        <f t="shared" ca="1" si="46"/>
        <v>0</v>
      </c>
      <c r="E146" s="73"/>
      <c r="F146" s="66"/>
      <c r="G146" s="73">
        <v>47.459462062966381</v>
      </c>
      <c r="H146" s="73">
        <v>48.35</v>
      </c>
      <c r="I146" s="66"/>
      <c r="J146" s="66"/>
      <c r="K146" s="65"/>
      <c r="L146" s="65"/>
      <c r="M146" s="65"/>
      <c r="N146" s="65"/>
      <c r="O146" s="35">
        <f t="shared" si="47"/>
        <v>31</v>
      </c>
      <c r="P146" s="74">
        <f t="shared" si="48"/>
        <v>41085</v>
      </c>
      <c r="Q146" s="35">
        <f t="shared" ca="1" si="49"/>
        <v>-801</v>
      </c>
      <c r="R146" s="73">
        <v>7.4208743484864004E-2</v>
      </c>
      <c r="S146" s="75">
        <f t="shared" ca="1" si="50"/>
        <v>1.1732567154669056</v>
      </c>
      <c r="T146" s="37">
        <f t="shared" si="51"/>
        <v>0</v>
      </c>
      <c r="U146" s="37">
        <f t="shared" si="52"/>
        <v>0</v>
      </c>
      <c r="W146" s="75">
        <f t="shared" si="62"/>
        <v>1.3842338707244459</v>
      </c>
      <c r="X146" s="65">
        <f t="shared" ca="1" si="53"/>
        <v>0</v>
      </c>
      <c r="Z146" s="65">
        <f t="shared" ca="1" si="54"/>
        <v>0</v>
      </c>
      <c r="AA146" s="65">
        <f t="shared" ca="1" si="55"/>
        <v>0</v>
      </c>
      <c r="AB146" s="65">
        <f t="shared" ca="1" si="56"/>
        <v>0</v>
      </c>
      <c r="AC146" s="65">
        <f t="shared" ca="1" si="57"/>
        <v>0</v>
      </c>
      <c r="AD146" s="65">
        <f t="shared" ca="1" si="58"/>
        <v>0</v>
      </c>
      <c r="AE146" s="65">
        <f t="shared" ca="1" si="59"/>
        <v>0</v>
      </c>
      <c r="AG146" s="35">
        <f t="shared" si="63"/>
        <v>0</v>
      </c>
      <c r="AH146" s="35">
        <f t="shared" ca="1" si="64"/>
        <v>0</v>
      </c>
    </row>
    <row r="147" spans="1:34">
      <c r="A147" s="76">
        <f t="shared" si="60"/>
        <v>41061</v>
      </c>
      <c r="B147" s="65">
        <f t="shared" si="61"/>
        <v>1</v>
      </c>
      <c r="C147" s="65">
        <f t="shared" si="45"/>
        <v>0</v>
      </c>
      <c r="D147" s="65">
        <f t="shared" ca="1" si="46"/>
        <v>0</v>
      </c>
      <c r="E147" s="73"/>
      <c r="F147" s="66"/>
      <c r="G147" s="73">
        <v>63.459462062966374</v>
      </c>
      <c r="H147" s="73">
        <v>55.35</v>
      </c>
      <c r="I147" s="66"/>
      <c r="J147" s="66"/>
      <c r="K147" s="65"/>
      <c r="L147" s="65"/>
      <c r="M147" s="65"/>
      <c r="N147" s="65"/>
      <c r="O147" s="35">
        <f t="shared" si="47"/>
        <v>30</v>
      </c>
      <c r="P147" s="74">
        <f t="shared" si="48"/>
        <v>41115</v>
      </c>
      <c r="Q147" s="35">
        <f t="shared" ca="1" si="49"/>
        <v>-771</v>
      </c>
      <c r="R147" s="73">
        <v>7.4203443238922001E-2</v>
      </c>
      <c r="S147" s="75">
        <f t="shared" ca="1" si="50"/>
        <v>1.1662438671348365</v>
      </c>
      <c r="T147" s="37">
        <f t="shared" si="51"/>
        <v>0</v>
      </c>
      <c r="U147" s="37">
        <f t="shared" si="52"/>
        <v>0</v>
      </c>
      <c r="W147" s="75">
        <f t="shared" si="62"/>
        <v>1.3842338707244459</v>
      </c>
      <c r="X147" s="65">
        <f t="shared" ca="1" si="53"/>
        <v>0</v>
      </c>
      <c r="Z147" s="65">
        <f t="shared" ca="1" si="54"/>
        <v>0</v>
      </c>
      <c r="AA147" s="65">
        <f t="shared" ca="1" si="55"/>
        <v>0</v>
      </c>
      <c r="AB147" s="65">
        <f t="shared" ca="1" si="56"/>
        <v>0</v>
      </c>
      <c r="AC147" s="65">
        <f t="shared" ca="1" si="57"/>
        <v>0</v>
      </c>
      <c r="AD147" s="65">
        <f t="shared" ca="1" si="58"/>
        <v>0</v>
      </c>
      <c r="AE147" s="65">
        <f t="shared" ca="1" si="59"/>
        <v>0</v>
      </c>
      <c r="AG147" s="35">
        <f t="shared" si="63"/>
        <v>0</v>
      </c>
      <c r="AH147" s="35">
        <f t="shared" ca="1" si="64"/>
        <v>0</v>
      </c>
    </row>
    <row r="148" spans="1:34">
      <c r="A148" s="76">
        <f t="shared" si="60"/>
        <v>41091</v>
      </c>
      <c r="B148" s="65">
        <f t="shared" si="61"/>
        <v>1</v>
      </c>
      <c r="C148" s="65">
        <f t="shared" si="45"/>
        <v>0</v>
      </c>
      <c r="D148" s="65">
        <f t="shared" ca="1" si="46"/>
        <v>0</v>
      </c>
      <c r="E148" s="73"/>
      <c r="F148" s="66"/>
      <c r="G148" s="73">
        <v>75.75</v>
      </c>
      <c r="H148" s="73">
        <v>72.8</v>
      </c>
      <c r="I148" s="66"/>
      <c r="J148" s="66"/>
      <c r="K148" s="65"/>
      <c r="L148" s="65"/>
      <c r="M148" s="65"/>
      <c r="N148" s="65"/>
      <c r="O148" s="35">
        <f t="shared" si="47"/>
        <v>31</v>
      </c>
      <c r="P148" s="74">
        <f t="shared" si="48"/>
        <v>41146</v>
      </c>
      <c r="Q148" s="35">
        <f t="shared" ca="1" si="49"/>
        <v>-740</v>
      </c>
      <c r="R148" s="73">
        <v>7.4198142992989005E-2</v>
      </c>
      <c r="S148" s="75">
        <f t="shared" ca="1" si="50"/>
        <v>1.1590431003474864</v>
      </c>
      <c r="T148" s="37">
        <f t="shared" si="51"/>
        <v>0</v>
      </c>
      <c r="U148" s="37">
        <f t="shared" si="52"/>
        <v>0</v>
      </c>
      <c r="W148" s="75">
        <f t="shared" si="62"/>
        <v>1.3842338707244459</v>
      </c>
      <c r="X148" s="65">
        <f t="shared" ca="1" si="53"/>
        <v>0</v>
      </c>
      <c r="Z148" s="65">
        <f t="shared" ca="1" si="54"/>
        <v>0</v>
      </c>
      <c r="AA148" s="65">
        <f t="shared" ca="1" si="55"/>
        <v>0</v>
      </c>
      <c r="AB148" s="65">
        <f t="shared" ca="1" si="56"/>
        <v>0</v>
      </c>
      <c r="AC148" s="65">
        <f t="shared" ca="1" si="57"/>
        <v>0</v>
      </c>
      <c r="AD148" s="65">
        <f t="shared" ca="1" si="58"/>
        <v>0</v>
      </c>
      <c r="AE148" s="65">
        <f t="shared" ca="1" si="59"/>
        <v>0</v>
      </c>
      <c r="AG148" s="35">
        <f t="shared" si="63"/>
        <v>0</v>
      </c>
      <c r="AH148" s="35">
        <f t="shared" ca="1" si="64"/>
        <v>0</v>
      </c>
    </row>
    <row r="149" spans="1:34">
      <c r="A149" s="76">
        <f t="shared" si="60"/>
        <v>41122</v>
      </c>
      <c r="B149" s="65">
        <f t="shared" si="61"/>
        <v>1</v>
      </c>
      <c r="C149" s="65">
        <f t="shared" si="45"/>
        <v>0</v>
      </c>
      <c r="D149" s="65">
        <f t="shared" ca="1" si="46"/>
        <v>0</v>
      </c>
      <c r="E149" s="73"/>
      <c r="F149" s="66"/>
      <c r="G149" s="73">
        <v>79.310326393571103</v>
      </c>
      <c r="H149" s="73">
        <v>85.8</v>
      </c>
      <c r="I149" s="66"/>
      <c r="J149" s="66"/>
      <c r="K149" s="65"/>
      <c r="L149" s="65"/>
      <c r="M149" s="65"/>
      <c r="N149" s="65"/>
      <c r="O149" s="35">
        <f t="shared" si="47"/>
        <v>31</v>
      </c>
      <c r="P149" s="74">
        <f t="shared" si="48"/>
        <v>41177</v>
      </c>
      <c r="Q149" s="35">
        <f t="shared" ca="1" si="49"/>
        <v>-709</v>
      </c>
      <c r="R149" s="73">
        <v>7.4193013722740009E-2</v>
      </c>
      <c r="S149" s="75">
        <f t="shared" ca="1" si="50"/>
        <v>1.1518873918190906</v>
      </c>
      <c r="T149" s="37">
        <f t="shared" si="51"/>
        <v>0</v>
      </c>
      <c r="U149" s="37">
        <f t="shared" si="52"/>
        <v>0</v>
      </c>
      <c r="W149" s="75">
        <f t="shared" si="62"/>
        <v>1.3842338707244459</v>
      </c>
      <c r="X149" s="65">
        <f t="shared" ca="1" si="53"/>
        <v>0</v>
      </c>
      <c r="Z149" s="65">
        <f t="shared" ca="1" si="54"/>
        <v>0</v>
      </c>
      <c r="AA149" s="65">
        <f t="shared" ca="1" si="55"/>
        <v>0</v>
      </c>
      <c r="AB149" s="65">
        <f t="shared" ca="1" si="56"/>
        <v>0</v>
      </c>
      <c r="AC149" s="65">
        <f t="shared" ca="1" si="57"/>
        <v>0</v>
      </c>
      <c r="AD149" s="65">
        <f t="shared" ca="1" si="58"/>
        <v>0</v>
      </c>
      <c r="AE149" s="65">
        <f t="shared" ca="1" si="59"/>
        <v>0</v>
      </c>
      <c r="AG149" s="35">
        <f t="shared" si="63"/>
        <v>0</v>
      </c>
      <c r="AH149" s="35">
        <f t="shared" ca="1" si="64"/>
        <v>0</v>
      </c>
    </row>
    <row r="150" spans="1:34">
      <c r="A150" s="76">
        <f t="shared" si="60"/>
        <v>41153</v>
      </c>
      <c r="B150" s="65">
        <f t="shared" si="61"/>
        <v>1</v>
      </c>
      <c r="C150" s="65">
        <f t="shared" si="45"/>
        <v>0</v>
      </c>
      <c r="D150" s="65">
        <f t="shared" ca="1" si="46"/>
        <v>0</v>
      </c>
      <c r="E150" s="73"/>
      <c r="F150" s="66"/>
      <c r="G150" s="73">
        <v>71.310326393571103</v>
      </c>
      <c r="H150" s="73">
        <v>73.8</v>
      </c>
      <c r="I150" s="66"/>
      <c r="J150" s="66"/>
      <c r="K150" s="65"/>
      <c r="L150" s="65"/>
      <c r="M150" s="65"/>
      <c r="N150" s="65"/>
      <c r="O150" s="35">
        <f t="shared" si="47"/>
        <v>30</v>
      </c>
      <c r="P150" s="74">
        <f t="shared" si="48"/>
        <v>41207</v>
      </c>
      <c r="Q150" s="35">
        <f t="shared" ca="1" si="49"/>
        <v>-679</v>
      </c>
      <c r="R150" s="73">
        <v>7.4187713476825012E-2</v>
      </c>
      <c r="S150" s="75">
        <f t="shared" ca="1" si="50"/>
        <v>1.1450055244412018</v>
      </c>
      <c r="T150" s="37">
        <f t="shared" si="51"/>
        <v>0</v>
      </c>
      <c r="U150" s="37">
        <f t="shared" si="52"/>
        <v>0</v>
      </c>
      <c r="W150" s="75">
        <f t="shared" si="62"/>
        <v>1.3842338707244459</v>
      </c>
      <c r="X150" s="65">
        <f t="shared" ca="1" si="53"/>
        <v>0</v>
      </c>
      <c r="Z150" s="65">
        <f t="shared" ca="1" si="54"/>
        <v>0</v>
      </c>
      <c r="AA150" s="65">
        <f t="shared" ca="1" si="55"/>
        <v>0</v>
      </c>
      <c r="AB150" s="65">
        <f t="shared" ca="1" si="56"/>
        <v>0</v>
      </c>
      <c r="AC150" s="65">
        <f t="shared" ca="1" si="57"/>
        <v>0</v>
      </c>
      <c r="AD150" s="65">
        <f t="shared" ca="1" si="58"/>
        <v>0</v>
      </c>
      <c r="AE150" s="65">
        <f t="shared" ca="1" si="59"/>
        <v>0</v>
      </c>
      <c r="AG150" s="35">
        <f t="shared" si="63"/>
        <v>0</v>
      </c>
      <c r="AH150" s="35">
        <f t="shared" ca="1" si="64"/>
        <v>0</v>
      </c>
    </row>
    <row r="151" spans="1:34">
      <c r="A151" s="76">
        <f t="shared" si="60"/>
        <v>41183</v>
      </c>
      <c r="B151" s="65">
        <f t="shared" si="61"/>
        <v>1</v>
      </c>
      <c r="C151" s="65">
        <f t="shared" si="45"/>
        <v>0</v>
      </c>
      <c r="D151" s="65">
        <f t="shared" ca="1" si="46"/>
        <v>0</v>
      </c>
      <c r="E151" s="73"/>
      <c r="F151" s="66"/>
      <c r="G151" s="73">
        <v>55.15</v>
      </c>
      <c r="H151" s="73">
        <v>51.95</v>
      </c>
      <c r="I151" s="66"/>
      <c r="J151" s="66"/>
      <c r="K151" s="65"/>
      <c r="L151" s="65"/>
      <c r="M151" s="65"/>
      <c r="N151" s="65"/>
      <c r="O151" s="35">
        <f t="shared" si="47"/>
        <v>31</v>
      </c>
      <c r="P151" s="74">
        <f t="shared" si="48"/>
        <v>41238</v>
      </c>
      <c r="Q151" s="35">
        <f t="shared" ca="1" si="49"/>
        <v>-648</v>
      </c>
      <c r="R151" s="73">
        <v>7.4182584206594029E-2</v>
      </c>
      <c r="S151" s="75">
        <f t="shared" ca="1" si="50"/>
        <v>1.1379384236675953</v>
      </c>
      <c r="T151" s="37">
        <f t="shared" si="51"/>
        <v>0</v>
      </c>
      <c r="U151" s="37">
        <f t="shared" si="52"/>
        <v>0</v>
      </c>
      <c r="W151" s="75">
        <f t="shared" si="62"/>
        <v>1.3842338707244459</v>
      </c>
      <c r="X151" s="65">
        <f t="shared" ca="1" si="53"/>
        <v>0</v>
      </c>
      <c r="Z151" s="65">
        <f t="shared" ca="1" si="54"/>
        <v>0</v>
      </c>
      <c r="AA151" s="65">
        <f t="shared" ca="1" si="55"/>
        <v>0</v>
      </c>
      <c r="AB151" s="65">
        <f t="shared" ca="1" si="56"/>
        <v>0</v>
      </c>
      <c r="AC151" s="65">
        <f t="shared" ca="1" si="57"/>
        <v>0</v>
      </c>
      <c r="AD151" s="65">
        <f t="shared" ca="1" si="58"/>
        <v>0</v>
      </c>
      <c r="AE151" s="65">
        <f t="shared" ca="1" si="59"/>
        <v>0</v>
      </c>
      <c r="AG151" s="35">
        <f t="shared" si="63"/>
        <v>0</v>
      </c>
      <c r="AH151" s="35">
        <f t="shared" ca="1" si="64"/>
        <v>0</v>
      </c>
    </row>
    <row r="152" spans="1:34">
      <c r="A152" s="76">
        <f t="shared" si="60"/>
        <v>41214</v>
      </c>
      <c r="B152" s="65">
        <f t="shared" si="61"/>
        <v>1</v>
      </c>
      <c r="C152" s="65">
        <f t="shared" si="45"/>
        <v>0</v>
      </c>
      <c r="D152" s="65">
        <f t="shared" ca="1" si="46"/>
        <v>0</v>
      </c>
      <c r="E152" s="73"/>
      <c r="F152" s="66"/>
      <c r="G152" s="73">
        <v>45.486546698721298</v>
      </c>
      <c r="H152" s="73">
        <v>50.95</v>
      </c>
      <c r="I152" s="66"/>
      <c r="J152" s="66"/>
      <c r="K152" s="65"/>
      <c r="L152" s="65"/>
      <c r="M152" s="65"/>
      <c r="N152" s="65"/>
      <c r="O152" s="35">
        <f t="shared" si="47"/>
        <v>30</v>
      </c>
      <c r="P152" s="74">
        <f t="shared" si="48"/>
        <v>41268</v>
      </c>
      <c r="Q152" s="35">
        <f t="shared" ca="1" si="49"/>
        <v>-618</v>
      </c>
      <c r="R152" s="73">
        <v>7.4177283960697019E-2</v>
      </c>
      <c r="S152" s="75">
        <f t="shared" ca="1" si="50"/>
        <v>1.1311414464469092</v>
      </c>
      <c r="T152" s="37">
        <f t="shared" si="51"/>
        <v>0</v>
      </c>
      <c r="U152" s="37">
        <f t="shared" si="52"/>
        <v>0</v>
      </c>
      <c r="W152" s="75">
        <f t="shared" si="62"/>
        <v>1.3842338707244459</v>
      </c>
      <c r="X152" s="65">
        <f t="shared" ca="1" si="53"/>
        <v>0</v>
      </c>
      <c r="Z152" s="65">
        <f t="shared" ca="1" si="54"/>
        <v>0</v>
      </c>
      <c r="AA152" s="65">
        <f t="shared" ca="1" si="55"/>
        <v>0</v>
      </c>
      <c r="AB152" s="65">
        <f t="shared" ca="1" si="56"/>
        <v>0</v>
      </c>
      <c r="AC152" s="65">
        <f t="shared" ca="1" si="57"/>
        <v>0</v>
      </c>
      <c r="AD152" s="65">
        <f t="shared" ca="1" si="58"/>
        <v>0</v>
      </c>
      <c r="AE152" s="65">
        <f t="shared" ca="1" si="59"/>
        <v>0</v>
      </c>
      <c r="AG152" s="35">
        <f t="shared" si="63"/>
        <v>0</v>
      </c>
      <c r="AH152" s="35">
        <f t="shared" ca="1" si="64"/>
        <v>0</v>
      </c>
    </row>
    <row r="153" spans="1:34">
      <c r="A153" s="76">
        <f t="shared" si="60"/>
        <v>41244</v>
      </c>
      <c r="B153" s="65">
        <f t="shared" si="61"/>
        <v>1</v>
      </c>
      <c r="C153" s="65">
        <f t="shared" si="45"/>
        <v>0</v>
      </c>
      <c r="D153" s="65">
        <f t="shared" ca="1" si="46"/>
        <v>0</v>
      </c>
      <c r="E153" s="73"/>
      <c r="F153" s="66"/>
      <c r="G153" s="73">
        <v>44.486546698721298</v>
      </c>
      <c r="H153" s="73">
        <v>49.95</v>
      </c>
      <c r="I153" s="66"/>
      <c r="J153" s="66"/>
      <c r="K153" s="65"/>
      <c r="L153" s="65"/>
      <c r="M153" s="65"/>
      <c r="N153" s="65"/>
      <c r="O153" s="35">
        <f t="shared" si="47"/>
        <v>31</v>
      </c>
      <c r="P153" s="74">
        <f t="shared" si="48"/>
        <v>41299</v>
      </c>
      <c r="Q153" s="35">
        <f t="shared" ca="1" si="49"/>
        <v>-587</v>
      </c>
      <c r="R153" s="73">
        <v>7.4171983714810014E-2</v>
      </c>
      <c r="S153" s="75">
        <f t="shared" ca="1" si="50"/>
        <v>1.1241624466918962</v>
      </c>
      <c r="T153" s="37">
        <f t="shared" si="51"/>
        <v>0</v>
      </c>
      <c r="U153" s="37">
        <f t="shared" si="52"/>
        <v>0</v>
      </c>
      <c r="W153" s="75">
        <f t="shared" si="62"/>
        <v>1.3842338707244459</v>
      </c>
      <c r="X153" s="65">
        <f t="shared" ca="1" si="53"/>
        <v>0</v>
      </c>
      <c r="Z153" s="65">
        <f t="shared" ca="1" si="54"/>
        <v>0</v>
      </c>
      <c r="AA153" s="65">
        <f t="shared" ca="1" si="55"/>
        <v>0</v>
      </c>
      <c r="AB153" s="65">
        <f t="shared" ca="1" si="56"/>
        <v>0</v>
      </c>
      <c r="AC153" s="65">
        <f t="shared" ca="1" si="57"/>
        <v>0</v>
      </c>
      <c r="AD153" s="65">
        <f t="shared" ca="1" si="58"/>
        <v>0</v>
      </c>
      <c r="AE153" s="65">
        <f t="shared" ca="1" si="59"/>
        <v>0</v>
      </c>
      <c r="AG153" s="35">
        <f t="shared" si="63"/>
        <v>0</v>
      </c>
      <c r="AH153" s="35">
        <f t="shared" ca="1" si="64"/>
        <v>0</v>
      </c>
    </row>
    <row r="154" spans="1:34">
      <c r="A154" s="76">
        <f t="shared" si="60"/>
        <v>41275</v>
      </c>
      <c r="B154" s="65">
        <f t="shared" si="61"/>
        <v>1</v>
      </c>
      <c r="C154" s="65">
        <f t="shared" si="45"/>
        <v>0</v>
      </c>
      <c r="D154" s="65">
        <f t="shared" ca="1" si="46"/>
        <v>0</v>
      </c>
      <c r="E154" s="73"/>
      <c r="F154" s="66"/>
      <c r="G154" s="73">
        <v>47</v>
      </c>
      <c r="H154" s="73">
        <v>52.2</v>
      </c>
      <c r="I154" s="66"/>
      <c r="J154" s="66"/>
      <c r="K154" s="65"/>
      <c r="L154" s="65"/>
      <c r="M154" s="65"/>
      <c r="N154" s="65"/>
      <c r="O154" s="35">
        <f t="shared" si="47"/>
        <v>31</v>
      </c>
      <c r="P154" s="74">
        <f t="shared" si="48"/>
        <v>41330</v>
      </c>
      <c r="Q154" s="35">
        <f t="shared" ca="1" si="49"/>
        <v>-556</v>
      </c>
      <c r="R154" s="73">
        <v>7.4167025420278004E-2</v>
      </c>
      <c r="S154" s="75">
        <f t="shared" ca="1" si="50"/>
        <v>1.1172268523973947</v>
      </c>
      <c r="T154" s="37">
        <f t="shared" si="51"/>
        <v>0</v>
      </c>
      <c r="U154" s="37">
        <f t="shared" si="52"/>
        <v>0</v>
      </c>
      <c r="W154" s="75">
        <f t="shared" si="62"/>
        <v>1.4257608868461793</v>
      </c>
      <c r="X154" s="65">
        <f t="shared" ca="1" si="53"/>
        <v>0</v>
      </c>
      <c r="Z154" s="65">
        <f t="shared" ca="1" si="54"/>
        <v>0</v>
      </c>
      <c r="AA154" s="65">
        <f t="shared" ca="1" si="55"/>
        <v>0</v>
      </c>
      <c r="AB154" s="65">
        <f t="shared" ca="1" si="56"/>
        <v>0</v>
      </c>
      <c r="AC154" s="65">
        <f t="shared" ca="1" si="57"/>
        <v>0</v>
      </c>
      <c r="AD154" s="65">
        <f t="shared" ca="1" si="58"/>
        <v>0</v>
      </c>
      <c r="AE154" s="65">
        <f t="shared" ca="1" si="59"/>
        <v>0</v>
      </c>
      <c r="AG154" s="35">
        <f t="shared" si="63"/>
        <v>0</v>
      </c>
      <c r="AH154" s="35">
        <f t="shared" ca="1" si="64"/>
        <v>0</v>
      </c>
    </row>
    <row r="155" spans="1:34">
      <c r="A155" s="76">
        <f t="shared" si="60"/>
        <v>41306</v>
      </c>
      <c r="B155" s="65">
        <f t="shared" si="61"/>
        <v>1</v>
      </c>
      <c r="C155" s="65">
        <f t="shared" si="45"/>
        <v>0</v>
      </c>
      <c r="D155" s="65">
        <f t="shared" ca="1" si="46"/>
        <v>0</v>
      </c>
      <c r="E155" s="73"/>
      <c r="F155" s="66"/>
      <c r="G155" s="73">
        <v>47.262236964303369</v>
      </c>
      <c r="H155" s="73">
        <v>50.2</v>
      </c>
      <c r="I155" s="66"/>
      <c r="J155" s="66"/>
      <c r="K155" s="65"/>
      <c r="L155" s="65"/>
      <c r="M155" s="65"/>
      <c r="N155" s="65"/>
      <c r="O155" s="35">
        <f t="shared" si="47"/>
        <v>28</v>
      </c>
      <c r="P155" s="74">
        <f t="shared" si="48"/>
        <v>41358</v>
      </c>
      <c r="Q155" s="35">
        <f t="shared" ca="1" si="49"/>
        <v>-528</v>
      </c>
      <c r="R155" s="73">
        <v>7.4161725174409013E-2</v>
      </c>
      <c r="S155" s="75">
        <f t="shared" ca="1" si="50"/>
        <v>1.1109995294147343</v>
      </c>
      <c r="T155" s="37">
        <f t="shared" si="51"/>
        <v>0</v>
      </c>
      <c r="U155" s="37">
        <f t="shared" si="52"/>
        <v>0</v>
      </c>
      <c r="W155" s="75">
        <f t="shared" si="62"/>
        <v>1.4257608868461793</v>
      </c>
      <c r="X155" s="65">
        <f t="shared" ca="1" si="53"/>
        <v>0</v>
      </c>
      <c r="Z155" s="65">
        <f t="shared" ca="1" si="54"/>
        <v>0</v>
      </c>
      <c r="AA155" s="65">
        <f t="shared" ca="1" si="55"/>
        <v>0</v>
      </c>
      <c r="AB155" s="65">
        <f t="shared" ca="1" si="56"/>
        <v>0</v>
      </c>
      <c r="AC155" s="65">
        <f t="shared" ca="1" si="57"/>
        <v>0</v>
      </c>
      <c r="AD155" s="65">
        <f t="shared" ca="1" si="58"/>
        <v>0</v>
      </c>
      <c r="AE155" s="65">
        <f t="shared" ca="1" si="59"/>
        <v>0</v>
      </c>
      <c r="AG155" s="35">
        <f t="shared" si="63"/>
        <v>0</v>
      </c>
      <c r="AH155" s="35">
        <f t="shared" ca="1" si="64"/>
        <v>0</v>
      </c>
    </row>
    <row r="156" spans="1:34">
      <c r="A156" s="76">
        <f t="shared" si="60"/>
        <v>41334</v>
      </c>
      <c r="B156" s="65">
        <f t="shared" si="61"/>
        <v>1</v>
      </c>
      <c r="C156" s="65">
        <f t="shared" si="45"/>
        <v>0</v>
      </c>
      <c r="D156" s="65">
        <f t="shared" ca="1" si="46"/>
        <v>0</v>
      </c>
      <c r="E156" s="73"/>
      <c r="F156" s="66"/>
      <c r="G156" s="73">
        <v>46.262236964303369</v>
      </c>
      <c r="H156" s="73">
        <v>49.2</v>
      </c>
      <c r="I156" s="66"/>
      <c r="J156" s="66"/>
      <c r="K156" s="65"/>
      <c r="L156" s="65"/>
      <c r="M156" s="65"/>
      <c r="N156" s="65"/>
      <c r="O156" s="35">
        <f t="shared" si="47"/>
        <v>31</v>
      </c>
      <c r="P156" s="74">
        <f t="shared" si="48"/>
        <v>41389</v>
      </c>
      <c r="Q156" s="35">
        <f t="shared" ca="1" si="49"/>
        <v>-497</v>
      </c>
      <c r="R156" s="73">
        <v>7.4156595904222009E-2</v>
      </c>
      <c r="S156" s="75">
        <f t="shared" ca="1" si="50"/>
        <v>1.1041469985285068</v>
      </c>
      <c r="T156" s="37">
        <f t="shared" si="51"/>
        <v>0</v>
      </c>
      <c r="U156" s="37">
        <f t="shared" si="52"/>
        <v>0</v>
      </c>
      <c r="W156" s="75">
        <f t="shared" si="62"/>
        <v>1.4257608868461793</v>
      </c>
      <c r="X156" s="65">
        <f t="shared" ca="1" si="53"/>
        <v>0</v>
      </c>
      <c r="Z156" s="65">
        <f t="shared" ca="1" si="54"/>
        <v>0</v>
      </c>
      <c r="AA156" s="65">
        <f t="shared" ca="1" si="55"/>
        <v>0</v>
      </c>
      <c r="AB156" s="65">
        <f t="shared" ca="1" si="56"/>
        <v>0</v>
      </c>
      <c r="AC156" s="65">
        <f t="shared" ca="1" si="57"/>
        <v>0</v>
      </c>
      <c r="AD156" s="65">
        <f t="shared" ca="1" si="58"/>
        <v>0</v>
      </c>
      <c r="AE156" s="65">
        <f t="shared" ca="1" si="59"/>
        <v>0</v>
      </c>
      <c r="AG156" s="35">
        <f t="shared" si="63"/>
        <v>0</v>
      </c>
      <c r="AH156" s="35">
        <f t="shared" ca="1" si="64"/>
        <v>0</v>
      </c>
    </row>
    <row r="157" spans="1:34">
      <c r="A157" s="76">
        <f t="shared" si="60"/>
        <v>41365</v>
      </c>
      <c r="B157" s="65">
        <f t="shared" si="61"/>
        <v>1</v>
      </c>
      <c r="C157" s="65">
        <f t="shared" si="45"/>
        <v>0</v>
      </c>
      <c r="D157" s="65">
        <f t="shared" ca="1" si="46"/>
        <v>0</v>
      </c>
      <c r="E157" s="73"/>
      <c r="F157" s="66"/>
      <c r="G157" s="73">
        <v>44.25</v>
      </c>
      <c r="H157" s="73">
        <v>47.1</v>
      </c>
      <c r="I157" s="66"/>
      <c r="J157" s="66"/>
      <c r="K157" s="65"/>
      <c r="L157" s="65"/>
      <c r="M157" s="65"/>
      <c r="N157" s="65"/>
      <c r="O157" s="35">
        <f t="shared" si="47"/>
        <v>30</v>
      </c>
      <c r="P157" s="74">
        <f t="shared" si="48"/>
        <v>41419</v>
      </c>
      <c r="Q157" s="35">
        <f t="shared" ca="1" si="49"/>
        <v>-467</v>
      </c>
      <c r="R157" s="73">
        <v>7.4151295658371016E-2</v>
      </c>
      <c r="S157" s="75">
        <f t="shared" ca="1" si="50"/>
        <v>1.0975566688532998</v>
      </c>
      <c r="T157" s="37">
        <f t="shared" si="51"/>
        <v>0</v>
      </c>
      <c r="U157" s="37">
        <f t="shared" si="52"/>
        <v>0</v>
      </c>
      <c r="W157" s="75">
        <f t="shared" si="62"/>
        <v>1.4257608868461793</v>
      </c>
      <c r="X157" s="65">
        <f t="shared" ca="1" si="53"/>
        <v>0</v>
      </c>
      <c r="Z157" s="65">
        <f t="shared" ca="1" si="54"/>
        <v>0</v>
      </c>
      <c r="AA157" s="65">
        <f t="shared" ca="1" si="55"/>
        <v>0</v>
      </c>
      <c r="AB157" s="65">
        <f t="shared" ca="1" si="56"/>
        <v>0</v>
      </c>
      <c r="AC157" s="65">
        <f t="shared" ca="1" si="57"/>
        <v>0</v>
      </c>
      <c r="AD157" s="65">
        <f t="shared" ca="1" si="58"/>
        <v>0</v>
      </c>
      <c r="AE157" s="65">
        <f t="shared" ca="1" si="59"/>
        <v>0</v>
      </c>
      <c r="AG157" s="35">
        <f t="shared" si="63"/>
        <v>0</v>
      </c>
      <c r="AH157" s="35">
        <f t="shared" ca="1" si="64"/>
        <v>0</v>
      </c>
    </row>
    <row r="158" spans="1:34">
      <c r="A158" s="76">
        <f t="shared" si="60"/>
        <v>41395</v>
      </c>
      <c r="B158" s="65">
        <f t="shared" si="61"/>
        <v>1</v>
      </c>
      <c r="C158" s="65">
        <f t="shared" si="45"/>
        <v>0</v>
      </c>
      <c r="D158" s="65">
        <f t="shared" ca="1" si="46"/>
        <v>0</v>
      </c>
      <c r="E158" s="73"/>
      <c r="F158" s="66"/>
      <c r="G158" s="73">
        <v>47.684066906697055</v>
      </c>
      <c r="H158" s="73">
        <v>49.1</v>
      </c>
      <c r="I158" s="66"/>
      <c r="J158" s="66"/>
      <c r="K158" s="65"/>
      <c r="L158" s="65"/>
      <c r="M158" s="65"/>
      <c r="N158" s="65"/>
      <c r="O158" s="35">
        <f t="shared" si="47"/>
        <v>31</v>
      </c>
      <c r="P158" s="74">
        <f t="shared" si="48"/>
        <v>41450</v>
      </c>
      <c r="Q158" s="35">
        <f t="shared" ca="1" si="49"/>
        <v>-436</v>
      </c>
      <c r="R158" s="73">
        <v>7.4146166388201012E-2</v>
      </c>
      <c r="S158" s="75">
        <f t="shared" ca="1" si="50"/>
        <v>1.0907889141823834</v>
      </c>
      <c r="T158" s="37">
        <f t="shared" si="51"/>
        <v>0</v>
      </c>
      <c r="U158" s="37">
        <f t="shared" si="52"/>
        <v>0</v>
      </c>
      <c r="W158" s="75">
        <f t="shared" si="62"/>
        <v>1.4257608868461793</v>
      </c>
      <c r="X158" s="65">
        <f t="shared" ca="1" si="53"/>
        <v>0</v>
      </c>
      <c r="Z158" s="65">
        <f t="shared" ca="1" si="54"/>
        <v>0</v>
      </c>
      <c r="AA158" s="65">
        <f t="shared" ca="1" si="55"/>
        <v>0</v>
      </c>
      <c r="AB158" s="65">
        <f t="shared" ca="1" si="56"/>
        <v>0</v>
      </c>
      <c r="AC158" s="65">
        <f t="shared" ca="1" si="57"/>
        <v>0</v>
      </c>
      <c r="AD158" s="65">
        <f t="shared" ca="1" si="58"/>
        <v>0</v>
      </c>
      <c r="AE158" s="65">
        <f t="shared" ca="1" si="59"/>
        <v>0</v>
      </c>
      <c r="AG158" s="35">
        <f t="shared" si="63"/>
        <v>0</v>
      </c>
      <c r="AH158" s="35">
        <f t="shared" ca="1" si="64"/>
        <v>0</v>
      </c>
    </row>
    <row r="159" spans="1:34">
      <c r="A159" s="76">
        <f t="shared" si="60"/>
        <v>41426</v>
      </c>
      <c r="B159" s="65">
        <f t="shared" si="61"/>
        <v>1</v>
      </c>
      <c r="C159" s="65">
        <f t="shared" si="45"/>
        <v>0</v>
      </c>
      <c r="D159" s="65">
        <f t="shared" ca="1" si="46"/>
        <v>0</v>
      </c>
      <c r="E159" s="73"/>
      <c r="F159" s="66"/>
      <c r="G159" s="73">
        <v>63.684066906697048</v>
      </c>
      <c r="H159" s="73">
        <v>56.1</v>
      </c>
      <c r="I159" s="66"/>
      <c r="J159" s="66"/>
      <c r="K159" s="65"/>
      <c r="L159" s="65"/>
      <c r="M159" s="65"/>
      <c r="N159" s="65"/>
      <c r="O159" s="35">
        <f t="shared" si="47"/>
        <v>30</v>
      </c>
      <c r="P159" s="74">
        <f t="shared" si="48"/>
        <v>41480</v>
      </c>
      <c r="Q159" s="35">
        <f t="shared" ca="1" si="49"/>
        <v>-406</v>
      </c>
      <c r="R159" s="73">
        <v>7.414086614236802E-2</v>
      </c>
      <c r="S159" s="75">
        <f t="shared" ca="1" si="50"/>
        <v>1.0842799075148255</v>
      </c>
      <c r="T159" s="37">
        <f t="shared" si="51"/>
        <v>0</v>
      </c>
      <c r="U159" s="37">
        <f t="shared" si="52"/>
        <v>0</v>
      </c>
      <c r="W159" s="75">
        <f t="shared" si="62"/>
        <v>1.4257608868461793</v>
      </c>
      <c r="X159" s="65">
        <f t="shared" ca="1" si="53"/>
        <v>0</v>
      </c>
      <c r="Z159" s="65">
        <f t="shared" ca="1" si="54"/>
        <v>0</v>
      </c>
      <c r="AA159" s="65">
        <f t="shared" ca="1" si="55"/>
        <v>0</v>
      </c>
      <c r="AB159" s="65">
        <f t="shared" ca="1" si="56"/>
        <v>0</v>
      </c>
      <c r="AC159" s="65">
        <f t="shared" ca="1" si="57"/>
        <v>0</v>
      </c>
      <c r="AD159" s="65">
        <f t="shared" ca="1" si="58"/>
        <v>0</v>
      </c>
      <c r="AE159" s="65">
        <f t="shared" ca="1" si="59"/>
        <v>0</v>
      </c>
      <c r="AG159" s="35">
        <f t="shared" si="63"/>
        <v>0</v>
      </c>
      <c r="AH159" s="35">
        <f t="shared" ca="1" si="64"/>
        <v>0</v>
      </c>
    </row>
    <row r="160" spans="1:34">
      <c r="A160" s="76">
        <f t="shared" si="60"/>
        <v>41456</v>
      </c>
      <c r="B160" s="65">
        <f t="shared" si="61"/>
        <v>1</v>
      </c>
      <c r="C160" s="65">
        <f t="shared" si="45"/>
        <v>0</v>
      </c>
      <c r="D160" s="65">
        <f t="shared" ca="1" si="46"/>
        <v>0</v>
      </c>
      <c r="E160" s="73"/>
      <c r="F160" s="66"/>
      <c r="G160" s="73">
        <v>76</v>
      </c>
      <c r="H160" s="73">
        <v>73.55</v>
      </c>
      <c r="I160" s="66"/>
      <c r="J160" s="66"/>
      <c r="K160" s="65"/>
      <c r="L160" s="65"/>
      <c r="M160" s="65"/>
      <c r="N160" s="65"/>
      <c r="O160" s="35">
        <f t="shared" si="47"/>
        <v>31</v>
      </c>
      <c r="P160" s="74">
        <f t="shared" si="48"/>
        <v>41511</v>
      </c>
      <c r="Q160" s="35">
        <f t="shared" ca="1" si="49"/>
        <v>-375</v>
      </c>
      <c r="R160" s="73">
        <v>7.4135565896545019E-2</v>
      </c>
      <c r="S160" s="75">
        <f t="shared" ca="1" si="50"/>
        <v>1.0775960570226462</v>
      </c>
      <c r="T160" s="37">
        <f t="shared" si="51"/>
        <v>0</v>
      </c>
      <c r="U160" s="37">
        <f t="shared" si="52"/>
        <v>0</v>
      </c>
      <c r="W160" s="75">
        <f t="shared" si="62"/>
        <v>1.4257608868461793</v>
      </c>
      <c r="X160" s="65">
        <f t="shared" ca="1" si="53"/>
        <v>0</v>
      </c>
      <c r="Z160" s="65">
        <f t="shared" ca="1" si="54"/>
        <v>0</v>
      </c>
      <c r="AA160" s="65">
        <f t="shared" ca="1" si="55"/>
        <v>0</v>
      </c>
      <c r="AB160" s="65">
        <f t="shared" ca="1" si="56"/>
        <v>0</v>
      </c>
      <c r="AC160" s="65">
        <f t="shared" ca="1" si="57"/>
        <v>0</v>
      </c>
      <c r="AD160" s="65">
        <f t="shared" ca="1" si="58"/>
        <v>0</v>
      </c>
      <c r="AE160" s="65">
        <f t="shared" ca="1" si="59"/>
        <v>0</v>
      </c>
      <c r="AG160" s="35">
        <f t="shared" si="63"/>
        <v>0</v>
      </c>
      <c r="AH160" s="35">
        <f t="shared" ca="1" si="64"/>
        <v>0</v>
      </c>
    </row>
    <row r="161" spans="1:34">
      <c r="A161" s="76">
        <f t="shared" si="60"/>
        <v>41487</v>
      </c>
      <c r="B161" s="65">
        <f t="shared" si="61"/>
        <v>1</v>
      </c>
      <c r="C161" s="65">
        <f t="shared" si="45"/>
        <v>0</v>
      </c>
      <c r="D161" s="65">
        <f t="shared" ca="1" si="46"/>
        <v>0</v>
      </c>
      <c r="E161" s="73"/>
      <c r="F161" s="66"/>
      <c r="G161" s="73">
        <v>79.640233392505252</v>
      </c>
      <c r="H161" s="73">
        <v>86.55</v>
      </c>
      <c r="I161" s="66"/>
      <c r="J161" s="66"/>
      <c r="K161" s="65"/>
      <c r="L161" s="65"/>
      <c r="M161" s="65"/>
      <c r="N161" s="65"/>
      <c r="O161" s="35">
        <f t="shared" si="47"/>
        <v>31</v>
      </c>
      <c r="P161" s="74">
        <f t="shared" si="48"/>
        <v>41542</v>
      </c>
      <c r="Q161" s="35">
        <f t="shared" ca="1" si="49"/>
        <v>-344</v>
      </c>
      <c r="R161" s="73">
        <v>7.4130436626402021E-2</v>
      </c>
      <c r="S161" s="75">
        <f t="shared" ca="1" si="50"/>
        <v>1.0709541407612178</v>
      </c>
      <c r="T161" s="37">
        <f t="shared" si="51"/>
        <v>0</v>
      </c>
      <c r="U161" s="37">
        <f t="shared" si="52"/>
        <v>0</v>
      </c>
      <c r="W161" s="75">
        <f t="shared" si="62"/>
        <v>1.4257608868461793</v>
      </c>
      <c r="X161" s="65">
        <f t="shared" ca="1" si="53"/>
        <v>0</v>
      </c>
      <c r="Z161" s="65">
        <f t="shared" ca="1" si="54"/>
        <v>0</v>
      </c>
      <c r="AA161" s="65">
        <f t="shared" ca="1" si="55"/>
        <v>0</v>
      </c>
      <c r="AB161" s="65">
        <f t="shared" ca="1" si="56"/>
        <v>0</v>
      </c>
      <c r="AC161" s="65">
        <f t="shared" ca="1" si="57"/>
        <v>0</v>
      </c>
      <c r="AD161" s="65">
        <f t="shared" ca="1" si="58"/>
        <v>0</v>
      </c>
      <c r="AE161" s="65">
        <f t="shared" ca="1" si="59"/>
        <v>0</v>
      </c>
      <c r="AG161" s="35">
        <f t="shared" si="63"/>
        <v>0</v>
      </c>
      <c r="AH161" s="35">
        <f t="shared" ca="1" si="64"/>
        <v>0</v>
      </c>
    </row>
    <row r="162" spans="1:34">
      <c r="A162" s="76">
        <f t="shared" si="60"/>
        <v>41518</v>
      </c>
      <c r="B162" s="65">
        <f t="shared" si="61"/>
        <v>1</v>
      </c>
      <c r="C162" s="65">
        <f t="shared" si="45"/>
        <v>0</v>
      </c>
      <c r="D162" s="65">
        <f t="shared" ca="1" si="46"/>
        <v>0</v>
      </c>
      <c r="E162" s="73"/>
      <c r="F162" s="66"/>
      <c r="G162" s="73">
        <v>71.640233392505252</v>
      </c>
      <c r="H162" s="73">
        <v>74.55</v>
      </c>
      <c r="I162" s="66"/>
      <c r="J162" s="66"/>
      <c r="K162" s="65"/>
      <c r="L162" s="65"/>
      <c r="M162" s="65"/>
      <c r="N162" s="65"/>
      <c r="O162" s="35">
        <f t="shared" si="47"/>
        <v>30</v>
      </c>
      <c r="P162" s="74">
        <f t="shared" si="48"/>
        <v>41572</v>
      </c>
      <c r="Q162" s="35">
        <f t="shared" ca="1" si="49"/>
        <v>-314</v>
      </c>
      <c r="R162" s="73">
        <v>7.4125136380596021E-2</v>
      </c>
      <c r="S162" s="75">
        <f t="shared" ca="1" si="50"/>
        <v>1.0645663405936392</v>
      </c>
      <c r="T162" s="37">
        <f t="shared" si="51"/>
        <v>0</v>
      </c>
      <c r="U162" s="37">
        <f t="shared" si="52"/>
        <v>0</v>
      </c>
      <c r="W162" s="75">
        <f t="shared" si="62"/>
        <v>1.4257608868461793</v>
      </c>
      <c r="X162" s="65">
        <f t="shared" ca="1" si="53"/>
        <v>0</v>
      </c>
      <c r="Z162" s="65">
        <f t="shared" ca="1" si="54"/>
        <v>0</v>
      </c>
      <c r="AA162" s="65">
        <f t="shared" ca="1" si="55"/>
        <v>0</v>
      </c>
      <c r="AB162" s="65">
        <f t="shared" ca="1" si="56"/>
        <v>0</v>
      </c>
      <c r="AC162" s="65">
        <f t="shared" ca="1" si="57"/>
        <v>0</v>
      </c>
      <c r="AD162" s="65">
        <f t="shared" ca="1" si="58"/>
        <v>0</v>
      </c>
      <c r="AE162" s="65">
        <f t="shared" ca="1" si="59"/>
        <v>0</v>
      </c>
      <c r="AG162" s="35">
        <f t="shared" si="63"/>
        <v>0</v>
      </c>
      <c r="AH162" s="35">
        <f t="shared" ca="1" si="64"/>
        <v>0</v>
      </c>
    </row>
    <row r="163" spans="1:34">
      <c r="A163" s="76">
        <f t="shared" si="60"/>
        <v>41548</v>
      </c>
      <c r="B163" s="65">
        <f t="shared" si="61"/>
        <v>1</v>
      </c>
      <c r="C163" s="65">
        <f t="shared" si="45"/>
        <v>0</v>
      </c>
      <c r="D163" s="65">
        <f t="shared" ca="1" si="46"/>
        <v>0</v>
      </c>
      <c r="E163" s="73"/>
      <c r="F163" s="66"/>
      <c r="G163" s="73">
        <v>55.4</v>
      </c>
      <c r="H163" s="73">
        <v>52.7</v>
      </c>
      <c r="I163" s="66"/>
      <c r="J163" s="66"/>
      <c r="K163" s="65"/>
      <c r="L163" s="65"/>
      <c r="M163" s="65"/>
      <c r="N163" s="65"/>
      <c r="O163" s="35">
        <f t="shared" si="47"/>
        <v>31</v>
      </c>
      <c r="P163" s="74">
        <f t="shared" si="48"/>
        <v>41603</v>
      </c>
      <c r="Q163" s="35">
        <f t="shared" ca="1" si="49"/>
        <v>-283</v>
      </c>
      <c r="R163" s="73">
        <v>7.4120007110471009E-2</v>
      </c>
      <c r="S163" s="75">
        <f t="shared" ca="1" si="50"/>
        <v>1.0580065409452117</v>
      </c>
      <c r="T163" s="37">
        <f t="shared" si="51"/>
        <v>0</v>
      </c>
      <c r="U163" s="37">
        <f t="shared" si="52"/>
        <v>0</v>
      </c>
      <c r="W163" s="75">
        <f t="shared" si="62"/>
        <v>1.4257608868461793</v>
      </c>
      <c r="X163" s="65">
        <f t="shared" ca="1" si="53"/>
        <v>0</v>
      </c>
      <c r="Z163" s="65">
        <f t="shared" ca="1" si="54"/>
        <v>0</v>
      </c>
      <c r="AA163" s="65">
        <f t="shared" ca="1" si="55"/>
        <v>0</v>
      </c>
      <c r="AB163" s="65">
        <f t="shared" ca="1" si="56"/>
        <v>0</v>
      </c>
      <c r="AC163" s="65">
        <f t="shared" ca="1" si="57"/>
        <v>0</v>
      </c>
      <c r="AD163" s="65">
        <f t="shared" ca="1" si="58"/>
        <v>0</v>
      </c>
      <c r="AE163" s="65">
        <f t="shared" ca="1" si="59"/>
        <v>0</v>
      </c>
      <c r="AG163" s="35">
        <f t="shared" si="63"/>
        <v>0</v>
      </c>
      <c r="AH163" s="35">
        <f t="shared" ca="1" si="64"/>
        <v>0</v>
      </c>
    </row>
    <row r="164" spans="1:34">
      <c r="A164" s="76">
        <f t="shared" si="60"/>
        <v>41579</v>
      </c>
      <c r="B164" s="65">
        <f t="shared" si="61"/>
        <v>1</v>
      </c>
      <c r="C164" s="65">
        <f t="shared" si="45"/>
        <v>0</v>
      </c>
      <c r="D164" s="65">
        <f t="shared" ca="1" si="46"/>
        <v>0</v>
      </c>
      <c r="E164" s="73"/>
      <c r="F164" s="66"/>
      <c r="G164" s="73">
        <v>45.713448642208249</v>
      </c>
      <c r="H164" s="73">
        <v>51.7</v>
      </c>
      <c r="I164" s="66"/>
      <c r="J164" s="66"/>
      <c r="K164" s="65"/>
      <c r="L164" s="65"/>
      <c r="M164" s="65"/>
      <c r="N164" s="65"/>
      <c r="O164" s="35">
        <f t="shared" si="47"/>
        <v>30</v>
      </c>
      <c r="P164" s="74">
        <f t="shared" si="48"/>
        <v>41633</v>
      </c>
      <c r="Q164" s="35">
        <f t="shared" ca="1" si="49"/>
        <v>-253</v>
      </c>
      <c r="R164" s="73">
        <v>7.4114706864684007E-2</v>
      </c>
      <c r="S164" s="75">
        <f t="shared" ca="1" si="50"/>
        <v>1.051697585201572</v>
      </c>
      <c r="T164" s="37">
        <f t="shared" si="51"/>
        <v>0</v>
      </c>
      <c r="U164" s="37">
        <f t="shared" si="52"/>
        <v>0</v>
      </c>
      <c r="W164" s="75">
        <f t="shared" si="62"/>
        <v>1.4257608868461793</v>
      </c>
      <c r="X164" s="65">
        <f t="shared" ca="1" si="53"/>
        <v>0</v>
      </c>
      <c r="Z164" s="65">
        <f t="shared" ca="1" si="54"/>
        <v>0</v>
      </c>
      <c r="AA164" s="65">
        <f t="shared" ca="1" si="55"/>
        <v>0</v>
      </c>
      <c r="AB164" s="65">
        <f t="shared" ca="1" si="56"/>
        <v>0</v>
      </c>
      <c r="AC164" s="65">
        <f t="shared" ca="1" si="57"/>
        <v>0</v>
      </c>
      <c r="AD164" s="65">
        <f t="shared" ca="1" si="58"/>
        <v>0</v>
      </c>
      <c r="AE164" s="65">
        <f t="shared" ca="1" si="59"/>
        <v>0</v>
      </c>
      <c r="AG164" s="35">
        <f t="shared" si="63"/>
        <v>0</v>
      </c>
      <c r="AH164" s="35">
        <f t="shared" ca="1" si="64"/>
        <v>0</v>
      </c>
    </row>
    <row r="165" spans="1:34">
      <c r="A165" s="76">
        <f t="shared" si="60"/>
        <v>41609</v>
      </c>
      <c r="B165" s="65">
        <f t="shared" si="61"/>
        <v>1</v>
      </c>
      <c r="C165" s="65">
        <f t="shared" si="45"/>
        <v>0</v>
      </c>
      <c r="D165" s="65">
        <f t="shared" ca="1" si="46"/>
        <v>0</v>
      </c>
      <c r="E165" s="73"/>
      <c r="F165" s="66"/>
      <c r="G165" s="73">
        <v>44.713448642208249</v>
      </c>
      <c r="H165" s="73">
        <v>50.7</v>
      </c>
      <c r="I165" s="66"/>
      <c r="J165" s="66"/>
      <c r="K165" s="65"/>
      <c r="L165" s="65"/>
      <c r="M165" s="65"/>
      <c r="N165" s="65"/>
      <c r="O165" s="35">
        <f t="shared" si="47"/>
        <v>31</v>
      </c>
      <c r="P165" s="74">
        <f t="shared" si="48"/>
        <v>41664</v>
      </c>
      <c r="Q165" s="35">
        <f t="shared" ca="1" si="49"/>
        <v>-222</v>
      </c>
      <c r="R165" s="73">
        <v>7.4109406618906012E-2</v>
      </c>
      <c r="S165" s="75">
        <f t="shared" ca="1" si="50"/>
        <v>1.0452191952499585</v>
      </c>
      <c r="T165" s="37">
        <f t="shared" si="51"/>
        <v>0</v>
      </c>
      <c r="U165" s="37">
        <f t="shared" si="52"/>
        <v>0</v>
      </c>
      <c r="W165" s="75">
        <f t="shared" si="62"/>
        <v>1.4257608868461793</v>
      </c>
      <c r="X165" s="65">
        <f t="shared" ca="1" si="53"/>
        <v>0</v>
      </c>
      <c r="Z165" s="65">
        <f t="shared" ca="1" si="54"/>
        <v>0</v>
      </c>
      <c r="AA165" s="65">
        <f t="shared" ca="1" si="55"/>
        <v>0</v>
      </c>
      <c r="AB165" s="65">
        <f t="shared" ca="1" si="56"/>
        <v>0</v>
      </c>
      <c r="AC165" s="65">
        <f t="shared" ca="1" si="57"/>
        <v>0</v>
      </c>
      <c r="AD165" s="65">
        <f t="shared" ca="1" si="58"/>
        <v>0</v>
      </c>
      <c r="AE165" s="65">
        <f t="shared" ca="1" si="59"/>
        <v>0</v>
      </c>
      <c r="AG165" s="35">
        <f t="shared" si="63"/>
        <v>0</v>
      </c>
      <c r="AH165" s="35">
        <f t="shared" ca="1" si="64"/>
        <v>0</v>
      </c>
    </row>
    <row r="166" spans="1:34">
      <c r="A166" s="76">
        <f t="shared" si="60"/>
        <v>41640</v>
      </c>
      <c r="B166" s="65">
        <f t="shared" si="61"/>
        <v>1</v>
      </c>
      <c r="C166" s="65">
        <f t="shared" si="45"/>
        <v>0</v>
      </c>
      <c r="D166" s="65">
        <f t="shared" ca="1" si="46"/>
        <v>0</v>
      </c>
      <c r="E166" s="73"/>
      <c r="F166" s="66"/>
      <c r="G166" s="73">
        <v>47.25</v>
      </c>
      <c r="H166" s="73">
        <v>52.95</v>
      </c>
      <c r="I166" s="66"/>
      <c r="J166" s="66"/>
      <c r="K166" s="65"/>
      <c r="L166" s="65"/>
      <c r="M166" s="65"/>
      <c r="N166" s="65"/>
      <c r="O166" s="35">
        <f t="shared" si="47"/>
        <v>31</v>
      </c>
      <c r="P166" s="74">
        <f t="shared" si="48"/>
        <v>41695</v>
      </c>
      <c r="Q166" s="35">
        <f t="shared" ca="1" si="49"/>
        <v>-191</v>
      </c>
      <c r="R166" s="73">
        <v>7.4104619300147015E-2</v>
      </c>
      <c r="S166" s="75">
        <f t="shared" ca="1" si="50"/>
        <v>1.038781257073897</v>
      </c>
      <c r="T166" s="37">
        <f t="shared" si="51"/>
        <v>0</v>
      </c>
      <c r="U166" s="37">
        <f t="shared" si="52"/>
        <v>0</v>
      </c>
      <c r="W166" s="75">
        <f t="shared" si="62"/>
        <v>1.4685337134515648</v>
      </c>
      <c r="X166" s="65">
        <f t="shared" ca="1" si="53"/>
        <v>0</v>
      </c>
      <c r="Z166" s="65">
        <f t="shared" ca="1" si="54"/>
        <v>0</v>
      </c>
      <c r="AA166" s="65">
        <f t="shared" ca="1" si="55"/>
        <v>0</v>
      </c>
      <c r="AB166" s="65">
        <f t="shared" ca="1" si="56"/>
        <v>0</v>
      </c>
      <c r="AC166" s="65">
        <f t="shared" ca="1" si="57"/>
        <v>0</v>
      </c>
      <c r="AD166" s="65">
        <f t="shared" ca="1" si="58"/>
        <v>0</v>
      </c>
      <c r="AE166" s="65">
        <f t="shared" ca="1" si="59"/>
        <v>0</v>
      </c>
      <c r="AG166" s="35">
        <f t="shared" si="63"/>
        <v>0</v>
      </c>
      <c r="AH166" s="35">
        <f t="shared" ca="1" si="64"/>
        <v>0</v>
      </c>
    </row>
    <row r="167" spans="1:34">
      <c r="A167" s="76">
        <f t="shared" si="60"/>
        <v>41671</v>
      </c>
      <c r="B167" s="65">
        <f t="shared" si="61"/>
        <v>1</v>
      </c>
      <c r="C167" s="65">
        <f t="shared" si="45"/>
        <v>0</v>
      </c>
      <c r="D167" s="65">
        <f t="shared" ca="1" si="46"/>
        <v>0</v>
      </c>
      <c r="E167" s="73"/>
      <c r="F167" s="66"/>
      <c r="G167" s="73">
        <v>47.488921352846603</v>
      </c>
      <c r="H167" s="73">
        <v>50.95</v>
      </c>
      <c r="I167" s="66"/>
      <c r="J167" s="66"/>
      <c r="K167" s="65"/>
      <c r="L167" s="65"/>
      <c r="M167" s="65"/>
      <c r="N167" s="65"/>
      <c r="O167" s="35">
        <f t="shared" si="47"/>
        <v>28</v>
      </c>
      <c r="P167" s="74">
        <f t="shared" si="48"/>
        <v>41723</v>
      </c>
      <c r="Q167" s="35">
        <f t="shared" ca="1" si="49"/>
        <v>-163</v>
      </c>
      <c r="R167" s="73">
        <v>7.4099319054387019E-2</v>
      </c>
      <c r="S167" s="75">
        <f t="shared" ca="1" si="50"/>
        <v>1.0330010536329564</v>
      </c>
      <c r="T167" s="37">
        <f t="shared" si="51"/>
        <v>0</v>
      </c>
      <c r="U167" s="37">
        <f t="shared" si="52"/>
        <v>0</v>
      </c>
      <c r="W167" s="75">
        <f t="shared" si="62"/>
        <v>1.4685337134515648</v>
      </c>
      <c r="X167" s="65">
        <f t="shared" ca="1" si="53"/>
        <v>0</v>
      </c>
      <c r="Z167" s="65">
        <f t="shared" ca="1" si="54"/>
        <v>0</v>
      </c>
      <c r="AA167" s="65">
        <f t="shared" ca="1" si="55"/>
        <v>0</v>
      </c>
      <c r="AB167" s="65">
        <f t="shared" ca="1" si="56"/>
        <v>0</v>
      </c>
      <c r="AC167" s="65">
        <f t="shared" ca="1" si="57"/>
        <v>0</v>
      </c>
      <c r="AD167" s="65">
        <f t="shared" ca="1" si="58"/>
        <v>0</v>
      </c>
      <c r="AE167" s="65">
        <f t="shared" ca="1" si="59"/>
        <v>0</v>
      </c>
      <c r="AG167" s="35">
        <f t="shared" si="63"/>
        <v>0</v>
      </c>
      <c r="AH167" s="35">
        <f t="shared" ca="1" si="64"/>
        <v>0</v>
      </c>
    </row>
    <row r="168" spans="1:34">
      <c r="A168" s="76">
        <f t="shared" si="60"/>
        <v>41699</v>
      </c>
      <c r="B168" s="65">
        <f t="shared" si="61"/>
        <v>1</v>
      </c>
      <c r="C168" s="65">
        <f t="shared" si="45"/>
        <v>0</v>
      </c>
      <c r="D168" s="65">
        <f t="shared" ca="1" si="46"/>
        <v>0</v>
      </c>
      <c r="E168" s="73"/>
      <c r="F168" s="66"/>
      <c r="G168" s="73">
        <v>46.488921352846603</v>
      </c>
      <c r="H168" s="73">
        <v>49.95</v>
      </c>
      <c r="I168" s="66"/>
      <c r="J168" s="66"/>
      <c r="K168" s="65"/>
      <c r="L168" s="65"/>
      <c r="M168" s="65"/>
      <c r="N168" s="65"/>
      <c r="O168" s="35">
        <f t="shared" si="47"/>
        <v>31</v>
      </c>
      <c r="P168" s="74">
        <f t="shared" si="48"/>
        <v>41754</v>
      </c>
      <c r="Q168" s="35">
        <f t="shared" ca="1" si="49"/>
        <v>-132</v>
      </c>
      <c r="R168" s="73">
        <v>7.4094189784305015E-2</v>
      </c>
      <c r="S168" s="75">
        <f t="shared" ca="1" si="50"/>
        <v>1.0266400959170814</v>
      </c>
      <c r="T168" s="37">
        <f t="shared" si="51"/>
        <v>0</v>
      </c>
      <c r="U168" s="37">
        <f t="shared" si="52"/>
        <v>0</v>
      </c>
      <c r="W168" s="75">
        <f t="shared" si="62"/>
        <v>1.4685337134515648</v>
      </c>
      <c r="X168" s="65">
        <f t="shared" ca="1" si="53"/>
        <v>0</v>
      </c>
      <c r="Z168" s="65">
        <f t="shared" ca="1" si="54"/>
        <v>0</v>
      </c>
      <c r="AA168" s="65">
        <f t="shared" ca="1" si="55"/>
        <v>0</v>
      </c>
      <c r="AB168" s="65">
        <f t="shared" ca="1" si="56"/>
        <v>0</v>
      </c>
      <c r="AC168" s="65">
        <f t="shared" ca="1" si="57"/>
        <v>0</v>
      </c>
      <c r="AD168" s="65">
        <f t="shared" ca="1" si="58"/>
        <v>0</v>
      </c>
      <c r="AE168" s="65">
        <f t="shared" ca="1" si="59"/>
        <v>0</v>
      </c>
      <c r="AG168" s="35">
        <f t="shared" si="63"/>
        <v>0</v>
      </c>
      <c r="AH168" s="35">
        <f t="shared" ca="1" si="64"/>
        <v>0</v>
      </c>
    </row>
    <row r="169" spans="1:34">
      <c r="A169" s="76">
        <f t="shared" si="60"/>
        <v>41730</v>
      </c>
      <c r="B169" s="65">
        <f t="shared" si="61"/>
        <v>1</v>
      </c>
      <c r="C169" s="65">
        <f t="shared" si="45"/>
        <v>0</v>
      </c>
      <c r="D169" s="65">
        <f t="shared" ca="1" si="46"/>
        <v>0</v>
      </c>
      <c r="E169" s="73"/>
      <c r="F169" s="66"/>
      <c r="G169" s="73">
        <v>44.5</v>
      </c>
      <c r="H169" s="73">
        <v>47.85</v>
      </c>
      <c r="I169" s="66"/>
      <c r="J169" s="66"/>
      <c r="K169" s="65"/>
      <c r="L169" s="65"/>
      <c r="M169" s="65"/>
      <c r="N169" s="65"/>
      <c r="O169" s="35">
        <f t="shared" si="47"/>
        <v>30</v>
      </c>
      <c r="P169" s="74">
        <f t="shared" si="48"/>
        <v>41784</v>
      </c>
      <c r="Q169" s="35">
        <f t="shared" ca="1" si="49"/>
        <v>-102</v>
      </c>
      <c r="R169" s="73">
        <v>7.4088889538563005E-2</v>
      </c>
      <c r="S169" s="75">
        <f t="shared" ca="1" si="50"/>
        <v>1.0205224700969204</v>
      </c>
      <c r="T169" s="37">
        <f t="shared" si="51"/>
        <v>0</v>
      </c>
      <c r="U169" s="37">
        <f t="shared" si="52"/>
        <v>0</v>
      </c>
      <c r="W169" s="75">
        <f t="shared" si="62"/>
        <v>1.4685337134515648</v>
      </c>
      <c r="X169" s="65">
        <f t="shared" ca="1" si="53"/>
        <v>0</v>
      </c>
      <c r="Z169" s="65">
        <f t="shared" ca="1" si="54"/>
        <v>0</v>
      </c>
      <c r="AA169" s="65">
        <f t="shared" ca="1" si="55"/>
        <v>0</v>
      </c>
      <c r="AB169" s="65">
        <f t="shared" ca="1" si="56"/>
        <v>0</v>
      </c>
      <c r="AC169" s="65">
        <f t="shared" ca="1" si="57"/>
        <v>0</v>
      </c>
      <c r="AD169" s="65">
        <f t="shared" ca="1" si="58"/>
        <v>0</v>
      </c>
      <c r="AE169" s="65">
        <f t="shared" ca="1" si="59"/>
        <v>0</v>
      </c>
      <c r="AG169" s="35">
        <f t="shared" si="63"/>
        <v>0</v>
      </c>
      <c r="AH169" s="35">
        <f t="shared" ca="1" si="64"/>
        <v>0</v>
      </c>
    </row>
    <row r="170" spans="1:34">
      <c r="A170" s="76">
        <f t="shared" si="60"/>
        <v>41760</v>
      </c>
      <c r="B170" s="65">
        <f t="shared" si="61"/>
        <v>1</v>
      </c>
      <c r="C170" s="65">
        <f t="shared" si="45"/>
        <v>0</v>
      </c>
      <c r="D170" s="65">
        <f t="shared" ca="1" si="46"/>
        <v>0</v>
      </c>
      <c r="E170" s="73"/>
      <c r="F170" s="66"/>
      <c r="G170" s="73">
        <v>47.910903951232704</v>
      </c>
      <c r="H170" s="73">
        <v>49.85</v>
      </c>
      <c r="I170" s="66"/>
      <c r="J170" s="66"/>
      <c r="K170" s="65"/>
      <c r="L170" s="65"/>
      <c r="M170" s="65"/>
      <c r="N170" s="65"/>
      <c r="O170" s="35">
        <f t="shared" si="47"/>
        <v>31</v>
      </c>
      <c r="P170" s="74">
        <f t="shared" si="48"/>
        <v>41815</v>
      </c>
      <c r="Q170" s="35">
        <f t="shared" ca="1" si="49"/>
        <v>-71</v>
      </c>
      <c r="R170" s="73">
        <v>7.4083760268499013E-2</v>
      </c>
      <c r="S170" s="75">
        <f t="shared" ca="1" si="50"/>
        <v>1.0142400837627483</v>
      </c>
      <c r="T170" s="37">
        <f t="shared" si="51"/>
        <v>0</v>
      </c>
      <c r="U170" s="37">
        <f t="shared" si="52"/>
        <v>0</v>
      </c>
      <c r="W170" s="75">
        <f t="shared" si="62"/>
        <v>1.4685337134515648</v>
      </c>
      <c r="X170" s="65">
        <f t="shared" ca="1" si="53"/>
        <v>0</v>
      </c>
      <c r="Z170" s="65">
        <f t="shared" ca="1" si="54"/>
        <v>0</v>
      </c>
      <c r="AA170" s="65">
        <f t="shared" ca="1" si="55"/>
        <v>0</v>
      </c>
      <c r="AB170" s="65">
        <f t="shared" ca="1" si="56"/>
        <v>0</v>
      </c>
      <c r="AC170" s="65">
        <f t="shared" ca="1" si="57"/>
        <v>0</v>
      </c>
      <c r="AD170" s="65">
        <f t="shared" ca="1" si="58"/>
        <v>0</v>
      </c>
      <c r="AE170" s="65">
        <f t="shared" ca="1" si="59"/>
        <v>0</v>
      </c>
      <c r="AG170" s="35">
        <f t="shared" si="63"/>
        <v>0</v>
      </c>
      <c r="AH170" s="35">
        <f t="shared" ca="1" si="64"/>
        <v>0</v>
      </c>
    </row>
    <row r="171" spans="1:34">
      <c r="A171" s="76">
        <f t="shared" si="60"/>
        <v>41791</v>
      </c>
      <c r="B171" s="65">
        <f t="shared" si="61"/>
        <v>1</v>
      </c>
      <c r="C171" s="65">
        <f t="shared" si="45"/>
        <v>0</v>
      </c>
      <c r="D171" s="65">
        <f t="shared" ca="1" si="46"/>
        <v>0</v>
      </c>
      <c r="E171" s="73"/>
      <c r="F171" s="66"/>
      <c r="G171" s="73">
        <v>63.910903951232697</v>
      </c>
      <c r="H171" s="73">
        <v>56.85</v>
      </c>
      <c r="I171" s="66"/>
      <c r="J171" s="66"/>
      <c r="K171" s="65"/>
      <c r="L171" s="65"/>
      <c r="M171" s="65"/>
      <c r="N171" s="65"/>
      <c r="O171" s="35">
        <f t="shared" si="47"/>
        <v>30</v>
      </c>
      <c r="P171" s="74">
        <f t="shared" si="48"/>
        <v>41845</v>
      </c>
      <c r="Q171" s="35">
        <f t="shared" ca="1" si="49"/>
        <v>-41</v>
      </c>
      <c r="R171" s="73">
        <v>7.4078460022776002E-2</v>
      </c>
      <c r="S171" s="75">
        <f t="shared" ca="1" si="50"/>
        <v>1.0081979950868285</v>
      </c>
      <c r="T171" s="37">
        <f t="shared" si="51"/>
        <v>0</v>
      </c>
      <c r="U171" s="37">
        <f t="shared" si="52"/>
        <v>0</v>
      </c>
      <c r="W171" s="75">
        <f t="shared" si="62"/>
        <v>1.4685337134515648</v>
      </c>
      <c r="X171" s="65">
        <f t="shared" ca="1" si="53"/>
        <v>0</v>
      </c>
      <c r="Z171" s="65">
        <f t="shared" ca="1" si="54"/>
        <v>0</v>
      </c>
      <c r="AA171" s="65">
        <f t="shared" ca="1" si="55"/>
        <v>0</v>
      </c>
      <c r="AB171" s="65">
        <f t="shared" ca="1" si="56"/>
        <v>0</v>
      </c>
      <c r="AC171" s="65">
        <f t="shared" ca="1" si="57"/>
        <v>0</v>
      </c>
      <c r="AD171" s="65">
        <f t="shared" ca="1" si="58"/>
        <v>0</v>
      </c>
      <c r="AE171" s="65">
        <f t="shared" ca="1" si="59"/>
        <v>0</v>
      </c>
      <c r="AG171" s="35">
        <f t="shared" si="63"/>
        <v>0</v>
      </c>
      <c r="AH171" s="35">
        <f t="shared" ca="1" si="64"/>
        <v>0</v>
      </c>
    </row>
    <row r="172" spans="1:34">
      <c r="A172" s="76">
        <f t="shared" si="60"/>
        <v>41821</v>
      </c>
      <c r="B172" s="65">
        <f t="shared" si="61"/>
        <v>1</v>
      </c>
      <c r="C172" s="65">
        <f t="shared" si="45"/>
        <v>0</v>
      </c>
      <c r="D172" s="65">
        <f t="shared" ca="1" si="46"/>
        <v>0</v>
      </c>
      <c r="E172" s="73"/>
      <c r="F172" s="66"/>
      <c r="G172" s="73">
        <v>76.25</v>
      </c>
      <c r="H172" s="73">
        <v>74.3</v>
      </c>
      <c r="I172" s="66"/>
      <c r="J172" s="66"/>
      <c r="K172" s="65"/>
      <c r="L172" s="65"/>
      <c r="M172" s="65"/>
      <c r="N172" s="65"/>
      <c r="O172" s="35">
        <f t="shared" si="47"/>
        <v>31</v>
      </c>
      <c r="P172" s="74">
        <f t="shared" si="48"/>
        <v>41876</v>
      </c>
      <c r="Q172" s="35">
        <f t="shared" ca="1" si="49"/>
        <v>-10</v>
      </c>
      <c r="R172" s="73">
        <v>7.4073159777061012E-2</v>
      </c>
      <c r="S172" s="75">
        <f t="shared" ca="1" si="50"/>
        <v>1.0019932079129714</v>
      </c>
      <c r="T172" s="37">
        <f t="shared" si="51"/>
        <v>0</v>
      </c>
      <c r="U172" s="37">
        <f t="shared" si="52"/>
        <v>0</v>
      </c>
      <c r="W172" s="75">
        <f t="shared" si="62"/>
        <v>1.4685337134515648</v>
      </c>
      <c r="X172" s="65">
        <f t="shared" ca="1" si="53"/>
        <v>0</v>
      </c>
      <c r="Z172" s="65">
        <f t="shared" ca="1" si="54"/>
        <v>0</v>
      </c>
      <c r="AA172" s="65">
        <f t="shared" ca="1" si="55"/>
        <v>0</v>
      </c>
      <c r="AB172" s="65">
        <f t="shared" ca="1" si="56"/>
        <v>0</v>
      </c>
      <c r="AC172" s="65">
        <f t="shared" ca="1" si="57"/>
        <v>0</v>
      </c>
      <c r="AD172" s="65">
        <f t="shared" ca="1" si="58"/>
        <v>0</v>
      </c>
      <c r="AE172" s="65">
        <f t="shared" ca="1" si="59"/>
        <v>0</v>
      </c>
      <c r="AG172" s="35">
        <f t="shared" si="63"/>
        <v>0</v>
      </c>
      <c r="AH172" s="35">
        <f t="shared" ca="1" si="64"/>
        <v>0</v>
      </c>
    </row>
    <row r="173" spans="1:34">
      <c r="A173" s="76">
        <f t="shared" si="60"/>
        <v>41852</v>
      </c>
      <c r="B173" s="65">
        <f t="shared" si="61"/>
        <v>1</v>
      </c>
      <c r="C173" s="65">
        <f t="shared" si="45"/>
        <v>0</v>
      </c>
      <c r="D173" s="65">
        <f t="shared" ca="1" si="46"/>
        <v>0</v>
      </c>
      <c r="E173" s="73"/>
      <c r="F173" s="66"/>
      <c r="G173" s="73">
        <v>79.972072455660026</v>
      </c>
      <c r="H173" s="73">
        <v>87.3</v>
      </c>
      <c r="I173" s="66"/>
      <c r="J173" s="66"/>
      <c r="K173" s="65"/>
      <c r="L173" s="65"/>
      <c r="M173" s="65"/>
      <c r="N173" s="65"/>
      <c r="O173" s="35">
        <f t="shared" si="47"/>
        <v>31</v>
      </c>
      <c r="P173" s="74">
        <f t="shared" si="48"/>
        <v>41907</v>
      </c>
      <c r="Q173" s="35">
        <f t="shared" ca="1" si="49"/>
        <v>21</v>
      </c>
      <c r="R173" s="73">
        <v>7.4068030507023E-2</v>
      </c>
      <c r="S173" s="75">
        <f t="shared" ca="1" si="50"/>
        <v>0.99582745259112271</v>
      </c>
      <c r="T173" s="37">
        <f t="shared" si="51"/>
        <v>0</v>
      </c>
      <c r="U173" s="37">
        <f t="shared" si="52"/>
        <v>0</v>
      </c>
      <c r="W173" s="75">
        <f t="shared" si="62"/>
        <v>1.4685337134515648</v>
      </c>
      <c r="X173" s="65">
        <f t="shared" ca="1" si="53"/>
        <v>0</v>
      </c>
      <c r="Z173" s="65">
        <f t="shared" ca="1" si="54"/>
        <v>0</v>
      </c>
      <c r="AA173" s="65">
        <f t="shared" ca="1" si="55"/>
        <v>0</v>
      </c>
      <c r="AB173" s="65">
        <f t="shared" ca="1" si="56"/>
        <v>0</v>
      </c>
      <c r="AC173" s="65">
        <f t="shared" ca="1" si="57"/>
        <v>0</v>
      </c>
      <c r="AD173" s="65">
        <f t="shared" ca="1" si="58"/>
        <v>0</v>
      </c>
      <c r="AE173" s="65">
        <f t="shared" ca="1" si="59"/>
        <v>0</v>
      </c>
      <c r="AG173" s="35">
        <f t="shared" si="63"/>
        <v>0</v>
      </c>
      <c r="AH173" s="35">
        <f t="shared" ca="1" si="64"/>
        <v>0</v>
      </c>
    </row>
    <row r="174" spans="1:34">
      <c r="A174" s="76">
        <f t="shared" si="60"/>
        <v>41883</v>
      </c>
      <c r="B174" s="65">
        <f t="shared" si="61"/>
        <v>1</v>
      </c>
      <c r="C174" s="65">
        <f t="shared" si="45"/>
        <v>0</v>
      </c>
      <c r="D174" s="65">
        <f t="shared" ca="1" si="46"/>
        <v>0</v>
      </c>
      <c r="E174" s="73"/>
      <c r="F174" s="66"/>
      <c r="G174" s="73">
        <v>71.972072455660026</v>
      </c>
      <c r="H174" s="73">
        <v>75.3</v>
      </c>
      <c r="I174" s="66"/>
      <c r="J174" s="66"/>
      <c r="K174" s="65"/>
      <c r="L174" s="65"/>
      <c r="M174" s="65"/>
      <c r="N174" s="65"/>
      <c r="O174" s="35">
        <f t="shared" si="47"/>
        <v>30</v>
      </c>
      <c r="P174" s="74">
        <f t="shared" si="48"/>
        <v>41937</v>
      </c>
      <c r="Q174" s="35">
        <f t="shared" ca="1" si="49"/>
        <v>51</v>
      </c>
      <c r="R174" s="73">
        <v>7.4062730261327023E-2</v>
      </c>
      <c r="S174" s="75">
        <f t="shared" ca="1" si="50"/>
        <v>0.98989753749992548</v>
      </c>
      <c r="T174" s="37">
        <f t="shared" si="51"/>
        <v>0</v>
      </c>
      <c r="U174" s="37">
        <f t="shared" si="52"/>
        <v>0</v>
      </c>
      <c r="W174" s="75">
        <f t="shared" si="62"/>
        <v>1.4685337134515648</v>
      </c>
      <c r="X174" s="65">
        <f t="shared" ca="1" si="53"/>
        <v>0</v>
      </c>
      <c r="Z174" s="65">
        <f t="shared" ca="1" si="54"/>
        <v>0</v>
      </c>
      <c r="AA174" s="65">
        <f t="shared" ca="1" si="55"/>
        <v>0</v>
      </c>
      <c r="AB174" s="65">
        <f t="shared" ca="1" si="56"/>
        <v>0</v>
      </c>
      <c r="AC174" s="65">
        <f t="shared" ca="1" si="57"/>
        <v>0</v>
      </c>
      <c r="AD174" s="65">
        <f t="shared" ca="1" si="58"/>
        <v>0</v>
      </c>
      <c r="AE174" s="65">
        <f t="shared" ca="1" si="59"/>
        <v>0</v>
      </c>
      <c r="AG174" s="35">
        <f t="shared" si="63"/>
        <v>0</v>
      </c>
      <c r="AH174" s="35">
        <f t="shared" ca="1" si="64"/>
        <v>0</v>
      </c>
    </row>
    <row r="175" spans="1:34">
      <c r="A175" s="76">
        <f t="shared" si="60"/>
        <v>41913</v>
      </c>
      <c r="B175" s="65">
        <f t="shared" si="61"/>
        <v>1</v>
      </c>
      <c r="C175" s="65">
        <f t="shared" si="45"/>
        <v>0</v>
      </c>
      <c r="D175" s="65">
        <f t="shared" ca="1" si="46"/>
        <v>0</v>
      </c>
      <c r="E175" s="73"/>
      <c r="F175" s="66"/>
      <c r="G175" s="73">
        <v>55.65</v>
      </c>
      <c r="H175" s="73">
        <v>53.45</v>
      </c>
      <c r="I175" s="66"/>
      <c r="J175" s="66"/>
      <c r="K175" s="65"/>
      <c r="L175" s="65"/>
      <c r="M175" s="65"/>
      <c r="N175" s="65"/>
      <c r="O175" s="35">
        <f t="shared" si="47"/>
        <v>31</v>
      </c>
      <c r="P175" s="74">
        <f t="shared" si="48"/>
        <v>41968</v>
      </c>
      <c r="Q175" s="35">
        <f t="shared" ca="1" si="49"/>
        <v>82</v>
      </c>
      <c r="R175" s="73">
        <v>7.4057600991307024E-2</v>
      </c>
      <c r="S175" s="75">
        <f t="shared" ca="1" si="50"/>
        <v>0.98380789228529875</v>
      </c>
      <c r="T175" s="37">
        <f t="shared" si="51"/>
        <v>0</v>
      </c>
      <c r="U175" s="37">
        <f t="shared" si="52"/>
        <v>0</v>
      </c>
      <c r="W175" s="75">
        <f t="shared" si="62"/>
        <v>1.4685337134515648</v>
      </c>
      <c r="X175" s="65">
        <f t="shared" ca="1" si="53"/>
        <v>0</v>
      </c>
      <c r="Z175" s="65">
        <f t="shared" ca="1" si="54"/>
        <v>0</v>
      </c>
      <c r="AA175" s="65">
        <f t="shared" ca="1" si="55"/>
        <v>0</v>
      </c>
      <c r="AB175" s="65">
        <f t="shared" ca="1" si="56"/>
        <v>0</v>
      </c>
      <c r="AC175" s="65">
        <f t="shared" ca="1" si="57"/>
        <v>0</v>
      </c>
      <c r="AD175" s="65">
        <f t="shared" ca="1" si="58"/>
        <v>0</v>
      </c>
      <c r="AE175" s="65">
        <f t="shared" ca="1" si="59"/>
        <v>0</v>
      </c>
      <c r="AG175" s="35">
        <f t="shared" si="63"/>
        <v>0</v>
      </c>
      <c r="AH175" s="35">
        <f t="shared" ca="1" si="64"/>
        <v>0</v>
      </c>
    </row>
    <row r="176" spans="1:34">
      <c r="A176" s="76">
        <f t="shared" si="60"/>
        <v>41944</v>
      </c>
      <c r="B176" s="65">
        <f t="shared" si="61"/>
        <v>1</v>
      </c>
      <c r="C176" s="65">
        <f t="shared" si="45"/>
        <v>0</v>
      </c>
      <c r="D176" s="65">
        <f t="shared" ca="1" si="46"/>
        <v>0</v>
      </c>
      <c r="E176" s="73"/>
      <c r="F176" s="66"/>
      <c r="G176" s="73">
        <v>45.936362046268364</v>
      </c>
      <c r="H176" s="73">
        <v>52.45</v>
      </c>
      <c r="I176" s="66"/>
      <c r="J176" s="66"/>
      <c r="K176" s="65"/>
      <c r="L176" s="65"/>
      <c r="M176" s="65"/>
      <c r="N176" s="65"/>
      <c r="O176" s="35">
        <f t="shared" si="47"/>
        <v>30</v>
      </c>
      <c r="P176" s="74">
        <f t="shared" si="48"/>
        <v>41998</v>
      </c>
      <c r="Q176" s="35">
        <f t="shared" ca="1" si="49"/>
        <v>112</v>
      </c>
      <c r="R176" s="73">
        <v>7.4052300745629018E-2</v>
      </c>
      <c r="S176" s="75">
        <f t="shared" ca="1" si="50"/>
        <v>0.97795121592275125</v>
      </c>
      <c r="T176" s="37">
        <f t="shared" si="51"/>
        <v>0</v>
      </c>
      <c r="U176" s="37">
        <f t="shared" si="52"/>
        <v>0</v>
      </c>
      <c r="W176" s="75">
        <f t="shared" si="62"/>
        <v>1.4685337134515648</v>
      </c>
      <c r="X176" s="65">
        <f t="shared" ca="1" si="53"/>
        <v>0</v>
      </c>
      <c r="Z176" s="65">
        <f t="shared" ca="1" si="54"/>
        <v>0</v>
      </c>
      <c r="AA176" s="65">
        <f t="shared" ca="1" si="55"/>
        <v>0</v>
      </c>
      <c r="AB176" s="65">
        <f t="shared" ca="1" si="56"/>
        <v>0</v>
      </c>
      <c r="AC176" s="65">
        <f t="shared" ca="1" si="57"/>
        <v>0</v>
      </c>
      <c r="AD176" s="65">
        <f t="shared" ca="1" si="58"/>
        <v>0</v>
      </c>
      <c r="AE176" s="65">
        <f t="shared" ca="1" si="59"/>
        <v>0</v>
      </c>
      <c r="AG176" s="35">
        <f t="shared" si="63"/>
        <v>0</v>
      </c>
      <c r="AH176" s="35">
        <f t="shared" ca="1" si="64"/>
        <v>0</v>
      </c>
    </row>
    <row r="177" spans="1:34">
      <c r="A177" s="76">
        <f t="shared" si="60"/>
        <v>41974</v>
      </c>
      <c r="B177" s="65">
        <f t="shared" si="61"/>
        <v>1</v>
      </c>
      <c r="C177" s="65">
        <f t="shared" si="45"/>
        <v>0</v>
      </c>
      <c r="D177" s="65">
        <f t="shared" ca="1" si="46"/>
        <v>0</v>
      </c>
      <c r="E177" s="73"/>
      <c r="F177" s="66"/>
      <c r="G177" s="73">
        <v>44.936362046268364</v>
      </c>
      <c r="H177" s="73">
        <v>51.45</v>
      </c>
      <c r="I177" s="66"/>
      <c r="J177" s="66"/>
      <c r="K177" s="65"/>
      <c r="L177" s="65"/>
      <c r="M177" s="65"/>
      <c r="N177" s="65"/>
      <c r="O177" s="35">
        <f t="shared" si="47"/>
        <v>31</v>
      </c>
      <c r="P177" s="74">
        <f t="shared" si="48"/>
        <v>42029</v>
      </c>
      <c r="Q177" s="35">
        <f t="shared" ca="1" si="49"/>
        <v>143</v>
      </c>
      <c r="R177" s="73">
        <v>7.4047000499961033E-2</v>
      </c>
      <c r="S177" s="75">
        <f t="shared" ca="1" si="50"/>
        <v>0.97193654666315699</v>
      </c>
      <c r="T177" s="37">
        <f t="shared" si="51"/>
        <v>0</v>
      </c>
      <c r="U177" s="37">
        <f t="shared" si="52"/>
        <v>0</v>
      </c>
      <c r="W177" s="75">
        <f t="shared" si="62"/>
        <v>1.4685337134515648</v>
      </c>
      <c r="X177" s="65">
        <f t="shared" ca="1" si="53"/>
        <v>0</v>
      </c>
      <c r="Z177" s="65">
        <f t="shared" ca="1" si="54"/>
        <v>0</v>
      </c>
      <c r="AA177" s="65">
        <f t="shared" ca="1" si="55"/>
        <v>0</v>
      </c>
      <c r="AB177" s="65">
        <f t="shared" ca="1" si="56"/>
        <v>0</v>
      </c>
      <c r="AC177" s="65">
        <f t="shared" ca="1" si="57"/>
        <v>0</v>
      </c>
      <c r="AD177" s="65">
        <f t="shared" ca="1" si="58"/>
        <v>0</v>
      </c>
      <c r="AE177" s="65">
        <f t="shared" ca="1" si="59"/>
        <v>0</v>
      </c>
      <c r="AG177" s="35">
        <f t="shared" si="63"/>
        <v>0</v>
      </c>
      <c r="AH177" s="35">
        <f t="shared" ca="1" si="64"/>
        <v>0</v>
      </c>
    </row>
    <row r="178" spans="1:34">
      <c r="A178" s="76">
        <f t="shared" si="60"/>
        <v>42005</v>
      </c>
      <c r="B178" s="65">
        <f t="shared" si="61"/>
        <v>1</v>
      </c>
      <c r="C178" s="65">
        <f t="shared" si="45"/>
        <v>0</v>
      </c>
      <c r="D178" s="65">
        <f t="shared" ca="1" si="46"/>
        <v>0</v>
      </c>
      <c r="E178" s="73"/>
      <c r="F178" s="66"/>
      <c r="G178" s="73">
        <v>47.5</v>
      </c>
      <c r="H178" s="73">
        <v>53.7</v>
      </c>
      <c r="I178" s="66"/>
      <c r="J178" s="66"/>
      <c r="K178" s="65"/>
      <c r="L178" s="65"/>
      <c r="M178" s="65"/>
      <c r="N178" s="65"/>
      <c r="O178" s="35">
        <f t="shared" si="47"/>
        <v>31</v>
      </c>
      <c r="P178" s="74">
        <f t="shared" si="48"/>
        <v>42060</v>
      </c>
      <c r="Q178" s="35">
        <f t="shared" ca="1" si="49"/>
        <v>174</v>
      </c>
      <c r="R178" s="73">
        <v>7.4042213181300026E-2</v>
      </c>
      <c r="S178" s="75">
        <f t="shared" ca="1" si="50"/>
        <v>0.96595985383364968</v>
      </c>
      <c r="T178" s="37">
        <f t="shared" si="51"/>
        <v>0</v>
      </c>
      <c r="U178" s="37">
        <f t="shared" si="52"/>
        <v>0</v>
      </c>
      <c r="W178" s="75">
        <f t="shared" si="62"/>
        <v>1.5125897248551119</v>
      </c>
      <c r="X178" s="65">
        <f t="shared" ca="1" si="53"/>
        <v>0</v>
      </c>
      <c r="Z178" s="65">
        <f t="shared" ca="1" si="54"/>
        <v>0</v>
      </c>
      <c r="AA178" s="65">
        <f t="shared" ca="1" si="55"/>
        <v>0</v>
      </c>
      <c r="AB178" s="65">
        <f t="shared" ca="1" si="56"/>
        <v>0</v>
      </c>
      <c r="AC178" s="65">
        <f t="shared" ca="1" si="57"/>
        <v>0</v>
      </c>
      <c r="AD178" s="65">
        <f t="shared" ca="1" si="58"/>
        <v>0</v>
      </c>
      <c r="AE178" s="65">
        <f t="shared" ca="1" si="59"/>
        <v>0</v>
      </c>
      <c r="AG178" s="35">
        <f t="shared" si="63"/>
        <v>0</v>
      </c>
      <c r="AH178" s="35">
        <f t="shared" ca="1" si="64"/>
        <v>0</v>
      </c>
    </row>
    <row r="179" spans="1:34">
      <c r="A179" s="76">
        <f t="shared" si="60"/>
        <v>42036</v>
      </c>
      <c r="B179" s="65">
        <f t="shared" si="61"/>
        <v>1</v>
      </c>
      <c r="C179" s="65">
        <f t="shared" si="45"/>
        <v>0</v>
      </c>
      <c r="D179" s="65">
        <f t="shared" ca="1" si="46"/>
        <v>0</v>
      </c>
      <c r="E179" s="73"/>
      <c r="F179" s="66"/>
      <c r="G179" s="73">
        <v>47.715605741389837</v>
      </c>
      <c r="H179" s="73">
        <v>51.7</v>
      </c>
      <c r="I179" s="66"/>
      <c r="J179" s="66"/>
      <c r="K179" s="65"/>
      <c r="L179" s="65"/>
      <c r="M179" s="65"/>
      <c r="N179" s="65"/>
      <c r="O179" s="35">
        <f t="shared" si="47"/>
        <v>28</v>
      </c>
      <c r="P179" s="74">
        <f t="shared" si="48"/>
        <v>42088</v>
      </c>
      <c r="Q179" s="35">
        <f t="shared" ca="1" si="49"/>
        <v>202</v>
      </c>
      <c r="R179" s="73">
        <v>7.4036912935649013E-2</v>
      </c>
      <c r="S179" s="75">
        <f t="shared" ca="1" si="50"/>
        <v>0.96059403775790542</v>
      </c>
      <c r="T179" s="37">
        <f t="shared" si="51"/>
        <v>0</v>
      </c>
      <c r="U179" s="37">
        <f t="shared" si="52"/>
        <v>0</v>
      </c>
      <c r="W179" s="75">
        <f t="shared" si="62"/>
        <v>1.5125897248551119</v>
      </c>
      <c r="X179" s="65">
        <f t="shared" ca="1" si="53"/>
        <v>0</v>
      </c>
      <c r="Z179" s="65">
        <f t="shared" ca="1" si="54"/>
        <v>0</v>
      </c>
      <c r="AA179" s="65">
        <f t="shared" ca="1" si="55"/>
        <v>0</v>
      </c>
      <c r="AB179" s="65">
        <f t="shared" ca="1" si="56"/>
        <v>0</v>
      </c>
      <c r="AC179" s="65">
        <f t="shared" ca="1" si="57"/>
        <v>0</v>
      </c>
      <c r="AD179" s="65">
        <f t="shared" ca="1" si="58"/>
        <v>0</v>
      </c>
      <c r="AE179" s="65">
        <f t="shared" ca="1" si="59"/>
        <v>0</v>
      </c>
      <c r="AG179" s="35">
        <f t="shared" si="63"/>
        <v>0</v>
      </c>
      <c r="AH179" s="35">
        <f t="shared" ca="1" si="64"/>
        <v>0</v>
      </c>
    </row>
    <row r="180" spans="1:34">
      <c r="A180" s="76">
        <f t="shared" si="60"/>
        <v>42064</v>
      </c>
      <c r="B180" s="65">
        <f t="shared" si="61"/>
        <v>1</v>
      </c>
      <c r="C180" s="65">
        <f t="shared" si="45"/>
        <v>0</v>
      </c>
      <c r="D180" s="65">
        <f t="shared" ca="1" si="46"/>
        <v>0</v>
      </c>
      <c r="E180" s="73"/>
      <c r="F180" s="66"/>
      <c r="G180" s="73">
        <v>46.715605741389837</v>
      </c>
      <c r="H180" s="73">
        <v>50.7</v>
      </c>
      <c r="I180" s="66"/>
      <c r="J180" s="66"/>
      <c r="K180" s="65"/>
      <c r="L180" s="65"/>
      <c r="M180" s="65"/>
      <c r="N180" s="65"/>
      <c r="O180" s="35">
        <f t="shared" si="47"/>
        <v>31</v>
      </c>
      <c r="P180" s="74">
        <f t="shared" si="48"/>
        <v>42119</v>
      </c>
      <c r="Q180" s="35">
        <f t="shared" ca="1" si="49"/>
        <v>233</v>
      </c>
      <c r="R180" s="73">
        <v>7.4031783665673007E-2</v>
      </c>
      <c r="S180" s="75">
        <f t="shared" ca="1" si="50"/>
        <v>0.95468869611108687</v>
      </c>
      <c r="T180" s="37">
        <f t="shared" si="51"/>
        <v>0</v>
      </c>
      <c r="U180" s="37">
        <f t="shared" si="52"/>
        <v>0</v>
      </c>
      <c r="W180" s="75">
        <f t="shared" si="62"/>
        <v>1.5125897248551119</v>
      </c>
      <c r="X180" s="65">
        <f t="shared" ca="1" si="53"/>
        <v>0</v>
      </c>
      <c r="Z180" s="65">
        <f t="shared" ca="1" si="54"/>
        <v>0</v>
      </c>
      <c r="AA180" s="65">
        <f t="shared" ca="1" si="55"/>
        <v>0</v>
      </c>
      <c r="AB180" s="65">
        <f t="shared" ca="1" si="56"/>
        <v>0</v>
      </c>
      <c r="AC180" s="65">
        <f t="shared" ca="1" si="57"/>
        <v>0</v>
      </c>
      <c r="AD180" s="65">
        <f t="shared" ca="1" si="58"/>
        <v>0</v>
      </c>
      <c r="AE180" s="65">
        <f t="shared" ca="1" si="59"/>
        <v>0</v>
      </c>
      <c r="AG180" s="35">
        <f t="shared" si="63"/>
        <v>0</v>
      </c>
      <c r="AH180" s="35">
        <f t="shared" ca="1" si="64"/>
        <v>0</v>
      </c>
    </row>
    <row r="181" spans="1:34">
      <c r="A181" s="76">
        <f t="shared" si="60"/>
        <v>42095</v>
      </c>
      <c r="B181" s="65">
        <f t="shared" si="61"/>
        <v>1</v>
      </c>
      <c r="C181" s="65">
        <f t="shared" si="45"/>
        <v>0</v>
      </c>
      <c r="D181" s="65">
        <f t="shared" ca="1" si="46"/>
        <v>0</v>
      </c>
      <c r="E181" s="73"/>
      <c r="F181" s="66"/>
      <c r="G181" s="73">
        <v>44.75</v>
      </c>
      <c r="H181" s="73">
        <v>48.6</v>
      </c>
      <c r="I181" s="66"/>
      <c r="J181" s="66"/>
      <c r="K181" s="65"/>
      <c r="L181" s="65"/>
      <c r="M181" s="65"/>
      <c r="N181" s="65"/>
      <c r="O181" s="35">
        <f t="shared" si="47"/>
        <v>30</v>
      </c>
      <c r="P181" s="74">
        <f t="shared" si="48"/>
        <v>42149</v>
      </c>
      <c r="Q181" s="35">
        <f t="shared" ca="1" si="49"/>
        <v>263</v>
      </c>
      <c r="R181" s="73">
        <v>7.4026483420040007E-2</v>
      </c>
      <c r="S181" s="75">
        <f t="shared" ca="1" si="50"/>
        <v>0.94900920148960877</v>
      </c>
      <c r="T181" s="37">
        <f t="shared" si="51"/>
        <v>0</v>
      </c>
      <c r="U181" s="37">
        <f t="shared" si="52"/>
        <v>0</v>
      </c>
      <c r="W181" s="75">
        <f t="shared" si="62"/>
        <v>1.5125897248551119</v>
      </c>
      <c r="X181" s="65">
        <f t="shared" ca="1" si="53"/>
        <v>0</v>
      </c>
      <c r="Z181" s="65">
        <f t="shared" ca="1" si="54"/>
        <v>0</v>
      </c>
      <c r="AA181" s="65">
        <f t="shared" ca="1" si="55"/>
        <v>0</v>
      </c>
      <c r="AB181" s="65">
        <f t="shared" ca="1" si="56"/>
        <v>0</v>
      </c>
      <c r="AC181" s="65">
        <f t="shared" ca="1" si="57"/>
        <v>0</v>
      </c>
      <c r="AD181" s="65">
        <f t="shared" ca="1" si="58"/>
        <v>0</v>
      </c>
      <c r="AE181" s="65">
        <f t="shared" ca="1" si="59"/>
        <v>0</v>
      </c>
      <c r="AG181" s="35">
        <f t="shared" si="63"/>
        <v>0</v>
      </c>
      <c r="AH181" s="35">
        <f t="shared" ca="1" si="64"/>
        <v>0</v>
      </c>
    </row>
    <row r="182" spans="1:34">
      <c r="A182" s="76">
        <f t="shared" si="60"/>
        <v>42125</v>
      </c>
      <c r="B182" s="65">
        <f t="shared" si="61"/>
        <v>1</v>
      </c>
      <c r="C182" s="65">
        <f t="shared" si="45"/>
        <v>0</v>
      </c>
      <c r="D182" s="65">
        <f t="shared" ca="1" si="46"/>
        <v>0</v>
      </c>
      <c r="E182" s="73"/>
      <c r="F182" s="66"/>
      <c r="G182" s="73">
        <v>48.137740995768354</v>
      </c>
      <c r="H182" s="73">
        <v>50.6</v>
      </c>
      <c r="I182" s="66"/>
      <c r="J182" s="66"/>
      <c r="K182" s="65"/>
      <c r="L182" s="65"/>
      <c r="M182" s="65"/>
      <c r="N182" s="65"/>
      <c r="O182" s="35">
        <f t="shared" si="47"/>
        <v>31</v>
      </c>
      <c r="P182" s="74">
        <f t="shared" si="48"/>
        <v>42180</v>
      </c>
      <c r="Q182" s="35">
        <f t="shared" ca="1" si="49"/>
        <v>294</v>
      </c>
      <c r="R182" s="73">
        <v>7.4021354150082014E-2</v>
      </c>
      <c r="S182" s="75">
        <f t="shared" ca="1" si="50"/>
        <v>0.94317668890354778</v>
      </c>
      <c r="T182" s="37">
        <f t="shared" si="51"/>
        <v>0</v>
      </c>
      <c r="U182" s="37">
        <f t="shared" si="52"/>
        <v>0</v>
      </c>
      <c r="W182" s="75">
        <f t="shared" si="62"/>
        <v>1.5125897248551119</v>
      </c>
      <c r="X182" s="65">
        <f t="shared" ca="1" si="53"/>
        <v>0</v>
      </c>
      <c r="Z182" s="65">
        <f t="shared" ca="1" si="54"/>
        <v>0</v>
      </c>
      <c r="AA182" s="65">
        <f t="shared" ca="1" si="55"/>
        <v>0</v>
      </c>
      <c r="AB182" s="65">
        <f t="shared" ca="1" si="56"/>
        <v>0</v>
      </c>
      <c r="AC182" s="65">
        <f t="shared" ca="1" si="57"/>
        <v>0</v>
      </c>
      <c r="AD182" s="65">
        <f t="shared" ca="1" si="58"/>
        <v>0</v>
      </c>
      <c r="AE182" s="65">
        <f t="shared" ca="1" si="59"/>
        <v>0</v>
      </c>
      <c r="AG182" s="35">
        <f t="shared" si="63"/>
        <v>0</v>
      </c>
      <c r="AH182" s="35">
        <f t="shared" ca="1" si="64"/>
        <v>0</v>
      </c>
    </row>
    <row r="183" spans="1:34">
      <c r="A183" s="76">
        <f t="shared" si="60"/>
        <v>42156</v>
      </c>
      <c r="B183" s="65">
        <f t="shared" si="61"/>
        <v>1</v>
      </c>
      <c r="C183" s="65">
        <f t="shared" si="45"/>
        <v>0</v>
      </c>
      <c r="D183" s="65">
        <f t="shared" ca="1" si="46"/>
        <v>0</v>
      </c>
      <c r="E183" s="73"/>
      <c r="F183" s="66"/>
      <c r="G183" s="73">
        <v>64.137740995768354</v>
      </c>
      <c r="H183" s="73">
        <v>57.6</v>
      </c>
      <c r="I183" s="66"/>
      <c r="J183" s="66"/>
      <c r="K183" s="65"/>
      <c r="L183" s="65"/>
      <c r="M183" s="65"/>
      <c r="N183" s="65"/>
      <c r="O183" s="35">
        <f t="shared" si="47"/>
        <v>30</v>
      </c>
      <c r="P183" s="74">
        <f t="shared" si="48"/>
        <v>42210</v>
      </c>
      <c r="Q183" s="35">
        <f t="shared" ca="1" si="49"/>
        <v>324</v>
      </c>
      <c r="R183" s="73">
        <v>7.4016053904467999E-2</v>
      </c>
      <c r="S183" s="75">
        <f t="shared" ca="1" si="50"/>
        <v>0.93756736595111534</v>
      </c>
      <c r="T183" s="37">
        <f t="shared" si="51"/>
        <v>0</v>
      </c>
      <c r="U183" s="37">
        <f t="shared" si="52"/>
        <v>0</v>
      </c>
      <c r="W183" s="75">
        <f t="shared" si="62"/>
        <v>1.5125897248551119</v>
      </c>
      <c r="X183" s="65">
        <f t="shared" ca="1" si="53"/>
        <v>0</v>
      </c>
      <c r="Z183" s="65">
        <f t="shared" ca="1" si="54"/>
        <v>0</v>
      </c>
      <c r="AA183" s="65">
        <f t="shared" ca="1" si="55"/>
        <v>0</v>
      </c>
      <c r="AB183" s="65">
        <f t="shared" ca="1" si="56"/>
        <v>0</v>
      </c>
      <c r="AC183" s="65">
        <f t="shared" ca="1" si="57"/>
        <v>0</v>
      </c>
      <c r="AD183" s="65">
        <f t="shared" ca="1" si="58"/>
        <v>0</v>
      </c>
      <c r="AE183" s="65">
        <f t="shared" ca="1" si="59"/>
        <v>0</v>
      </c>
      <c r="AG183" s="35">
        <f t="shared" si="63"/>
        <v>0</v>
      </c>
      <c r="AH183" s="35">
        <f t="shared" ca="1" si="64"/>
        <v>0</v>
      </c>
    </row>
    <row r="184" spans="1:34">
      <c r="A184" s="76">
        <f t="shared" si="60"/>
        <v>42186</v>
      </c>
      <c r="B184" s="65">
        <f t="shared" si="61"/>
        <v>1</v>
      </c>
      <c r="C184" s="65">
        <f t="shared" si="45"/>
        <v>0</v>
      </c>
      <c r="D184" s="65">
        <f t="shared" ca="1" si="46"/>
        <v>0</v>
      </c>
      <c r="E184" s="73"/>
      <c r="F184" s="66"/>
      <c r="G184" s="73">
        <v>76.5</v>
      </c>
      <c r="H184" s="73">
        <v>75.05</v>
      </c>
      <c r="I184" s="66"/>
      <c r="J184" s="66"/>
      <c r="K184" s="65"/>
      <c r="L184" s="65"/>
      <c r="M184" s="65"/>
      <c r="N184" s="65"/>
      <c r="O184" s="35">
        <f t="shared" si="47"/>
        <v>31</v>
      </c>
      <c r="P184" s="74">
        <f t="shared" si="48"/>
        <v>42241</v>
      </c>
      <c r="Q184" s="35">
        <f t="shared" ca="1" si="49"/>
        <v>355</v>
      </c>
      <c r="R184" s="73">
        <v>7.4010753658862019E-2</v>
      </c>
      <c r="S184" s="75">
        <f t="shared" ca="1" si="50"/>
        <v>0.93180662822257687</v>
      </c>
      <c r="T184" s="37">
        <f t="shared" si="51"/>
        <v>0</v>
      </c>
      <c r="U184" s="37">
        <f t="shared" si="52"/>
        <v>0</v>
      </c>
      <c r="W184" s="75">
        <f t="shared" si="62"/>
        <v>1.5125897248551119</v>
      </c>
      <c r="X184" s="65">
        <f t="shared" ca="1" si="53"/>
        <v>0</v>
      </c>
      <c r="Z184" s="65">
        <f t="shared" ca="1" si="54"/>
        <v>0</v>
      </c>
      <c r="AA184" s="65">
        <f t="shared" ca="1" si="55"/>
        <v>0</v>
      </c>
      <c r="AB184" s="65">
        <f t="shared" ca="1" si="56"/>
        <v>0</v>
      </c>
      <c r="AC184" s="65">
        <f t="shared" ca="1" si="57"/>
        <v>0</v>
      </c>
      <c r="AD184" s="65">
        <f t="shared" ca="1" si="58"/>
        <v>0</v>
      </c>
      <c r="AE184" s="65">
        <f t="shared" ca="1" si="59"/>
        <v>0</v>
      </c>
      <c r="AG184" s="35">
        <f t="shared" si="63"/>
        <v>0</v>
      </c>
      <c r="AH184" s="35">
        <f t="shared" ca="1" si="64"/>
        <v>0</v>
      </c>
    </row>
    <row r="185" spans="1:34">
      <c r="A185" s="76">
        <f t="shared" si="60"/>
        <v>42217</v>
      </c>
      <c r="B185" s="65">
        <f t="shared" si="61"/>
        <v>1</v>
      </c>
      <c r="C185" s="65">
        <f t="shared" si="45"/>
        <v>0</v>
      </c>
      <c r="D185" s="65">
        <f t="shared" ca="1" si="46"/>
        <v>0</v>
      </c>
      <c r="E185" s="73"/>
      <c r="F185" s="66"/>
      <c r="G185" s="73">
        <v>80.3039115188148</v>
      </c>
      <c r="H185" s="73">
        <v>88.05</v>
      </c>
      <c r="I185" s="66"/>
      <c r="J185" s="66"/>
      <c r="K185" s="65"/>
      <c r="L185" s="65"/>
      <c r="M185" s="65"/>
      <c r="N185" s="65"/>
      <c r="O185" s="35">
        <f t="shared" si="47"/>
        <v>31</v>
      </c>
      <c r="P185" s="74">
        <f t="shared" si="48"/>
        <v>42272</v>
      </c>
      <c r="Q185" s="35">
        <f t="shared" ca="1" si="49"/>
        <v>386</v>
      </c>
      <c r="R185" s="73">
        <v>7.4005624388930033E-2</v>
      </c>
      <c r="S185" s="75">
        <f t="shared" ca="1" si="50"/>
        <v>0.92608222537618046</v>
      </c>
      <c r="T185" s="37">
        <f t="shared" si="51"/>
        <v>0</v>
      </c>
      <c r="U185" s="37">
        <f t="shared" si="52"/>
        <v>0</v>
      </c>
      <c r="W185" s="75">
        <f t="shared" si="62"/>
        <v>1.5125897248551119</v>
      </c>
      <c r="X185" s="65">
        <f t="shared" ca="1" si="53"/>
        <v>0</v>
      </c>
      <c r="Z185" s="65">
        <f t="shared" ca="1" si="54"/>
        <v>0</v>
      </c>
      <c r="AA185" s="65">
        <f t="shared" ca="1" si="55"/>
        <v>0</v>
      </c>
      <c r="AB185" s="65">
        <f t="shared" ca="1" si="56"/>
        <v>0</v>
      </c>
      <c r="AC185" s="65">
        <f t="shared" ca="1" si="57"/>
        <v>0</v>
      </c>
      <c r="AD185" s="65">
        <f t="shared" ca="1" si="58"/>
        <v>0</v>
      </c>
      <c r="AE185" s="65">
        <f t="shared" ca="1" si="59"/>
        <v>0</v>
      </c>
      <c r="AG185" s="35">
        <f t="shared" si="63"/>
        <v>0</v>
      </c>
      <c r="AH185" s="35">
        <f t="shared" ca="1" si="64"/>
        <v>0</v>
      </c>
    </row>
    <row r="186" spans="1:34">
      <c r="A186" s="76">
        <f t="shared" si="60"/>
        <v>42248</v>
      </c>
      <c r="B186" s="65">
        <f t="shared" si="61"/>
        <v>1</v>
      </c>
      <c r="C186" s="65">
        <f t="shared" si="45"/>
        <v>0</v>
      </c>
      <c r="D186" s="65">
        <f t="shared" ca="1" si="46"/>
        <v>0</v>
      </c>
      <c r="E186" s="73"/>
      <c r="F186" s="66"/>
      <c r="G186" s="73">
        <v>72.3039115188148</v>
      </c>
      <c r="H186" s="73">
        <v>76.05</v>
      </c>
      <c r="I186" s="66"/>
      <c r="J186" s="66"/>
      <c r="K186" s="65"/>
      <c r="L186" s="65"/>
      <c r="M186" s="65"/>
      <c r="N186" s="65"/>
      <c r="O186" s="35">
        <f t="shared" si="47"/>
        <v>30</v>
      </c>
      <c r="P186" s="74">
        <f t="shared" si="48"/>
        <v>42302</v>
      </c>
      <c r="Q186" s="35">
        <f t="shared" ca="1" si="49"/>
        <v>416</v>
      </c>
      <c r="R186" s="73">
        <v>7.400032414334301E-2</v>
      </c>
      <c r="S186" s="75">
        <f t="shared" ca="1" si="50"/>
        <v>0.92057672698423476</v>
      </c>
      <c r="T186" s="37">
        <f t="shared" si="51"/>
        <v>0</v>
      </c>
      <c r="U186" s="37">
        <f t="shared" si="52"/>
        <v>0</v>
      </c>
      <c r="W186" s="75">
        <f t="shared" si="62"/>
        <v>1.5125897248551119</v>
      </c>
      <c r="X186" s="65">
        <f t="shared" ca="1" si="53"/>
        <v>0</v>
      </c>
      <c r="Z186" s="65">
        <f t="shared" ca="1" si="54"/>
        <v>0</v>
      </c>
      <c r="AA186" s="65">
        <f t="shared" ca="1" si="55"/>
        <v>0</v>
      </c>
      <c r="AB186" s="65">
        <f t="shared" ca="1" si="56"/>
        <v>0</v>
      </c>
      <c r="AC186" s="65">
        <f t="shared" ca="1" si="57"/>
        <v>0</v>
      </c>
      <c r="AD186" s="65">
        <f t="shared" ca="1" si="58"/>
        <v>0</v>
      </c>
      <c r="AE186" s="65">
        <f t="shared" ca="1" si="59"/>
        <v>0</v>
      </c>
      <c r="AG186" s="35">
        <f t="shared" si="63"/>
        <v>0</v>
      </c>
      <c r="AH186" s="35">
        <f t="shared" ca="1" si="64"/>
        <v>0</v>
      </c>
    </row>
    <row r="187" spans="1:34">
      <c r="A187" s="76">
        <f t="shared" si="60"/>
        <v>42278</v>
      </c>
      <c r="B187" s="65">
        <f t="shared" si="61"/>
        <v>1</v>
      </c>
      <c r="C187" s="65">
        <f t="shared" si="45"/>
        <v>0</v>
      </c>
      <c r="D187" s="65">
        <f t="shared" ca="1" si="46"/>
        <v>0</v>
      </c>
      <c r="E187" s="73"/>
      <c r="F187" s="66"/>
      <c r="G187" s="73">
        <v>55.9</v>
      </c>
      <c r="H187" s="73">
        <v>54.2</v>
      </c>
      <c r="I187" s="66"/>
      <c r="J187" s="66"/>
      <c r="K187" s="65"/>
      <c r="L187" s="65"/>
      <c r="M187" s="65"/>
      <c r="N187" s="65"/>
      <c r="O187" s="35">
        <f t="shared" si="47"/>
        <v>31</v>
      </c>
      <c r="P187" s="74">
        <f t="shared" si="48"/>
        <v>42333</v>
      </c>
      <c r="Q187" s="35">
        <f t="shared" ca="1" si="49"/>
        <v>447</v>
      </c>
      <c r="R187" s="73">
        <v>7.399519487342901E-2</v>
      </c>
      <c r="S187" s="75">
        <f t="shared" ca="1" si="50"/>
        <v>0.91492287520544446</v>
      </c>
      <c r="T187" s="37">
        <f t="shared" si="51"/>
        <v>0</v>
      </c>
      <c r="U187" s="37">
        <f t="shared" si="52"/>
        <v>0</v>
      </c>
      <c r="W187" s="75">
        <f t="shared" si="62"/>
        <v>1.5125897248551119</v>
      </c>
      <c r="X187" s="65">
        <f t="shared" ca="1" si="53"/>
        <v>0</v>
      </c>
      <c r="Z187" s="65">
        <f t="shared" ca="1" si="54"/>
        <v>0</v>
      </c>
      <c r="AA187" s="65">
        <f t="shared" ca="1" si="55"/>
        <v>0</v>
      </c>
      <c r="AB187" s="65">
        <f t="shared" ca="1" si="56"/>
        <v>0</v>
      </c>
      <c r="AC187" s="65">
        <f t="shared" ca="1" si="57"/>
        <v>0</v>
      </c>
      <c r="AD187" s="65">
        <f t="shared" ca="1" si="58"/>
        <v>0</v>
      </c>
      <c r="AE187" s="65">
        <f t="shared" ca="1" si="59"/>
        <v>0</v>
      </c>
      <c r="AG187" s="35">
        <f t="shared" si="63"/>
        <v>0</v>
      </c>
      <c r="AH187" s="35">
        <f t="shared" ca="1" si="64"/>
        <v>0</v>
      </c>
    </row>
    <row r="188" spans="1:34">
      <c r="A188" s="76">
        <f t="shared" si="60"/>
        <v>42309</v>
      </c>
      <c r="B188" s="65">
        <f t="shared" si="61"/>
        <v>1</v>
      </c>
      <c r="C188" s="65">
        <f t="shared" si="45"/>
        <v>0</v>
      </c>
      <c r="D188" s="65">
        <f t="shared" ca="1" si="46"/>
        <v>0</v>
      </c>
      <c r="E188" s="73"/>
      <c r="F188" s="66"/>
      <c r="G188" s="73">
        <v>46.159275450328479</v>
      </c>
      <c r="H188" s="73">
        <v>53.2</v>
      </c>
      <c r="I188" s="66"/>
      <c r="J188" s="66"/>
      <c r="K188" s="65"/>
      <c r="L188" s="65"/>
      <c r="M188" s="65"/>
      <c r="N188" s="65"/>
      <c r="O188" s="35">
        <f t="shared" si="47"/>
        <v>30</v>
      </c>
      <c r="P188" s="74">
        <f t="shared" si="48"/>
        <v>42363</v>
      </c>
      <c r="Q188" s="35">
        <f t="shared" ca="1" si="49"/>
        <v>477</v>
      </c>
      <c r="R188" s="73">
        <v>7.3989894627861014E-2</v>
      </c>
      <c r="S188" s="75">
        <f t="shared" ca="1" si="50"/>
        <v>0.90948541687974838</v>
      </c>
      <c r="T188" s="37">
        <f t="shared" si="51"/>
        <v>0</v>
      </c>
      <c r="U188" s="37">
        <f t="shared" si="52"/>
        <v>0</v>
      </c>
      <c r="W188" s="75">
        <f t="shared" si="62"/>
        <v>1.5125897248551119</v>
      </c>
      <c r="X188" s="65">
        <f t="shared" ca="1" si="53"/>
        <v>0</v>
      </c>
      <c r="Z188" s="65">
        <f t="shared" ca="1" si="54"/>
        <v>0</v>
      </c>
      <c r="AA188" s="65">
        <f t="shared" ca="1" si="55"/>
        <v>0</v>
      </c>
      <c r="AB188" s="65">
        <f t="shared" ca="1" si="56"/>
        <v>0</v>
      </c>
      <c r="AC188" s="65">
        <f t="shared" ca="1" si="57"/>
        <v>0</v>
      </c>
      <c r="AD188" s="65">
        <f t="shared" ca="1" si="58"/>
        <v>0</v>
      </c>
      <c r="AE188" s="65">
        <f t="shared" ca="1" si="59"/>
        <v>0</v>
      </c>
      <c r="AG188" s="35">
        <f t="shared" si="63"/>
        <v>0</v>
      </c>
      <c r="AH188" s="35">
        <f t="shared" ca="1" si="64"/>
        <v>0</v>
      </c>
    </row>
    <row r="189" spans="1:34">
      <c r="A189" s="76">
        <f t="shared" si="60"/>
        <v>42339</v>
      </c>
      <c r="B189" s="65">
        <f t="shared" si="61"/>
        <v>1</v>
      </c>
      <c r="C189" s="65">
        <f t="shared" si="45"/>
        <v>0</v>
      </c>
      <c r="D189" s="65">
        <f t="shared" ca="1" si="46"/>
        <v>0</v>
      </c>
      <c r="E189" s="73"/>
      <c r="F189" s="66"/>
      <c r="G189" s="73">
        <v>45.159275450328479</v>
      </c>
      <c r="H189" s="73">
        <v>52.2</v>
      </c>
      <c r="I189" s="66"/>
      <c r="J189" s="66"/>
      <c r="K189" s="65"/>
      <c r="L189" s="65"/>
      <c r="M189" s="65"/>
      <c r="N189" s="65"/>
      <c r="O189" s="35">
        <f t="shared" si="47"/>
        <v>31</v>
      </c>
      <c r="P189" s="74">
        <f t="shared" si="48"/>
        <v>42394</v>
      </c>
      <c r="Q189" s="35">
        <f t="shared" ca="1" si="49"/>
        <v>508</v>
      </c>
      <c r="R189" s="73">
        <v>7.3984594382301025E-2</v>
      </c>
      <c r="S189" s="75">
        <f t="shared" ca="1" si="50"/>
        <v>0.90390061794631016</v>
      </c>
      <c r="T189" s="37">
        <f t="shared" si="51"/>
        <v>0</v>
      </c>
      <c r="U189" s="37">
        <f t="shared" si="52"/>
        <v>0</v>
      </c>
      <c r="W189" s="75">
        <f t="shared" si="62"/>
        <v>1.5125897248551119</v>
      </c>
      <c r="X189" s="65">
        <f t="shared" ca="1" si="53"/>
        <v>0</v>
      </c>
      <c r="Z189" s="65">
        <f t="shared" ca="1" si="54"/>
        <v>0</v>
      </c>
      <c r="AA189" s="65">
        <f t="shared" ca="1" si="55"/>
        <v>0</v>
      </c>
      <c r="AB189" s="65">
        <f t="shared" ca="1" si="56"/>
        <v>0</v>
      </c>
      <c r="AC189" s="65">
        <f t="shared" ca="1" si="57"/>
        <v>0</v>
      </c>
      <c r="AD189" s="65">
        <f t="shared" ca="1" si="58"/>
        <v>0</v>
      </c>
      <c r="AE189" s="65">
        <f t="shared" ca="1" si="59"/>
        <v>0</v>
      </c>
      <c r="AG189" s="35">
        <f t="shared" si="63"/>
        <v>0</v>
      </c>
      <c r="AH189" s="35">
        <f t="shared" ca="1" si="64"/>
        <v>0</v>
      </c>
    </row>
    <row r="190" spans="1:34">
      <c r="A190" s="76">
        <f t="shared" si="60"/>
        <v>42370</v>
      </c>
      <c r="B190" s="65">
        <f t="shared" si="61"/>
        <v>1</v>
      </c>
      <c r="C190" s="65">
        <f t="shared" si="45"/>
        <v>0</v>
      </c>
      <c r="D190" s="65">
        <f t="shared" ca="1" si="46"/>
        <v>0</v>
      </c>
      <c r="E190" s="73"/>
      <c r="F190" s="66"/>
      <c r="G190" s="73">
        <v>47.75</v>
      </c>
      <c r="H190" s="73">
        <v>53.75</v>
      </c>
      <c r="I190" s="66"/>
      <c r="J190" s="66"/>
      <c r="K190" s="65"/>
      <c r="L190" s="65"/>
      <c r="M190" s="65"/>
      <c r="N190" s="65"/>
      <c r="O190" s="35">
        <f t="shared" si="47"/>
        <v>31</v>
      </c>
      <c r="P190" s="74">
        <f t="shared" si="48"/>
        <v>42425</v>
      </c>
      <c r="Q190" s="35">
        <f t="shared" ca="1" si="49"/>
        <v>539</v>
      </c>
      <c r="R190" s="73">
        <v>7.3979807063739009E-2</v>
      </c>
      <c r="S190" s="75">
        <f t="shared" ca="1" si="50"/>
        <v>0.89835147284123751</v>
      </c>
      <c r="T190" s="37">
        <f t="shared" si="51"/>
        <v>0</v>
      </c>
      <c r="U190" s="37">
        <f t="shared" si="52"/>
        <v>0</v>
      </c>
      <c r="W190" s="75">
        <f t="shared" si="62"/>
        <v>1.5579674166007653</v>
      </c>
      <c r="X190" s="65">
        <f t="shared" ca="1" si="53"/>
        <v>0</v>
      </c>
      <c r="Z190" s="65">
        <f t="shared" ca="1" si="54"/>
        <v>0</v>
      </c>
      <c r="AA190" s="65">
        <f t="shared" ca="1" si="55"/>
        <v>0</v>
      </c>
      <c r="AB190" s="65">
        <f t="shared" ca="1" si="56"/>
        <v>0</v>
      </c>
      <c r="AC190" s="65">
        <f t="shared" ca="1" si="57"/>
        <v>0</v>
      </c>
      <c r="AD190" s="65">
        <f t="shared" ca="1" si="58"/>
        <v>0</v>
      </c>
      <c r="AE190" s="65">
        <f t="shared" ca="1" si="59"/>
        <v>0</v>
      </c>
      <c r="AG190" s="35">
        <f t="shared" si="63"/>
        <v>0</v>
      </c>
      <c r="AH190" s="35">
        <f t="shared" ca="1" si="64"/>
        <v>0</v>
      </c>
    </row>
    <row r="191" spans="1:34">
      <c r="A191" s="76">
        <f t="shared" si="60"/>
        <v>42401</v>
      </c>
      <c r="B191" s="65">
        <f t="shared" si="61"/>
        <v>1</v>
      </c>
      <c r="C191" s="65">
        <f t="shared" si="45"/>
        <v>0</v>
      </c>
      <c r="D191" s="65">
        <f t="shared" ca="1" si="46"/>
        <v>0</v>
      </c>
      <c r="E191" s="73"/>
      <c r="F191" s="66"/>
      <c r="G191" s="73">
        <v>47.94229012993307</v>
      </c>
      <c r="H191" s="73">
        <v>51.75</v>
      </c>
      <c r="I191" s="66"/>
      <c r="J191" s="66"/>
      <c r="K191" s="65"/>
      <c r="L191" s="65"/>
      <c r="M191" s="65"/>
      <c r="N191" s="65"/>
      <c r="O191" s="35">
        <f t="shared" si="47"/>
        <v>29</v>
      </c>
      <c r="P191" s="74">
        <f t="shared" si="48"/>
        <v>42454</v>
      </c>
      <c r="Q191" s="35">
        <f t="shared" ca="1" si="49"/>
        <v>568</v>
      </c>
      <c r="R191" s="73">
        <v>7.3974506818197019E-2</v>
      </c>
      <c r="S191" s="75">
        <f t="shared" ca="1" si="50"/>
        <v>0.89319211268807441</v>
      </c>
      <c r="T191" s="37">
        <f t="shared" si="51"/>
        <v>0</v>
      </c>
      <c r="U191" s="37">
        <f t="shared" si="52"/>
        <v>0</v>
      </c>
      <c r="W191" s="75">
        <f t="shared" si="62"/>
        <v>1.5579674166007653</v>
      </c>
      <c r="X191" s="65">
        <f t="shared" ca="1" si="53"/>
        <v>0</v>
      </c>
      <c r="Z191" s="65">
        <f t="shared" ca="1" si="54"/>
        <v>0</v>
      </c>
      <c r="AA191" s="65">
        <f t="shared" ca="1" si="55"/>
        <v>0</v>
      </c>
      <c r="AB191" s="65">
        <f t="shared" ca="1" si="56"/>
        <v>0</v>
      </c>
      <c r="AC191" s="65">
        <f t="shared" ca="1" si="57"/>
        <v>0</v>
      </c>
      <c r="AD191" s="65">
        <f t="shared" ca="1" si="58"/>
        <v>0</v>
      </c>
      <c r="AE191" s="65">
        <f t="shared" ca="1" si="59"/>
        <v>0</v>
      </c>
      <c r="AG191" s="35">
        <f t="shared" si="63"/>
        <v>0</v>
      </c>
      <c r="AH191" s="35">
        <f t="shared" ca="1" si="64"/>
        <v>0</v>
      </c>
    </row>
    <row r="192" spans="1:34">
      <c r="A192" s="76">
        <f t="shared" si="60"/>
        <v>42430</v>
      </c>
      <c r="B192" s="65">
        <f t="shared" si="61"/>
        <v>1</v>
      </c>
      <c r="C192" s="65">
        <f t="shared" si="45"/>
        <v>0</v>
      </c>
      <c r="D192" s="65">
        <f t="shared" ca="1" si="46"/>
        <v>0</v>
      </c>
      <c r="E192" s="73"/>
      <c r="F192" s="66"/>
      <c r="G192" s="73">
        <v>46.94229012993307</v>
      </c>
      <c r="H192" s="73">
        <v>50.75</v>
      </c>
      <c r="I192" s="66"/>
      <c r="J192" s="66"/>
      <c r="K192" s="65"/>
      <c r="L192" s="65"/>
      <c r="M192" s="65"/>
      <c r="N192" s="65"/>
      <c r="O192" s="35">
        <f t="shared" si="47"/>
        <v>31</v>
      </c>
      <c r="P192" s="74">
        <f t="shared" si="48"/>
        <v>42485</v>
      </c>
      <c r="Q192" s="35">
        <f t="shared" ca="1" si="49"/>
        <v>599</v>
      </c>
      <c r="R192" s="73">
        <v>7.3969377548327025E-2</v>
      </c>
      <c r="S192" s="75">
        <f t="shared" ca="1" si="50"/>
        <v>0.88771021141093864</v>
      </c>
      <c r="T192" s="37">
        <f t="shared" si="51"/>
        <v>0</v>
      </c>
      <c r="U192" s="37">
        <f t="shared" si="52"/>
        <v>0</v>
      </c>
      <c r="W192" s="75">
        <f t="shared" si="62"/>
        <v>1.5579674166007653</v>
      </c>
      <c r="X192" s="65">
        <f t="shared" ca="1" si="53"/>
        <v>0</v>
      </c>
      <c r="Z192" s="65">
        <f t="shared" ca="1" si="54"/>
        <v>0</v>
      </c>
      <c r="AA192" s="65">
        <f t="shared" ca="1" si="55"/>
        <v>0</v>
      </c>
      <c r="AB192" s="65">
        <f t="shared" ca="1" si="56"/>
        <v>0</v>
      </c>
      <c r="AC192" s="65">
        <f t="shared" ca="1" si="57"/>
        <v>0</v>
      </c>
      <c r="AD192" s="65">
        <f t="shared" ca="1" si="58"/>
        <v>0</v>
      </c>
      <c r="AE192" s="65">
        <f t="shared" ca="1" si="59"/>
        <v>0</v>
      </c>
      <c r="AG192" s="35">
        <f t="shared" si="63"/>
        <v>0</v>
      </c>
      <c r="AH192" s="35">
        <f t="shared" ca="1" si="64"/>
        <v>0</v>
      </c>
    </row>
    <row r="193" spans="1:34">
      <c r="A193" s="76">
        <f t="shared" si="60"/>
        <v>42461</v>
      </c>
      <c r="B193" s="65">
        <f t="shared" si="61"/>
        <v>1</v>
      </c>
      <c r="C193" s="65">
        <f t="shared" si="45"/>
        <v>0</v>
      </c>
      <c r="D193" s="65">
        <f t="shared" ca="1" si="46"/>
        <v>0</v>
      </c>
      <c r="E193" s="73"/>
      <c r="F193" s="66"/>
      <c r="G193" s="73">
        <v>45</v>
      </c>
      <c r="H193" s="73">
        <v>48.65</v>
      </c>
      <c r="I193" s="66"/>
      <c r="J193" s="66"/>
      <c r="K193" s="65"/>
      <c r="L193" s="65"/>
      <c r="M193" s="65"/>
      <c r="N193" s="65"/>
      <c r="O193" s="35">
        <f t="shared" si="47"/>
        <v>30</v>
      </c>
      <c r="P193" s="74">
        <f t="shared" si="48"/>
        <v>42515</v>
      </c>
      <c r="Q193" s="35">
        <f t="shared" ca="1" si="49"/>
        <v>629</v>
      </c>
      <c r="R193" s="73">
        <v>7.3964077302802994E-2</v>
      </c>
      <c r="S193" s="75">
        <f t="shared" ca="1" si="50"/>
        <v>0.88243791106196079</v>
      </c>
      <c r="T193" s="37">
        <f t="shared" si="51"/>
        <v>0</v>
      </c>
      <c r="U193" s="37">
        <f t="shared" si="52"/>
        <v>0</v>
      </c>
      <c r="W193" s="75">
        <f t="shared" si="62"/>
        <v>1.5579674166007653</v>
      </c>
      <c r="X193" s="65">
        <f t="shared" ca="1" si="53"/>
        <v>0</v>
      </c>
      <c r="Z193" s="65">
        <f t="shared" ca="1" si="54"/>
        <v>0</v>
      </c>
      <c r="AA193" s="65">
        <f t="shared" ca="1" si="55"/>
        <v>0</v>
      </c>
      <c r="AB193" s="65">
        <f t="shared" ca="1" si="56"/>
        <v>0</v>
      </c>
      <c r="AC193" s="65">
        <f t="shared" ca="1" si="57"/>
        <v>0</v>
      </c>
      <c r="AD193" s="65">
        <f t="shared" ca="1" si="58"/>
        <v>0</v>
      </c>
      <c r="AE193" s="65">
        <f t="shared" ca="1" si="59"/>
        <v>0</v>
      </c>
      <c r="AG193" s="35">
        <f t="shared" si="63"/>
        <v>0</v>
      </c>
      <c r="AH193" s="35">
        <f t="shared" ca="1" si="64"/>
        <v>0</v>
      </c>
    </row>
    <row r="194" spans="1:34">
      <c r="A194" s="76">
        <f t="shared" si="60"/>
        <v>42491</v>
      </c>
      <c r="B194" s="65">
        <f t="shared" si="61"/>
        <v>1</v>
      </c>
      <c r="C194" s="65">
        <f t="shared" si="45"/>
        <v>0</v>
      </c>
      <c r="D194" s="65">
        <f t="shared" ca="1" si="46"/>
        <v>0</v>
      </c>
      <c r="E194" s="73"/>
      <c r="F194" s="66"/>
      <c r="G194" s="66">
        <v>48.364578040304004</v>
      </c>
      <c r="H194" s="73">
        <v>50.65</v>
      </c>
      <c r="I194" s="66"/>
      <c r="J194" s="66"/>
      <c r="K194" s="65"/>
      <c r="L194" s="65"/>
      <c r="M194" s="65"/>
      <c r="N194" s="65"/>
      <c r="O194" s="35">
        <f t="shared" si="47"/>
        <v>31</v>
      </c>
      <c r="P194" s="74">
        <f t="shared" si="48"/>
        <v>42546</v>
      </c>
      <c r="Q194" s="35">
        <f t="shared" ca="1" si="49"/>
        <v>660</v>
      </c>
      <c r="R194" s="73">
        <v>7.395894803295E-2</v>
      </c>
      <c r="S194" s="75">
        <f t="shared" ca="1" si="50"/>
        <v>0.8770235102382119</v>
      </c>
      <c r="T194" s="37">
        <f t="shared" si="51"/>
        <v>0</v>
      </c>
      <c r="U194" s="37">
        <f t="shared" si="52"/>
        <v>0</v>
      </c>
      <c r="W194" s="75">
        <f t="shared" si="62"/>
        <v>1.5579674166007653</v>
      </c>
      <c r="X194" s="65">
        <f t="shared" ca="1" si="53"/>
        <v>0</v>
      </c>
      <c r="Z194" s="65">
        <f t="shared" ca="1" si="54"/>
        <v>0</v>
      </c>
      <c r="AA194" s="65">
        <f t="shared" ca="1" si="55"/>
        <v>0</v>
      </c>
      <c r="AB194" s="65">
        <f t="shared" ca="1" si="56"/>
        <v>0</v>
      </c>
      <c r="AC194" s="65">
        <f t="shared" ca="1" si="57"/>
        <v>0</v>
      </c>
      <c r="AD194" s="65">
        <f t="shared" ca="1" si="58"/>
        <v>0</v>
      </c>
      <c r="AE194" s="65">
        <f t="shared" ca="1" si="59"/>
        <v>0</v>
      </c>
      <c r="AG194" s="35">
        <f t="shared" si="63"/>
        <v>0</v>
      </c>
      <c r="AH194" s="35">
        <f t="shared" ca="1" si="64"/>
        <v>0</v>
      </c>
    </row>
    <row r="195" spans="1:34">
      <c r="A195" s="76">
        <f t="shared" si="60"/>
        <v>42522</v>
      </c>
      <c r="B195" s="65">
        <f t="shared" si="61"/>
        <v>1</v>
      </c>
      <c r="C195" s="65">
        <f t="shared" si="45"/>
        <v>0</v>
      </c>
      <c r="D195" s="65">
        <f t="shared" ca="1" si="46"/>
        <v>0</v>
      </c>
      <c r="E195" s="73"/>
      <c r="F195" s="66"/>
      <c r="G195" s="66">
        <v>64.364578040303996</v>
      </c>
      <c r="H195" s="73">
        <v>57.65</v>
      </c>
      <c r="I195" s="66"/>
      <c r="J195" s="66"/>
      <c r="K195" s="65"/>
      <c r="L195" s="65"/>
      <c r="M195" s="65"/>
      <c r="N195" s="65"/>
      <c r="O195" s="35">
        <f t="shared" si="47"/>
        <v>30</v>
      </c>
      <c r="P195" s="74">
        <f t="shared" si="48"/>
        <v>42576</v>
      </c>
      <c r="Q195" s="35">
        <f t="shared" ca="1" si="49"/>
        <v>690</v>
      </c>
      <c r="R195" s="73">
        <v>7.3953647787445009E-2</v>
      </c>
      <c r="S195" s="75">
        <f t="shared" ca="1" si="50"/>
        <v>0.8718163924660508</v>
      </c>
      <c r="T195" s="37">
        <f t="shared" si="51"/>
        <v>0</v>
      </c>
      <c r="U195" s="37">
        <f t="shared" si="52"/>
        <v>0</v>
      </c>
      <c r="W195" s="75">
        <f t="shared" si="62"/>
        <v>1.5579674166007653</v>
      </c>
      <c r="X195" s="65">
        <f t="shared" ca="1" si="53"/>
        <v>0</v>
      </c>
      <c r="Z195" s="65">
        <f t="shared" ca="1" si="54"/>
        <v>0</v>
      </c>
      <c r="AA195" s="65">
        <f t="shared" ca="1" si="55"/>
        <v>0</v>
      </c>
      <c r="AB195" s="65">
        <f t="shared" ca="1" si="56"/>
        <v>0</v>
      </c>
      <c r="AC195" s="65">
        <f t="shared" ca="1" si="57"/>
        <v>0</v>
      </c>
      <c r="AD195" s="65">
        <f t="shared" ca="1" si="58"/>
        <v>0</v>
      </c>
      <c r="AE195" s="65">
        <f t="shared" ca="1" si="59"/>
        <v>0</v>
      </c>
      <c r="AG195" s="35">
        <f t="shared" si="63"/>
        <v>0</v>
      </c>
      <c r="AH195" s="35">
        <f t="shared" ca="1" si="64"/>
        <v>0</v>
      </c>
    </row>
    <row r="196" spans="1:34">
      <c r="A196" s="76">
        <f t="shared" si="60"/>
        <v>42552</v>
      </c>
      <c r="B196" s="65">
        <f t="shared" si="61"/>
        <v>1</v>
      </c>
      <c r="C196" s="65">
        <f t="shared" si="45"/>
        <v>0</v>
      </c>
      <c r="D196" s="65">
        <f t="shared" ca="1" si="46"/>
        <v>0</v>
      </c>
      <c r="E196" s="73"/>
      <c r="F196" s="66"/>
      <c r="G196" s="66">
        <v>76.75</v>
      </c>
      <c r="H196" s="73">
        <v>75.099999999999994</v>
      </c>
      <c r="I196" s="66"/>
      <c r="J196" s="66"/>
      <c r="K196" s="65"/>
      <c r="L196" s="65"/>
      <c r="M196" s="65"/>
      <c r="N196" s="65"/>
      <c r="O196" s="35">
        <f t="shared" si="47"/>
        <v>31</v>
      </c>
      <c r="P196" s="74">
        <f t="shared" si="48"/>
        <v>42607</v>
      </c>
      <c r="Q196" s="35">
        <f t="shared" ca="1" si="49"/>
        <v>721</v>
      </c>
      <c r="R196" s="73">
        <v>7.3948347541949011E-2</v>
      </c>
      <c r="S196" s="75">
        <f t="shared" ca="1" si="50"/>
        <v>0.86646837184710346</v>
      </c>
      <c r="T196" s="37">
        <f t="shared" si="51"/>
        <v>0</v>
      </c>
      <c r="U196" s="37">
        <f t="shared" si="52"/>
        <v>0</v>
      </c>
      <c r="W196" s="75">
        <f t="shared" si="62"/>
        <v>1.5579674166007653</v>
      </c>
      <c r="X196" s="65">
        <f t="shared" ca="1" si="53"/>
        <v>0</v>
      </c>
      <c r="Z196" s="65">
        <f t="shared" ca="1" si="54"/>
        <v>0</v>
      </c>
      <c r="AA196" s="65">
        <f t="shared" ca="1" si="55"/>
        <v>0</v>
      </c>
      <c r="AB196" s="65">
        <f t="shared" ca="1" si="56"/>
        <v>0</v>
      </c>
      <c r="AC196" s="65">
        <f t="shared" ca="1" si="57"/>
        <v>0</v>
      </c>
      <c r="AD196" s="65">
        <f t="shared" ca="1" si="58"/>
        <v>0</v>
      </c>
      <c r="AE196" s="65">
        <f t="shared" ca="1" si="59"/>
        <v>0</v>
      </c>
      <c r="AG196" s="35">
        <f t="shared" si="63"/>
        <v>0</v>
      </c>
      <c r="AH196" s="35">
        <f t="shared" ca="1" si="64"/>
        <v>0</v>
      </c>
    </row>
    <row r="197" spans="1:34">
      <c r="A197" s="76">
        <f t="shared" si="60"/>
        <v>42583</v>
      </c>
      <c r="B197" s="65">
        <f t="shared" si="61"/>
        <v>1</v>
      </c>
      <c r="C197" s="65">
        <f t="shared" si="45"/>
        <v>0</v>
      </c>
      <c r="D197" s="65">
        <f t="shared" ca="1" si="46"/>
        <v>0</v>
      </c>
      <c r="E197" s="73"/>
      <c r="F197" s="66"/>
      <c r="G197" s="66">
        <v>80.635750581969575</v>
      </c>
      <c r="H197" s="73">
        <v>88.1</v>
      </c>
      <c r="I197" s="66"/>
      <c r="J197" s="66"/>
      <c r="K197" s="65"/>
      <c r="L197" s="65"/>
      <c r="M197" s="65"/>
      <c r="N197" s="65"/>
      <c r="O197" s="35">
        <f t="shared" si="47"/>
        <v>31</v>
      </c>
      <c r="P197" s="74">
        <f t="shared" si="48"/>
        <v>42638</v>
      </c>
      <c r="Q197" s="35">
        <f t="shared" ca="1" si="49"/>
        <v>752</v>
      </c>
      <c r="R197" s="73">
        <v>7.3943218272122024E-2</v>
      </c>
      <c r="S197" s="75">
        <f t="shared" ca="1" si="50"/>
        <v>0.86115417322716536</v>
      </c>
      <c r="T197" s="37">
        <f t="shared" si="51"/>
        <v>0</v>
      </c>
      <c r="U197" s="37">
        <f t="shared" si="52"/>
        <v>0</v>
      </c>
      <c r="W197" s="75">
        <f t="shared" si="62"/>
        <v>1.5579674166007653</v>
      </c>
      <c r="X197" s="65">
        <f t="shared" ca="1" si="53"/>
        <v>0</v>
      </c>
      <c r="Z197" s="65">
        <f t="shared" ca="1" si="54"/>
        <v>0</v>
      </c>
      <c r="AA197" s="65">
        <f t="shared" ca="1" si="55"/>
        <v>0</v>
      </c>
      <c r="AB197" s="65">
        <f t="shared" ca="1" si="56"/>
        <v>0</v>
      </c>
      <c r="AC197" s="65">
        <f t="shared" ca="1" si="57"/>
        <v>0</v>
      </c>
      <c r="AD197" s="65">
        <f t="shared" ca="1" si="58"/>
        <v>0</v>
      </c>
      <c r="AE197" s="65">
        <f t="shared" ca="1" si="59"/>
        <v>0</v>
      </c>
      <c r="AG197" s="35">
        <f t="shared" si="63"/>
        <v>0</v>
      </c>
      <c r="AH197" s="35">
        <f t="shared" ca="1" si="64"/>
        <v>0</v>
      </c>
    </row>
    <row r="198" spans="1:34">
      <c r="A198" s="76">
        <f t="shared" si="60"/>
        <v>42614</v>
      </c>
      <c r="B198" s="65">
        <f t="shared" si="61"/>
        <v>1</v>
      </c>
      <c r="C198" s="65">
        <f t="shared" si="45"/>
        <v>0</v>
      </c>
      <c r="D198" s="65">
        <f t="shared" ca="1" si="46"/>
        <v>0</v>
      </c>
      <c r="E198" s="73"/>
      <c r="F198" s="66"/>
      <c r="G198" s="66">
        <v>72.635750581969575</v>
      </c>
      <c r="H198" s="73">
        <v>76.099999999999994</v>
      </c>
      <c r="I198" s="66"/>
      <c r="J198" s="66"/>
      <c r="K198" s="65"/>
      <c r="L198" s="65"/>
      <c r="M198" s="65"/>
      <c r="N198" s="65"/>
      <c r="O198" s="35">
        <f t="shared" si="47"/>
        <v>30</v>
      </c>
      <c r="P198" s="74">
        <f t="shared" si="48"/>
        <v>42668</v>
      </c>
      <c r="Q198" s="35">
        <f t="shared" ca="1" si="49"/>
        <v>782</v>
      </c>
      <c r="R198" s="73">
        <v>7.3937918026645011E-2</v>
      </c>
      <c r="S198" s="75">
        <f t="shared" ca="1" si="50"/>
        <v>0.85604314238351764</v>
      </c>
      <c r="T198" s="37">
        <f t="shared" si="51"/>
        <v>0</v>
      </c>
      <c r="U198" s="37">
        <f t="shared" si="52"/>
        <v>0</v>
      </c>
      <c r="W198" s="75">
        <f t="shared" si="62"/>
        <v>1.5579674166007653</v>
      </c>
      <c r="X198" s="65">
        <f t="shared" ca="1" si="53"/>
        <v>0</v>
      </c>
      <c r="Z198" s="65">
        <f t="shared" ca="1" si="54"/>
        <v>0</v>
      </c>
      <c r="AA198" s="65">
        <f t="shared" ca="1" si="55"/>
        <v>0</v>
      </c>
      <c r="AB198" s="65">
        <f t="shared" ca="1" si="56"/>
        <v>0</v>
      </c>
      <c r="AC198" s="65">
        <f t="shared" ca="1" si="57"/>
        <v>0</v>
      </c>
      <c r="AD198" s="65">
        <f t="shared" ca="1" si="58"/>
        <v>0</v>
      </c>
      <c r="AE198" s="65">
        <f t="shared" ca="1" si="59"/>
        <v>0</v>
      </c>
      <c r="AG198" s="35">
        <f t="shared" si="63"/>
        <v>0</v>
      </c>
      <c r="AH198" s="35">
        <f t="shared" ca="1" si="64"/>
        <v>0</v>
      </c>
    </row>
    <row r="199" spans="1:34">
      <c r="A199" s="76">
        <f t="shared" si="60"/>
        <v>42644</v>
      </c>
      <c r="B199" s="65">
        <f t="shared" si="61"/>
        <v>1</v>
      </c>
      <c r="C199" s="65">
        <f t="shared" si="45"/>
        <v>0</v>
      </c>
      <c r="D199" s="65">
        <f t="shared" ca="1" si="46"/>
        <v>0</v>
      </c>
      <c r="E199" s="73"/>
      <c r="F199" s="66"/>
      <c r="G199" s="66">
        <v>56.15</v>
      </c>
      <c r="H199" s="73">
        <v>54.25</v>
      </c>
      <c r="I199" s="66"/>
      <c r="J199" s="66"/>
      <c r="K199" s="65"/>
      <c r="L199" s="65"/>
      <c r="M199" s="65"/>
      <c r="N199" s="65"/>
      <c r="O199" s="35">
        <f t="shared" si="47"/>
        <v>31</v>
      </c>
      <c r="P199" s="74">
        <f t="shared" si="48"/>
        <v>42699</v>
      </c>
      <c r="Q199" s="35">
        <f t="shared" ca="1" si="49"/>
        <v>813</v>
      </c>
      <c r="R199" s="73">
        <v>7.3932788756837023E-2</v>
      </c>
      <c r="S199" s="75">
        <f t="shared" ca="1" si="50"/>
        <v>0.85079433605189259</v>
      </c>
      <c r="T199" s="37">
        <f t="shared" si="51"/>
        <v>0</v>
      </c>
      <c r="U199" s="37">
        <f t="shared" si="52"/>
        <v>0</v>
      </c>
      <c r="W199" s="75">
        <f t="shared" si="62"/>
        <v>1.5579674166007653</v>
      </c>
      <c r="X199" s="65">
        <f t="shared" ca="1" si="53"/>
        <v>0</v>
      </c>
      <c r="Z199" s="65">
        <f t="shared" ca="1" si="54"/>
        <v>0</v>
      </c>
      <c r="AA199" s="65">
        <f t="shared" ca="1" si="55"/>
        <v>0</v>
      </c>
      <c r="AB199" s="65">
        <f t="shared" ca="1" si="56"/>
        <v>0</v>
      </c>
      <c r="AC199" s="65">
        <f t="shared" ca="1" si="57"/>
        <v>0</v>
      </c>
      <c r="AD199" s="65">
        <f t="shared" ca="1" si="58"/>
        <v>0</v>
      </c>
      <c r="AE199" s="65">
        <f t="shared" ca="1" si="59"/>
        <v>0</v>
      </c>
      <c r="AG199" s="35">
        <f t="shared" si="63"/>
        <v>0</v>
      </c>
      <c r="AH199" s="35">
        <f t="shared" ca="1" si="64"/>
        <v>0</v>
      </c>
    </row>
    <row r="200" spans="1:34">
      <c r="A200" s="76">
        <f t="shared" si="60"/>
        <v>42675</v>
      </c>
      <c r="B200" s="65">
        <f t="shared" si="61"/>
        <v>1</v>
      </c>
      <c r="C200" s="65">
        <f t="shared" si="45"/>
        <v>0</v>
      </c>
      <c r="D200" s="65">
        <f t="shared" ca="1" si="46"/>
        <v>0</v>
      </c>
      <c r="E200" s="73"/>
      <c r="F200" s="66"/>
      <c r="G200" s="66">
        <v>46.382188854388595</v>
      </c>
      <c r="H200" s="73">
        <v>53.25</v>
      </c>
      <c r="I200" s="66"/>
      <c r="J200" s="66"/>
      <c r="K200" s="65"/>
      <c r="L200" s="65"/>
      <c r="M200" s="65"/>
      <c r="N200" s="65"/>
      <c r="O200" s="35">
        <f t="shared" si="47"/>
        <v>30</v>
      </c>
      <c r="P200" s="74">
        <f t="shared" si="48"/>
        <v>42729</v>
      </c>
      <c r="Q200" s="35">
        <f t="shared" ca="1" si="49"/>
        <v>843</v>
      </c>
      <c r="R200" s="73">
        <v>7.3927488511376996E-2</v>
      </c>
      <c r="S200" s="75">
        <f t="shared" ca="1" si="50"/>
        <v>0.84574651104256704</v>
      </c>
      <c r="T200" s="37">
        <f t="shared" si="51"/>
        <v>0</v>
      </c>
      <c r="U200" s="37">
        <f t="shared" si="52"/>
        <v>0</v>
      </c>
      <c r="W200" s="75">
        <f t="shared" si="62"/>
        <v>1.5579674166007653</v>
      </c>
      <c r="X200" s="65">
        <f t="shared" ca="1" si="53"/>
        <v>0</v>
      </c>
      <c r="Z200" s="65">
        <f t="shared" ca="1" si="54"/>
        <v>0</v>
      </c>
      <c r="AA200" s="65">
        <f t="shared" ca="1" si="55"/>
        <v>0</v>
      </c>
      <c r="AB200" s="65">
        <f t="shared" ca="1" si="56"/>
        <v>0</v>
      </c>
      <c r="AC200" s="65">
        <f t="shared" ca="1" si="57"/>
        <v>0</v>
      </c>
      <c r="AD200" s="65">
        <f t="shared" ca="1" si="58"/>
        <v>0</v>
      </c>
      <c r="AE200" s="65">
        <f t="shared" ca="1" si="59"/>
        <v>0</v>
      </c>
      <c r="AG200" s="35">
        <f t="shared" si="63"/>
        <v>0</v>
      </c>
      <c r="AH200" s="35">
        <f t="shared" ca="1" si="64"/>
        <v>0</v>
      </c>
    </row>
    <row r="201" spans="1:34">
      <c r="A201" s="76">
        <f t="shared" si="60"/>
        <v>42705</v>
      </c>
      <c r="B201" s="65">
        <f t="shared" si="61"/>
        <v>1</v>
      </c>
      <c r="C201" s="65">
        <f t="shared" si="45"/>
        <v>0</v>
      </c>
      <c r="D201" s="65">
        <f t="shared" ca="1" si="46"/>
        <v>0</v>
      </c>
      <c r="E201" s="73"/>
      <c r="F201" s="66"/>
      <c r="G201" s="66">
        <v>45.382188854388595</v>
      </c>
      <c r="H201" s="73">
        <v>52.25</v>
      </c>
      <c r="I201" s="66"/>
      <c r="J201" s="66"/>
      <c r="K201" s="65"/>
      <c r="L201" s="65"/>
      <c r="M201" s="65"/>
      <c r="N201" s="65"/>
      <c r="O201" s="35">
        <f t="shared" si="47"/>
        <v>31</v>
      </c>
      <c r="P201" s="74">
        <f t="shared" si="48"/>
        <v>42760</v>
      </c>
      <c r="Q201" s="35">
        <f t="shared" ca="1" si="49"/>
        <v>874</v>
      </c>
      <c r="R201" s="73">
        <v>7.3922188265926017E-2</v>
      </c>
      <c r="S201" s="75">
        <f t="shared" ca="1" si="50"/>
        <v>0.84056162184304484</v>
      </c>
      <c r="T201" s="37">
        <f t="shared" si="51"/>
        <v>0</v>
      </c>
      <c r="U201" s="37">
        <f t="shared" si="52"/>
        <v>0</v>
      </c>
      <c r="W201" s="75">
        <f t="shared" si="62"/>
        <v>1.5579674166007653</v>
      </c>
      <c r="X201" s="65">
        <f t="shared" ca="1" si="53"/>
        <v>0</v>
      </c>
      <c r="Z201" s="65">
        <f t="shared" ca="1" si="54"/>
        <v>0</v>
      </c>
      <c r="AA201" s="65">
        <f t="shared" ca="1" si="55"/>
        <v>0</v>
      </c>
      <c r="AB201" s="65">
        <f t="shared" ca="1" si="56"/>
        <v>0</v>
      </c>
      <c r="AC201" s="65">
        <f t="shared" ca="1" si="57"/>
        <v>0</v>
      </c>
      <c r="AD201" s="65">
        <f t="shared" ca="1" si="58"/>
        <v>0</v>
      </c>
      <c r="AE201" s="65">
        <f t="shared" ca="1" si="59"/>
        <v>0</v>
      </c>
      <c r="AG201" s="35">
        <f t="shared" si="63"/>
        <v>0</v>
      </c>
      <c r="AH201" s="35">
        <f t="shared" ca="1" si="64"/>
        <v>0</v>
      </c>
    </row>
    <row r="202" spans="1:34">
      <c r="A202" s="76">
        <f t="shared" si="60"/>
        <v>42736</v>
      </c>
      <c r="B202" s="65">
        <f t="shared" si="61"/>
        <v>1</v>
      </c>
      <c r="C202" s="65">
        <f t="shared" ref="C202:C265" si="65">IF(T202=1,B202*O202,0)</f>
        <v>0</v>
      </c>
      <c r="D202" s="65">
        <f t="shared" ref="D202:D265" ca="1" si="66">C202*S202</f>
        <v>0</v>
      </c>
      <c r="E202" s="73"/>
      <c r="F202" s="66"/>
      <c r="G202" s="66">
        <v>48</v>
      </c>
      <c r="H202" s="73">
        <v>53.8</v>
      </c>
      <c r="I202" s="66"/>
      <c r="J202" s="66"/>
      <c r="K202" s="65"/>
      <c r="L202" s="65"/>
      <c r="M202" s="65"/>
      <c r="N202" s="65"/>
      <c r="O202" s="35">
        <f t="shared" ref="O202:O265" si="67">A203-A202</f>
        <v>31</v>
      </c>
      <c r="P202" s="74">
        <f t="shared" ref="P202:P265" si="68">CHOOSE(F$3,A203+24,A202)</f>
        <v>42791</v>
      </c>
      <c r="Q202" s="35">
        <f t="shared" ref="Q202:Q265" ca="1" si="69">P202-C$3</f>
        <v>905</v>
      </c>
      <c r="R202" s="73">
        <v>7.3917229971803999E-2</v>
      </c>
      <c r="S202" s="75">
        <f t="shared" ref="S202:S265" ca="1" si="70">1/(1+CHOOSE(F$3,R203/2,R202/2))^(2*Q202/365.25)</f>
        <v>0.83540987953406409</v>
      </c>
      <c r="T202" s="37">
        <f t="shared" ref="T202:T265" si="71">IF(AND(mthbeg&lt;=A202,mthend&gt;=A202),1,0)</f>
        <v>0</v>
      </c>
      <c r="U202" s="37">
        <f t="shared" ref="U202:U265" si="72">O202*T202</f>
        <v>0</v>
      </c>
      <c r="W202" s="75">
        <f t="shared" si="62"/>
        <v>1.6047064390987884</v>
      </c>
      <c r="X202" s="65">
        <f t="shared" ref="X202:X265" ca="1" si="73">D202*W202</f>
        <v>0</v>
      </c>
      <c r="Z202" s="65">
        <f t="shared" ref="Z202:Z265" ca="1" si="74">$D202*E202</f>
        <v>0</v>
      </c>
      <c r="AA202" s="65">
        <f t="shared" ref="AA202:AA265" ca="1" si="75">$D202*F202</f>
        <v>0</v>
      </c>
      <c r="AB202" s="65">
        <f t="shared" ref="AB202:AB265" ca="1" si="76">$D202*G202</f>
        <v>0</v>
      </c>
      <c r="AC202" s="65">
        <f t="shared" ref="AC202:AC265" ca="1" si="77">$D202*H202</f>
        <v>0</v>
      </c>
      <c r="AD202" s="65">
        <f t="shared" ref="AD202:AD265" ca="1" si="78">$D202*I202</f>
        <v>0</v>
      </c>
      <c r="AE202" s="65">
        <f t="shared" ref="AE202:AE265" ca="1" si="79">$D202*J202</f>
        <v>0</v>
      </c>
      <c r="AG202" s="35">
        <f t="shared" si="63"/>
        <v>0</v>
      </c>
      <c r="AH202" s="35">
        <f t="shared" ca="1" si="64"/>
        <v>0</v>
      </c>
    </row>
    <row r="203" spans="1:34">
      <c r="A203" s="76">
        <f t="shared" ref="A203:A266" si="80">EDATE(A202,1)</f>
        <v>42767</v>
      </c>
      <c r="B203" s="65">
        <f t="shared" ref="B203:B266" si="81">B202</f>
        <v>1</v>
      </c>
      <c r="C203" s="65">
        <f t="shared" si="65"/>
        <v>0</v>
      </c>
      <c r="D203" s="65">
        <f t="shared" ca="1" si="66"/>
        <v>0</v>
      </c>
      <c r="E203" s="73"/>
      <c r="F203" s="66"/>
      <c r="G203" s="66">
        <v>48.168974518476304</v>
      </c>
      <c r="H203" s="73">
        <v>51.8</v>
      </c>
      <c r="I203" s="66"/>
      <c r="J203" s="66"/>
      <c r="K203" s="65"/>
      <c r="L203" s="65"/>
      <c r="M203" s="65"/>
      <c r="N203" s="65"/>
      <c r="O203" s="35">
        <f t="shared" si="67"/>
        <v>28</v>
      </c>
      <c r="P203" s="74">
        <f t="shared" si="68"/>
        <v>42819</v>
      </c>
      <c r="Q203" s="35">
        <f t="shared" ca="1" si="69"/>
        <v>933</v>
      </c>
      <c r="R203" s="73">
        <v>7.3911929726372019E-2</v>
      </c>
      <c r="S203" s="75">
        <f t="shared" ca="1" si="70"/>
        <v>0.83078515680112475</v>
      </c>
      <c r="T203" s="37">
        <f t="shared" si="71"/>
        <v>0</v>
      </c>
      <c r="U203" s="37">
        <f t="shared" si="72"/>
        <v>0</v>
      </c>
      <c r="W203" s="75">
        <f t="shared" ref="W203:W266" si="82">IF(AND(CHOOSE(W$3,MONTH(A203)=MONTH(mthbeg),MONTH(A203)=1),YEAR(A203)&gt;YEAR(mthbeg)),W202*(1+escalator),W202)</f>
        <v>1.6047064390987884</v>
      </c>
      <c r="X203" s="65">
        <f t="shared" ca="1" si="73"/>
        <v>0</v>
      </c>
      <c r="Z203" s="65">
        <f t="shared" ca="1" si="74"/>
        <v>0</v>
      </c>
      <c r="AA203" s="65">
        <f t="shared" ca="1" si="75"/>
        <v>0</v>
      </c>
      <c r="AB203" s="65">
        <f t="shared" ca="1" si="76"/>
        <v>0</v>
      </c>
      <c r="AC203" s="65">
        <f t="shared" ca="1" si="77"/>
        <v>0</v>
      </c>
      <c r="AD203" s="65">
        <f t="shared" ca="1" si="78"/>
        <v>0</v>
      </c>
      <c r="AE203" s="65">
        <f t="shared" ca="1" si="79"/>
        <v>0</v>
      </c>
      <c r="AG203" s="35">
        <f t="shared" si="63"/>
        <v>0</v>
      </c>
      <c r="AH203" s="35">
        <f t="shared" ca="1" si="64"/>
        <v>0</v>
      </c>
    </row>
    <row r="204" spans="1:34">
      <c r="A204" s="76">
        <f t="shared" si="80"/>
        <v>42795</v>
      </c>
      <c r="B204" s="65">
        <f t="shared" si="81"/>
        <v>1</v>
      </c>
      <c r="C204" s="65">
        <f t="shared" si="65"/>
        <v>0</v>
      </c>
      <c r="D204" s="65">
        <f t="shared" ca="1" si="66"/>
        <v>0</v>
      </c>
      <c r="E204" s="73"/>
      <c r="F204" s="66"/>
      <c r="G204" s="66">
        <v>47.168974518476304</v>
      </c>
      <c r="H204" s="73">
        <v>50.8</v>
      </c>
      <c r="I204" s="66"/>
      <c r="J204" s="66"/>
      <c r="K204" s="65"/>
      <c r="L204" s="65"/>
      <c r="M204" s="65"/>
      <c r="N204" s="65"/>
      <c r="O204" s="35">
        <f t="shared" si="67"/>
        <v>31</v>
      </c>
      <c r="P204" s="74">
        <f t="shared" si="68"/>
        <v>42850</v>
      </c>
      <c r="Q204" s="35">
        <f t="shared" ca="1" si="69"/>
        <v>964</v>
      </c>
      <c r="R204" s="73">
        <v>7.3906800456607011E-2</v>
      </c>
      <c r="S204" s="75">
        <f t="shared" ca="1" si="70"/>
        <v>0.82569472038797853</v>
      </c>
      <c r="T204" s="37">
        <f t="shared" si="71"/>
        <v>0</v>
      </c>
      <c r="U204" s="37">
        <f t="shared" si="72"/>
        <v>0</v>
      </c>
      <c r="W204" s="75">
        <f t="shared" si="82"/>
        <v>1.6047064390987884</v>
      </c>
      <c r="X204" s="65">
        <f t="shared" ca="1" si="73"/>
        <v>0</v>
      </c>
      <c r="Z204" s="65">
        <f t="shared" ca="1" si="74"/>
        <v>0</v>
      </c>
      <c r="AA204" s="65">
        <f t="shared" ca="1" si="75"/>
        <v>0</v>
      </c>
      <c r="AB204" s="65">
        <f t="shared" ca="1" si="76"/>
        <v>0</v>
      </c>
      <c r="AC204" s="65">
        <f t="shared" ca="1" si="77"/>
        <v>0</v>
      </c>
      <c r="AD204" s="65">
        <f t="shared" ca="1" si="78"/>
        <v>0</v>
      </c>
      <c r="AE204" s="65">
        <f t="shared" ca="1" si="79"/>
        <v>0</v>
      </c>
      <c r="AG204" s="35">
        <f t="shared" ref="AG204:AG267" si="83">C204*E204</f>
        <v>0</v>
      </c>
      <c r="AH204" s="35">
        <f t="shared" ref="AH204:AH267" ca="1" si="84">AG204*S204</f>
        <v>0</v>
      </c>
    </row>
    <row r="205" spans="1:34">
      <c r="A205" s="76">
        <f t="shared" si="80"/>
        <v>42826</v>
      </c>
      <c r="B205" s="65">
        <f t="shared" si="81"/>
        <v>1</v>
      </c>
      <c r="C205" s="65">
        <f t="shared" si="65"/>
        <v>0</v>
      </c>
      <c r="D205" s="65">
        <f t="shared" ca="1" si="66"/>
        <v>0</v>
      </c>
      <c r="E205" s="73"/>
      <c r="F205" s="66"/>
      <c r="G205" s="66">
        <v>45.25</v>
      </c>
      <c r="H205" s="73">
        <v>48.7</v>
      </c>
      <c r="I205" s="66"/>
      <c r="J205" s="66"/>
      <c r="K205" s="65"/>
      <c r="L205" s="65"/>
      <c r="M205" s="65"/>
      <c r="N205" s="65"/>
      <c r="O205" s="35">
        <f t="shared" si="67"/>
        <v>30</v>
      </c>
      <c r="P205" s="74">
        <f t="shared" si="68"/>
        <v>42880</v>
      </c>
      <c r="Q205" s="35">
        <f t="shared" ca="1" si="69"/>
        <v>994</v>
      </c>
      <c r="R205" s="73">
        <v>7.3901500211193002E-2</v>
      </c>
      <c r="S205" s="75">
        <f t="shared" ca="1" si="70"/>
        <v>0.82079886909605482</v>
      </c>
      <c r="T205" s="37">
        <f t="shared" si="71"/>
        <v>0</v>
      </c>
      <c r="U205" s="37">
        <f t="shared" si="72"/>
        <v>0</v>
      </c>
      <c r="W205" s="75">
        <f t="shared" si="82"/>
        <v>1.6047064390987884</v>
      </c>
      <c r="X205" s="65">
        <f t="shared" ca="1" si="73"/>
        <v>0</v>
      </c>
      <c r="Z205" s="65">
        <f t="shared" ca="1" si="74"/>
        <v>0</v>
      </c>
      <c r="AA205" s="65">
        <f t="shared" ca="1" si="75"/>
        <v>0</v>
      </c>
      <c r="AB205" s="65">
        <f t="shared" ca="1" si="76"/>
        <v>0</v>
      </c>
      <c r="AC205" s="65">
        <f t="shared" ca="1" si="77"/>
        <v>0</v>
      </c>
      <c r="AD205" s="65">
        <f t="shared" ca="1" si="78"/>
        <v>0</v>
      </c>
      <c r="AE205" s="65">
        <f t="shared" ca="1" si="79"/>
        <v>0</v>
      </c>
      <c r="AG205" s="35">
        <f t="shared" si="83"/>
        <v>0</v>
      </c>
      <c r="AH205" s="35">
        <f t="shared" ca="1" si="84"/>
        <v>0</v>
      </c>
    </row>
    <row r="206" spans="1:34">
      <c r="A206" s="76">
        <f t="shared" si="80"/>
        <v>42856</v>
      </c>
      <c r="B206" s="65">
        <f t="shared" si="81"/>
        <v>1</v>
      </c>
      <c r="C206" s="65">
        <f t="shared" si="65"/>
        <v>0</v>
      </c>
      <c r="D206" s="65">
        <f t="shared" ca="1" si="66"/>
        <v>0</v>
      </c>
      <c r="E206" s="73"/>
      <c r="F206" s="66"/>
      <c r="G206" s="66">
        <v>48.591415084839653</v>
      </c>
      <c r="H206" s="73">
        <v>50.7</v>
      </c>
      <c r="I206" s="66"/>
      <c r="J206" s="66"/>
      <c r="K206" s="65"/>
      <c r="L206" s="65"/>
      <c r="M206" s="65"/>
      <c r="N206" s="65"/>
      <c r="O206" s="35">
        <f t="shared" si="67"/>
        <v>31</v>
      </c>
      <c r="P206" s="74">
        <f t="shared" si="68"/>
        <v>42911</v>
      </c>
      <c r="Q206" s="35">
        <f t="shared" ca="1" si="69"/>
        <v>1025</v>
      </c>
      <c r="R206" s="73">
        <v>7.3896370941446035E-2</v>
      </c>
      <c r="S206" s="75">
        <f t="shared" ca="1" si="70"/>
        <v>0.81577101407604768</v>
      </c>
      <c r="T206" s="37">
        <f t="shared" si="71"/>
        <v>0</v>
      </c>
      <c r="U206" s="37">
        <f t="shared" si="72"/>
        <v>0</v>
      </c>
      <c r="W206" s="75">
        <f t="shared" si="82"/>
        <v>1.6047064390987884</v>
      </c>
      <c r="X206" s="65">
        <f t="shared" ca="1" si="73"/>
        <v>0</v>
      </c>
      <c r="Z206" s="65">
        <f t="shared" ca="1" si="74"/>
        <v>0</v>
      </c>
      <c r="AA206" s="65">
        <f t="shared" ca="1" si="75"/>
        <v>0</v>
      </c>
      <c r="AB206" s="65">
        <f t="shared" ca="1" si="76"/>
        <v>0</v>
      </c>
      <c r="AC206" s="65">
        <f t="shared" ca="1" si="77"/>
        <v>0</v>
      </c>
      <c r="AD206" s="65">
        <f t="shared" ca="1" si="78"/>
        <v>0</v>
      </c>
      <c r="AE206" s="65">
        <f t="shared" ca="1" si="79"/>
        <v>0</v>
      </c>
      <c r="AG206" s="35">
        <f t="shared" si="83"/>
        <v>0</v>
      </c>
      <c r="AH206" s="35">
        <f t="shared" ca="1" si="84"/>
        <v>0</v>
      </c>
    </row>
    <row r="207" spans="1:34">
      <c r="A207" s="76">
        <f t="shared" si="80"/>
        <v>42887</v>
      </c>
      <c r="B207" s="65">
        <f t="shared" si="81"/>
        <v>1</v>
      </c>
      <c r="C207" s="65">
        <f t="shared" si="65"/>
        <v>0</v>
      </c>
      <c r="D207" s="65">
        <f t="shared" ca="1" si="66"/>
        <v>0</v>
      </c>
      <c r="E207" s="73"/>
      <c r="F207" s="66"/>
      <c r="G207" s="66">
        <v>64.591415084839639</v>
      </c>
      <c r="H207" s="73">
        <v>57.7</v>
      </c>
      <c r="I207" s="66"/>
      <c r="J207" s="66"/>
      <c r="K207" s="65"/>
      <c r="L207" s="65"/>
      <c r="M207" s="65"/>
      <c r="N207" s="65"/>
      <c r="O207" s="35">
        <f t="shared" si="67"/>
        <v>30</v>
      </c>
      <c r="P207" s="74">
        <f t="shared" si="68"/>
        <v>42941</v>
      </c>
      <c r="Q207" s="35">
        <f t="shared" ca="1" si="69"/>
        <v>1055</v>
      </c>
      <c r="R207" s="73">
        <v>7.3891070696050012E-2</v>
      </c>
      <c r="S207" s="75">
        <f t="shared" ca="1" si="70"/>
        <v>0.81093573024666399</v>
      </c>
      <c r="T207" s="37">
        <f t="shared" si="71"/>
        <v>0</v>
      </c>
      <c r="U207" s="37">
        <f t="shared" si="72"/>
        <v>0</v>
      </c>
      <c r="W207" s="75">
        <f t="shared" si="82"/>
        <v>1.6047064390987884</v>
      </c>
      <c r="X207" s="65">
        <f t="shared" ca="1" si="73"/>
        <v>0</v>
      </c>
      <c r="Z207" s="65">
        <f t="shared" ca="1" si="74"/>
        <v>0</v>
      </c>
      <c r="AA207" s="65">
        <f t="shared" ca="1" si="75"/>
        <v>0</v>
      </c>
      <c r="AB207" s="65">
        <f t="shared" ca="1" si="76"/>
        <v>0</v>
      </c>
      <c r="AC207" s="65">
        <f t="shared" ca="1" si="77"/>
        <v>0</v>
      </c>
      <c r="AD207" s="65">
        <f t="shared" ca="1" si="78"/>
        <v>0</v>
      </c>
      <c r="AE207" s="65">
        <f t="shared" ca="1" si="79"/>
        <v>0</v>
      </c>
      <c r="AG207" s="35">
        <f t="shared" si="83"/>
        <v>0</v>
      </c>
      <c r="AH207" s="35">
        <f t="shared" ca="1" si="84"/>
        <v>0</v>
      </c>
    </row>
    <row r="208" spans="1:34">
      <c r="A208" s="76">
        <f t="shared" si="80"/>
        <v>42917</v>
      </c>
      <c r="B208" s="65">
        <f t="shared" si="81"/>
        <v>1</v>
      </c>
      <c r="C208" s="65">
        <f t="shared" si="65"/>
        <v>0</v>
      </c>
      <c r="D208" s="65">
        <f t="shared" ca="1" si="66"/>
        <v>0</v>
      </c>
      <c r="E208" s="73"/>
      <c r="F208" s="66"/>
      <c r="G208" s="66">
        <v>77</v>
      </c>
      <c r="H208" s="73">
        <v>75.150000000000006</v>
      </c>
      <c r="I208" s="66"/>
      <c r="J208" s="66"/>
      <c r="K208" s="65"/>
      <c r="L208" s="65"/>
      <c r="M208" s="65"/>
      <c r="N208" s="65"/>
      <c r="O208" s="35">
        <f t="shared" si="67"/>
        <v>31</v>
      </c>
      <c r="P208" s="74">
        <f t="shared" si="68"/>
        <v>42972</v>
      </c>
      <c r="Q208" s="35">
        <f t="shared" ca="1" si="69"/>
        <v>1086</v>
      </c>
      <c r="R208" s="73">
        <v>7.3885770450662996E-2</v>
      </c>
      <c r="S208" s="75">
        <f t="shared" ca="1" si="70"/>
        <v>0.80596928474508245</v>
      </c>
      <c r="T208" s="37">
        <f t="shared" si="71"/>
        <v>0</v>
      </c>
      <c r="U208" s="37">
        <f t="shared" si="72"/>
        <v>0</v>
      </c>
      <c r="W208" s="75">
        <f t="shared" si="82"/>
        <v>1.6047064390987884</v>
      </c>
      <c r="X208" s="65">
        <f t="shared" ca="1" si="73"/>
        <v>0</v>
      </c>
      <c r="Z208" s="65">
        <f t="shared" ca="1" si="74"/>
        <v>0</v>
      </c>
      <c r="AA208" s="65">
        <f t="shared" ca="1" si="75"/>
        <v>0</v>
      </c>
      <c r="AB208" s="65">
        <f t="shared" ca="1" si="76"/>
        <v>0</v>
      </c>
      <c r="AC208" s="65">
        <f t="shared" ca="1" si="77"/>
        <v>0</v>
      </c>
      <c r="AD208" s="65">
        <f t="shared" ca="1" si="78"/>
        <v>0</v>
      </c>
      <c r="AE208" s="65">
        <f t="shared" ca="1" si="79"/>
        <v>0</v>
      </c>
      <c r="AG208" s="35">
        <f t="shared" si="83"/>
        <v>0</v>
      </c>
      <c r="AH208" s="35">
        <f t="shared" ca="1" si="84"/>
        <v>0</v>
      </c>
    </row>
    <row r="209" spans="1:34">
      <c r="A209" s="76">
        <f t="shared" si="80"/>
        <v>42948</v>
      </c>
      <c r="B209" s="65">
        <f t="shared" si="81"/>
        <v>1</v>
      </c>
      <c r="C209" s="65">
        <f t="shared" si="65"/>
        <v>0</v>
      </c>
      <c r="D209" s="65">
        <f t="shared" ca="1" si="66"/>
        <v>0</v>
      </c>
      <c r="E209" s="73"/>
      <c r="F209" s="66"/>
      <c r="G209" s="66">
        <v>80.967589645124349</v>
      </c>
      <c r="H209" s="73">
        <v>88.15</v>
      </c>
      <c r="I209" s="66"/>
      <c r="J209" s="66"/>
      <c r="K209" s="65"/>
      <c r="L209" s="65"/>
      <c r="M209" s="65"/>
      <c r="N209" s="65"/>
      <c r="O209" s="35">
        <f t="shared" si="67"/>
        <v>31</v>
      </c>
      <c r="P209" s="74">
        <f t="shared" si="68"/>
        <v>43003</v>
      </c>
      <c r="Q209" s="35">
        <f t="shared" ca="1" si="69"/>
        <v>1117</v>
      </c>
      <c r="R209" s="73">
        <v>7.3880641180942994E-2</v>
      </c>
      <c r="S209" s="75">
        <f t="shared" ca="1" si="70"/>
        <v>0.80103433198533536</v>
      </c>
      <c r="T209" s="37">
        <f t="shared" si="71"/>
        <v>0</v>
      </c>
      <c r="U209" s="37">
        <f t="shared" si="72"/>
        <v>0</v>
      </c>
      <c r="W209" s="75">
        <f t="shared" si="82"/>
        <v>1.6047064390987884</v>
      </c>
      <c r="X209" s="65">
        <f t="shared" ca="1" si="73"/>
        <v>0</v>
      </c>
      <c r="Z209" s="65">
        <f t="shared" ca="1" si="74"/>
        <v>0</v>
      </c>
      <c r="AA209" s="65">
        <f t="shared" ca="1" si="75"/>
        <v>0</v>
      </c>
      <c r="AB209" s="65">
        <f t="shared" ca="1" si="76"/>
        <v>0</v>
      </c>
      <c r="AC209" s="65">
        <f t="shared" ca="1" si="77"/>
        <v>0</v>
      </c>
      <c r="AD209" s="65">
        <f t="shared" ca="1" si="78"/>
        <v>0</v>
      </c>
      <c r="AE209" s="65">
        <f t="shared" ca="1" si="79"/>
        <v>0</v>
      </c>
      <c r="AG209" s="35">
        <f t="shared" si="83"/>
        <v>0</v>
      </c>
      <c r="AH209" s="35">
        <f t="shared" ca="1" si="84"/>
        <v>0</v>
      </c>
    </row>
    <row r="210" spans="1:34">
      <c r="A210" s="76">
        <f t="shared" si="80"/>
        <v>42979</v>
      </c>
      <c r="B210" s="65">
        <f t="shared" si="81"/>
        <v>1</v>
      </c>
      <c r="C210" s="65">
        <f t="shared" si="65"/>
        <v>0</v>
      </c>
      <c r="D210" s="65">
        <f t="shared" ca="1" si="66"/>
        <v>0</v>
      </c>
      <c r="E210" s="73"/>
      <c r="F210" s="66"/>
      <c r="G210" s="66">
        <v>72.967589645124349</v>
      </c>
      <c r="H210" s="73">
        <v>76.150000000000006</v>
      </c>
      <c r="I210" s="66"/>
      <c r="J210" s="66"/>
      <c r="K210" s="65"/>
      <c r="L210" s="65"/>
      <c r="M210" s="65"/>
      <c r="N210" s="65"/>
      <c r="O210" s="35">
        <f t="shared" si="67"/>
        <v>30</v>
      </c>
      <c r="P210" s="74">
        <f t="shared" si="68"/>
        <v>43033</v>
      </c>
      <c r="Q210" s="35">
        <f t="shared" ca="1" si="69"/>
        <v>1147</v>
      </c>
      <c r="R210" s="73">
        <v>7.387534093557499E-2</v>
      </c>
      <c r="S210" s="75">
        <f t="shared" ca="1" si="70"/>
        <v>0.79628800136033351</v>
      </c>
      <c r="T210" s="37">
        <f t="shared" si="71"/>
        <v>0</v>
      </c>
      <c r="U210" s="37">
        <f t="shared" si="72"/>
        <v>0</v>
      </c>
      <c r="W210" s="75">
        <f t="shared" si="82"/>
        <v>1.6047064390987884</v>
      </c>
      <c r="X210" s="65">
        <f t="shared" ca="1" si="73"/>
        <v>0</v>
      </c>
      <c r="Z210" s="65">
        <f t="shared" ca="1" si="74"/>
        <v>0</v>
      </c>
      <c r="AA210" s="65">
        <f t="shared" ca="1" si="75"/>
        <v>0</v>
      </c>
      <c r="AB210" s="65">
        <f t="shared" ca="1" si="76"/>
        <v>0</v>
      </c>
      <c r="AC210" s="65">
        <f t="shared" ca="1" si="77"/>
        <v>0</v>
      </c>
      <c r="AD210" s="65">
        <f t="shared" ca="1" si="78"/>
        <v>0</v>
      </c>
      <c r="AE210" s="65">
        <f t="shared" ca="1" si="79"/>
        <v>0</v>
      </c>
      <c r="AG210" s="35">
        <f t="shared" si="83"/>
        <v>0</v>
      </c>
      <c r="AH210" s="35">
        <f t="shared" ca="1" si="84"/>
        <v>0</v>
      </c>
    </row>
    <row r="211" spans="1:34">
      <c r="A211" s="76">
        <f t="shared" si="80"/>
        <v>43009</v>
      </c>
      <c r="B211" s="65">
        <f t="shared" si="81"/>
        <v>1</v>
      </c>
      <c r="C211" s="65">
        <f t="shared" si="65"/>
        <v>0</v>
      </c>
      <c r="D211" s="65">
        <f t="shared" ca="1" si="66"/>
        <v>0</v>
      </c>
      <c r="E211" s="73"/>
      <c r="F211" s="66"/>
      <c r="G211" s="66">
        <v>56.4</v>
      </c>
      <c r="H211" s="73">
        <v>54.3</v>
      </c>
      <c r="I211" s="66"/>
      <c r="J211" s="66"/>
      <c r="K211" s="65"/>
      <c r="L211" s="65"/>
      <c r="M211" s="65"/>
      <c r="N211" s="65"/>
      <c r="O211" s="35">
        <f t="shared" si="67"/>
        <v>31</v>
      </c>
      <c r="P211" s="74">
        <f t="shared" si="68"/>
        <v>43064</v>
      </c>
      <c r="Q211" s="35">
        <f t="shared" ca="1" si="69"/>
        <v>1178</v>
      </c>
      <c r="R211" s="73">
        <v>7.3870211665872029E-2</v>
      </c>
      <c r="S211" s="75">
        <f t="shared" ca="1" si="70"/>
        <v>0.79141367838643928</v>
      </c>
      <c r="T211" s="37">
        <f t="shared" si="71"/>
        <v>0</v>
      </c>
      <c r="U211" s="37">
        <f t="shared" si="72"/>
        <v>0</v>
      </c>
      <c r="W211" s="75">
        <f t="shared" si="82"/>
        <v>1.6047064390987884</v>
      </c>
      <c r="X211" s="65">
        <f t="shared" ca="1" si="73"/>
        <v>0</v>
      </c>
      <c r="Z211" s="65">
        <f t="shared" ca="1" si="74"/>
        <v>0</v>
      </c>
      <c r="AA211" s="65">
        <f t="shared" ca="1" si="75"/>
        <v>0</v>
      </c>
      <c r="AB211" s="65">
        <f t="shared" ca="1" si="76"/>
        <v>0</v>
      </c>
      <c r="AC211" s="65">
        <f t="shared" ca="1" si="77"/>
        <v>0</v>
      </c>
      <c r="AD211" s="65">
        <f t="shared" ca="1" si="78"/>
        <v>0</v>
      </c>
      <c r="AE211" s="65">
        <f t="shared" ca="1" si="79"/>
        <v>0</v>
      </c>
      <c r="AG211" s="35">
        <f t="shared" si="83"/>
        <v>0</v>
      </c>
      <c r="AH211" s="35">
        <f t="shared" ca="1" si="84"/>
        <v>0</v>
      </c>
    </row>
    <row r="212" spans="1:34">
      <c r="A212" s="76">
        <f t="shared" si="80"/>
        <v>43040</v>
      </c>
      <c r="B212" s="65">
        <f t="shared" si="81"/>
        <v>1</v>
      </c>
      <c r="C212" s="65">
        <f t="shared" si="65"/>
        <v>0</v>
      </c>
      <c r="D212" s="65">
        <f t="shared" ca="1" si="66"/>
        <v>0</v>
      </c>
      <c r="E212" s="73"/>
      <c r="F212" s="66"/>
      <c r="G212" s="66">
        <v>46.60510225844871</v>
      </c>
      <c r="H212" s="73">
        <v>53.3</v>
      </c>
      <c r="I212" s="66"/>
      <c r="J212" s="66"/>
      <c r="K212" s="65"/>
      <c r="L212" s="65"/>
      <c r="M212" s="65"/>
      <c r="N212" s="65"/>
      <c r="O212" s="35">
        <f t="shared" si="67"/>
        <v>30</v>
      </c>
      <c r="P212" s="74">
        <f t="shared" si="68"/>
        <v>43094</v>
      </c>
      <c r="Q212" s="35">
        <f t="shared" ca="1" si="69"/>
        <v>1208</v>
      </c>
      <c r="R212" s="73">
        <v>7.3864911420522997E-2</v>
      </c>
      <c r="S212" s="75">
        <f t="shared" ca="1" si="70"/>
        <v>0.78672608151371626</v>
      </c>
      <c r="T212" s="37">
        <f t="shared" si="71"/>
        <v>0</v>
      </c>
      <c r="U212" s="37">
        <f t="shared" si="72"/>
        <v>0</v>
      </c>
      <c r="W212" s="75">
        <f t="shared" si="82"/>
        <v>1.6047064390987884</v>
      </c>
      <c r="X212" s="65">
        <f t="shared" ca="1" si="73"/>
        <v>0</v>
      </c>
      <c r="Z212" s="65">
        <f t="shared" ca="1" si="74"/>
        <v>0</v>
      </c>
      <c r="AA212" s="65">
        <f t="shared" ca="1" si="75"/>
        <v>0</v>
      </c>
      <c r="AB212" s="65">
        <f t="shared" ca="1" si="76"/>
        <v>0</v>
      </c>
      <c r="AC212" s="65">
        <f t="shared" ca="1" si="77"/>
        <v>0</v>
      </c>
      <c r="AD212" s="65">
        <f t="shared" ca="1" si="78"/>
        <v>0</v>
      </c>
      <c r="AE212" s="65">
        <f t="shared" ca="1" si="79"/>
        <v>0</v>
      </c>
      <c r="AG212" s="35">
        <f t="shared" si="83"/>
        <v>0</v>
      </c>
      <c r="AH212" s="35">
        <f t="shared" ca="1" si="84"/>
        <v>0</v>
      </c>
    </row>
    <row r="213" spans="1:34">
      <c r="A213" s="76">
        <f t="shared" si="80"/>
        <v>43070</v>
      </c>
      <c r="B213" s="65">
        <f t="shared" si="81"/>
        <v>1</v>
      </c>
      <c r="C213" s="65">
        <f t="shared" si="65"/>
        <v>0</v>
      </c>
      <c r="D213" s="65">
        <f t="shared" ca="1" si="66"/>
        <v>0</v>
      </c>
      <c r="E213" s="73"/>
      <c r="F213" s="66"/>
      <c r="G213" s="66">
        <v>45.60510225844871</v>
      </c>
      <c r="H213" s="73">
        <v>52.3</v>
      </c>
      <c r="I213" s="66"/>
      <c r="J213" s="66"/>
      <c r="K213" s="65"/>
      <c r="L213" s="65"/>
      <c r="M213" s="65"/>
      <c r="N213" s="65"/>
      <c r="O213" s="35">
        <f t="shared" si="67"/>
        <v>31</v>
      </c>
      <c r="P213" s="74">
        <f t="shared" si="68"/>
        <v>43125</v>
      </c>
      <c r="Q213" s="35">
        <f t="shared" ca="1" si="69"/>
        <v>1239</v>
      </c>
      <c r="R213" s="73">
        <v>7.3859611175181014E-2</v>
      </c>
      <c r="S213" s="75">
        <f t="shared" ca="1" si="70"/>
        <v>0.78191032393057092</v>
      </c>
      <c r="T213" s="37">
        <f t="shared" si="71"/>
        <v>0</v>
      </c>
      <c r="U213" s="37">
        <f t="shared" si="72"/>
        <v>0</v>
      </c>
      <c r="W213" s="75">
        <f t="shared" si="82"/>
        <v>1.6047064390987884</v>
      </c>
      <c r="X213" s="65">
        <f t="shared" ca="1" si="73"/>
        <v>0</v>
      </c>
      <c r="Z213" s="65">
        <f t="shared" ca="1" si="74"/>
        <v>0</v>
      </c>
      <c r="AA213" s="65">
        <f t="shared" ca="1" si="75"/>
        <v>0</v>
      </c>
      <c r="AB213" s="65">
        <f t="shared" ca="1" si="76"/>
        <v>0</v>
      </c>
      <c r="AC213" s="65">
        <f t="shared" ca="1" si="77"/>
        <v>0</v>
      </c>
      <c r="AD213" s="65">
        <f t="shared" ca="1" si="78"/>
        <v>0</v>
      </c>
      <c r="AE213" s="65">
        <f t="shared" ca="1" si="79"/>
        <v>0</v>
      </c>
      <c r="AG213" s="35">
        <f t="shared" si="83"/>
        <v>0</v>
      </c>
      <c r="AH213" s="35">
        <f t="shared" ca="1" si="84"/>
        <v>0</v>
      </c>
    </row>
    <row r="214" spans="1:34">
      <c r="A214" s="76">
        <f t="shared" si="80"/>
        <v>43101</v>
      </c>
      <c r="B214" s="65">
        <f t="shared" si="81"/>
        <v>1</v>
      </c>
      <c r="C214" s="65">
        <f t="shared" si="65"/>
        <v>0</v>
      </c>
      <c r="D214" s="65">
        <f t="shared" ca="1" si="66"/>
        <v>0</v>
      </c>
      <c r="E214" s="73"/>
      <c r="F214" s="66"/>
      <c r="G214" s="66">
        <v>48.25</v>
      </c>
      <c r="H214" s="73">
        <v>53.85</v>
      </c>
      <c r="I214" s="66"/>
      <c r="J214" s="66"/>
      <c r="K214" s="65"/>
      <c r="L214" s="65"/>
      <c r="M214" s="65"/>
      <c r="N214" s="65"/>
      <c r="O214" s="35">
        <f t="shared" si="67"/>
        <v>31</v>
      </c>
      <c r="P214" s="74">
        <f t="shared" si="68"/>
        <v>43156</v>
      </c>
      <c r="Q214" s="35">
        <f t="shared" ca="1" si="69"/>
        <v>1270</v>
      </c>
      <c r="R214" s="73">
        <v>7.3854823856817006E-2</v>
      </c>
      <c r="S214" s="75">
        <f t="shared" ca="1" si="70"/>
        <v>0.77712599055724874</v>
      </c>
      <c r="T214" s="37">
        <f t="shared" si="71"/>
        <v>0</v>
      </c>
      <c r="U214" s="37">
        <f t="shared" si="72"/>
        <v>0</v>
      </c>
      <c r="W214" s="75">
        <f t="shared" si="82"/>
        <v>1.652847632271752</v>
      </c>
      <c r="X214" s="65">
        <f t="shared" ca="1" si="73"/>
        <v>0</v>
      </c>
      <c r="Z214" s="65">
        <f t="shared" ca="1" si="74"/>
        <v>0</v>
      </c>
      <c r="AA214" s="65">
        <f t="shared" ca="1" si="75"/>
        <v>0</v>
      </c>
      <c r="AB214" s="65">
        <f t="shared" ca="1" si="76"/>
        <v>0</v>
      </c>
      <c r="AC214" s="65">
        <f t="shared" ca="1" si="77"/>
        <v>0</v>
      </c>
      <c r="AD214" s="65">
        <f t="shared" ca="1" si="78"/>
        <v>0</v>
      </c>
      <c r="AE214" s="65">
        <f t="shared" ca="1" si="79"/>
        <v>0</v>
      </c>
      <c r="AG214" s="35">
        <f t="shared" si="83"/>
        <v>0</v>
      </c>
      <c r="AH214" s="35">
        <f t="shared" ca="1" si="84"/>
        <v>0</v>
      </c>
    </row>
    <row r="215" spans="1:34">
      <c r="A215" s="76">
        <f t="shared" si="80"/>
        <v>43132</v>
      </c>
      <c r="B215" s="65">
        <f t="shared" si="81"/>
        <v>1</v>
      </c>
      <c r="C215" s="65">
        <f t="shared" si="65"/>
        <v>0</v>
      </c>
      <c r="D215" s="65">
        <f t="shared" ca="1" si="66"/>
        <v>0</v>
      </c>
      <c r="E215" s="73"/>
      <c r="F215" s="66"/>
      <c r="G215" s="66">
        <v>48.395658907019538</v>
      </c>
      <c r="H215" s="73">
        <v>51.85</v>
      </c>
      <c r="I215" s="66"/>
      <c r="J215" s="66"/>
      <c r="K215" s="65"/>
      <c r="L215" s="65"/>
      <c r="M215" s="65"/>
      <c r="N215" s="65"/>
      <c r="O215" s="35">
        <f t="shared" si="67"/>
        <v>28</v>
      </c>
      <c r="P215" s="74">
        <f t="shared" si="68"/>
        <v>43184</v>
      </c>
      <c r="Q215" s="35">
        <f t="shared" ca="1" si="69"/>
        <v>1298</v>
      </c>
      <c r="R215" s="73">
        <v>7.3849523611494008E-2</v>
      </c>
      <c r="S215" s="75">
        <f t="shared" ca="1" si="70"/>
        <v>0.77283130610484785</v>
      </c>
      <c r="T215" s="37">
        <f t="shared" si="71"/>
        <v>0</v>
      </c>
      <c r="U215" s="37">
        <f t="shared" si="72"/>
        <v>0</v>
      </c>
      <c r="W215" s="75">
        <f t="shared" si="82"/>
        <v>1.652847632271752</v>
      </c>
      <c r="X215" s="65">
        <f t="shared" ca="1" si="73"/>
        <v>0</v>
      </c>
      <c r="Z215" s="65">
        <f t="shared" ca="1" si="74"/>
        <v>0</v>
      </c>
      <c r="AA215" s="65">
        <f t="shared" ca="1" si="75"/>
        <v>0</v>
      </c>
      <c r="AB215" s="65">
        <f t="shared" ca="1" si="76"/>
        <v>0</v>
      </c>
      <c r="AC215" s="65">
        <f t="shared" ca="1" si="77"/>
        <v>0</v>
      </c>
      <c r="AD215" s="65">
        <f t="shared" ca="1" si="78"/>
        <v>0</v>
      </c>
      <c r="AE215" s="65">
        <f t="shared" ca="1" si="79"/>
        <v>0</v>
      </c>
      <c r="AG215" s="35">
        <f t="shared" si="83"/>
        <v>0</v>
      </c>
      <c r="AH215" s="35">
        <f t="shared" ca="1" si="84"/>
        <v>0</v>
      </c>
    </row>
    <row r="216" spans="1:34">
      <c r="A216" s="76">
        <f t="shared" si="80"/>
        <v>43160</v>
      </c>
      <c r="B216" s="65">
        <f t="shared" si="81"/>
        <v>1</v>
      </c>
      <c r="C216" s="65">
        <f t="shared" si="65"/>
        <v>0</v>
      </c>
      <c r="D216" s="65">
        <f t="shared" ca="1" si="66"/>
        <v>0</v>
      </c>
      <c r="E216" s="73"/>
      <c r="F216" s="66"/>
      <c r="G216" s="66">
        <v>47.395658907019538</v>
      </c>
      <c r="H216" s="73">
        <v>50.85</v>
      </c>
      <c r="I216" s="66"/>
      <c r="J216" s="66"/>
      <c r="K216" s="65"/>
      <c r="L216" s="65"/>
      <c r="M216" s="65"/>
      <c r="N216" s="65"/>
      <c r="O216" s="35">
        <f t="shared" si="67"/>
        <v>31</v>
      </c>
      <c r="P216" s="74">
        <f t="shared" si="68"/>
        <v>43215</v>
      </c>
      <c r="Q216" s="35">
        <f t="shared" ca="1" si="69"/>
        <v>1329</v>
      </c>
      <c r="R216" s="73">
        <v>7.3844394341835026E-2</v>
      </c>
      <c r="S216" s="75">
        <f t="shared" ca="1" si="70"/>
        <v>0.76810381517982962</v>
      </c>
      <c r="T216" s="37">
        <f t="shared" si="71"/>
        <v>0</v>
      </c>
      <c r="U216" s="37">
        <f t="shared" si="72"/>
        <v>0</v>
      </c>
      <c r="W216" s="75">
        <f t="shared" si="82"/>
        <v>1.652847632271752</v>
      </c>
      <c r="X216" s="65">
        <f t="shared" ca="1" si="73"/>
        <v>0</v>
      </c>
      <c r="Z216" s="65">
        <f t="shared" ca="1" si="74"/>
        <v>0</v>
      </c>
      <c r="AA216" s="65">
        <f t="shared" ca="1" si="75"/>
        <v>0</v>
      </c>
      <c r="AB216" s="65">
        <f t="shared" ca="1" si="76"/>
        <v>0</v>
      </c>
      <c r="AC216" s="65">
        <f t="shared" ca="1" si="77"/>
        <v>0</v>
      </c>
      <c r="AD216" s="65">
        <f t="shared" ca="1" si="78"/>
        <v>0</v>
      </c>
      <c r="AE216" s="65">
        <f t="shared" ca="1" si="79"/>
        <v>0</v>
      </c>
      <c r="AG216" s="35">
        <f t="shared" si="83"/>
        <v>0</v>
      </c>
      <c r="AH216" s="35">
        <f t="shared" ca="1" si="84"/>
        <v>0</v>
      </c>
    </row>
    <row r="217" spans="1:34">
      <c r="A217" s="76">
        <f t="shared" si="80"/>
        <v>43191</v>
      </c>
      <c r="B217" s="65">
        <f t="shared" si="81"/>
        <v>1</v>
      </c>
      <c r="C217" s="65">
        <f t="shared" si="65"/>
        <v>0</v>
      </c>
      <c r="D217" s="65">
        <f t="shared" ca="1" si="66"/>
        <v>0</v>
      </c>
      <c r="E217" s="73"/>
      <c r="F217" s="66"/>
      <c r="G217" s="66">
        <v>45.5</v>
      </c>
      <c r="H217" s="73">
        <v>48.75</v>
      </c>
      <c r="I217" s="66"/>
      <c r="J217" s="66"/>
      <c r="K217" s="65"/>
      <c r="L217" s="65"/>
      <c r="M217" s="65"/>
      <c r="N217" s="65"/>
      <c r="O217" s="35">
        <f t="shared" si="67"/>
        <v>30</v>
      </c>
      <c r="P217" s="74">
        <f t="shared" si="68"/>
        <v>43245</v>
      </c>
      <c r="Q217" s="35">
        <f t="shared" ca="1" si="69"/>
        <v>1359</v>
      </c>
      <c r="R217" s="73">
        <v>7.383909409653E-2</v>
      </c>
      <c r="S217" s="75">
        <f t="shared" ca="1" si="70"/>
        <v>0.7635569909333676</v>
      </c>
      <c r="T217" s="37">
        <f t="shared" si="71"/>
        <v>0</v>
      </c>
      <c r="U217" s="37">
        <f t="shared" si="72"/>
        <v>0</v>
      </c>
      <c r="W217" s="75">
        <f t="shared" si="82"/>
        <v>1.652847632271752</v>
      </c>
      <c r="X217" s="65">
        <f t="shared" ca="1" si="73"/>
        <v>0</v>
      </c>
      <c r="Z217" s="65">
        <f t="shared" ca="1" si="74"/>
        <v>0</v>
      </c>
      <c r="AA217" s="65">
        <f t="shared" ca="1" si="75"/>
        <v>0</v>
      </c>
      <c r="AB217" s="65">
        <f t="shared" ca="1" si="76"/>
        <v>0</v>
      </c>
      <c r="AC217" s="65">
        <f t="shared" ca="1" si="77"/>
        <v>0</v>
      </c>
      <c r="AD217" s="65">
        <f t="shared" ca="1" si="78"/>
        <v>0</v>
      </c>
      <c r="AE217" s="65">
        <f t="shared" ca="1" si="79"/>
        <v>0</v>
      </c>
      <c r="AG217" s="35">
        <f t="shared" si="83"/>
        <v>0</v>
      </c>
      <c r="AH217" s="35">
        <f t="shared" ca="1" si="84"/>
        <v>0</v>
      </c>
    </row>
    <row r="218" spans="1:34">
      <c r="A218" s="76">
        <f t="shared" si="80"/>
        <v>43221</v>
      </c>
      <c r="B218" s="65">
        <f t="shared" si="81"/>
        <v>1</v>
      </c>
      <c r="C218" s="65">
        <f t="shared" si="65"/>
        <v>0</v>
      </c>
      <c r="D218" s="65">
        <f t="shared" ca="1" si="66"/>
        <v>0</v>
      </c>
      <c r="E218" s="73"/>
      <c r="F218" s="66"/>
      <c r="G218" s="66">
        <v>48.818252129375303</v>
      </c>
      <c r="H218" s="73">
        <v>50.75</v>
      </c>
      <c r="I218" s="66"/>
      <c r="J218" s="66"/>
      <c r="K218" s="65"/>
      <c r="L218" s="65"/>
      <c r="M218" s="65"/>
      <c r="N218" s="65"/>
      <c r="O218" s="35">
        <f t="shared" si="67"/>
        <v>31</v>
      </c>
      <c r="P218" s="74">
        <f t="shared" si="68"/>
        <v>43276</v>
      </c>
      <c r="Q218" s="35">
        <f t="shared" ca="1" si="69"/>
        <v>1390</v>
      </c>
      <c r="R218" s="73">
        <v>7.3833964826889018E-2</v>
      </c>
      <c r="S218" s="75">
        <f t="shared" ca="1" si="70"/>
        <v>0.75888752772894763</v>
      </c>
      <c r="T218" s="37">
        <f t="shared" si="71"/>
        <v>0</v>
      </c>
      <c r="U218" s="37">
        <f t="shared" si="72"/>
        <v>0</v>
      </c>
      <c r="W218" s="75">
        <f t="shared" si="82"/>
        <v>1.652847632271752</v>
      </c>
      <c r="X218" s="65">
        <f t="shared" ca="1" si="73"/>
        <v>0</v>
      </c>
      <c r="Z218" s="65">
        <f t="shared" ca="1" si="74"/>
        <v>0</v>
      </c>
      <c r="AA218" s="65">
        <f t="shared" ca="1" si="75"/>
        <v>0</v>
      </c>
      <c r="AB218" s="65">
        <f t="shared" ca="1" si="76"/>
        <v>0</v>
      </c>
      <c r="AC218" s="65">
        <f t="shared" ca="1" si="77"/>
        <v>0</v>
      </c>
      <c r="AD218" s="65">
        <f t="shared" ca="1" si="78"/>
        <v>0</v>
      </c>
      <c r="AE218" s="65">
        <f t="shared" ca="1" si="79"/>
        <v>0</v>
      </c>
      <c r="AG218" s="35">
        <f t="shared" si="83"/>
        <v>0</v>
      </c>
      <c r="AH218" s="35">
        <f t="shared" ca="1" si="84"/>
        <v>0</v>
      </c>
    </row>
    <row r="219" spans="1:34">
      <c r="A219" s="76">
        <f t="shared" si="80"/>
        <v>43252</v>
      </c>
      <c r="B219" s="65">
        <f t="shared" si="81"/>
        <v>1</v>
      </c>
      <c r="C219" s="65">
        <f t="shared" si="65"/>
        <v>0</v>
      </c>
      <c r="D219" s="65">
        <f t="shared" ca="1" si="66"/>
        <v>0</v>
      </c>
      <c r="E219" s="73"/>
      <c r="F219" s="66"/>
      <c r="G219" s="66">
        <v>64.818252129375281</v>
      </c>
      <c r="H219" s="73">
        <v>57.75</v>
      </c>
      <c r="I219" s="66"/>
      <c r="J219" s="66"/>
      <c r="K219" s="65"/>
      <c r="L219" s="65"/>
      <c r="M219" s="65"/>
      <c r="N219" s="65"/>
      <c r="O219" s="35">
        <f t="shared" si="67"/>
        <v>30</v>
      </c>
      <c r="P219" s="74">
        <f t="shared" si="68"/>
        <v>43306</v>
      </c>
      <c r="Q219" s="35">
        <f t="shared" ca="1" si="69"/>
        <v>1420</v>
      </c>
      <c r="R219" s="73">
        <v>7.3828664581602005E-2</v>
      </c>
      <c r="S219" s="75">
        <f t="shared" ca="1" si="70"/>
        <v>0.75439698984338166</v>
      </c>
      <c r="T219" s="37">
        <f t="shared" si="71"/>
        <v>0</v>
      </c>
      <c r="U219" s="37">
        <f t="shared" si="72"/>
        <v>0</v>
      </c>
      <c r="W219" s="75">
        <f t="shared" si="82"/>
        <v>1.652847632271752</v>
      </c>
      <c r="X219" s="65">
        <f t="shared" ca="1" si="73"/>
        <v>0</v>
      </c>
      <c r="Z219" s="65">
        <f t="shared" ca="1" si="74"/>
        <v>0</v>
      </c>
      <c r="AA219" s="65">
        <f t="shared" ca="1" si="75"/>
        <v>0</v>
      </c>
      <c r="AB219" s="65">
        <f t="shared" ca="1" si="76"/>
        <v>0</v>
      </c>
      <c r="AC219" s="65">
        <f t="shared" ca="1" si="77"/>
        <v>0</v>
      </c>
      <c r="AD219" s="65">
        <f t="shared" ca="1" si="78"/>
        <v>0</v>
      </c>
      <c r="AE219" s="65">
        <f t="shared" ca="1" si="79"/>
        <v>0</v>
      </c>
      <c r="AG219" s="35">
        <f t="shared" si="83"/>
        <v>0</v>
      </c>
      <c r="AH219" s="35">
        <f t="shared" ca="1" si="84"/>
        <v>0</v>
      </c>
    </row>
    <row r="220" spans="1:34">
      <c r="A220" s="76">
        <f t="shared" si="80"/>
        <v>43282</v>
      </c>
      <c r="B220" s="65">
        <f t="shared" si="81"/>
        <v>1</v>
      </c>
      <c r="C220" s="65">
        <f t="shared" si="65"/>
        <v>0</v>
      </c>
      <c r="D220" s="65">
        <f t="shared" ca="1" si="66"/>
        <v>0</v>
      </c>
      <c r="E220" s="73"/>
      <c r="F220" s="66"/>
      <c r="G220" s="66">
        <v>77.25</v>
      </c>
      <c r="H220" s="73">
        <v>75.2</v>
      </c>
      <c r="I220" s="66"/>
      <c r="J220" s="66"/>
      <c r="K220" s="65"/>
      <c r="L220" s="65"/>
      <c r="M220" s="65"/>
      <c r="N220" s="65"/>
      <c r="O220" s="35">
        <f t="shared" si="67"/>
        <v>31</v>
      </c>
      <c r="P220" s="74">
        <f t="shared" si="68"/>
        <v>43337</v>
      </c>
      <c r="Q220" s="35">
        <f t="shared" ca="1" si="69"/>
        <v>1451</v>
      </c>
      <c r="R220" s="73">
        <v>7.382336433632404E-2</v>
      </c>
      <c r="S220" s="75">
        <f t="shared" ca="1" si="70"/>
        <v>0.74978434336312139</v>
      </c>
      <c r="T220" s="37">
        <f t="shared" si="71"/>
        <v>0</v>
      </c>
      <c r="U220" s="37">
        <f t="shared" si="72"/>
        <v>0</v>
      </c>
      <c r="W220" s="75">
        <f t="shared" si="82"/>
        <v>1.652847632271752</v>
      </c>
      <c r="X220" s="65">
        <f t="shared" ca="1" si="73"/>
        <v>0</v>
      </c>
      <c r="Z220" s="65">
        <f t="shared" ca="1" si="74"/>
        <v>0</v>
      </c>
      <c r="AA220" s="65">
        <f t="shared" ca="1" si="75"/>
        <v>0</v>
      </c>
      <c r="AB220" s="65">
        <f t="shared" ca="1" si="76"/>
        <v>0</v>
      </c>
      <c r="AC220" s="65">
        <f t="shared" ca="1" si="77"/>
        <v>0</v>
      </c>
      <c r="AD220" s="65">
        <f t="shared" ca="1" si="78"/>
        <v>0</v>
      </c>
      <c r="AE220" s="65">
        <f t="shared" ca="1" si="79"/>
        <v>0</v>
      </c>
      <c r="AG220" s="35">
        <f t="shared" si="83"/>
        <v>0</v>
      </c>
      <c r="AH220" s="35">
        <f t="shared" ca="1" si="84"/>
        <v>0</v>
      </c>
    </row>
    <row r="221" spans="1:34">
      <c r="A221" s="76">
        <f t="shared" si="80"/>
        <v>43313</v>
      </c>
      <c r="B221" s="65">
        <f t="shared" si="81"/>
        <v>1</v>
      </c>
      <c r="C221" s="65">
        <f t="shared" si="65"/>
        <v>0</v>
      </c>
      <c r="D221" s="65">
        <f t="shared" ca="1" si="66"/>
        <v>0</v>
      </c>
      <c r="E221" s="73"/>
      <c r="F221" s="66"/>
      <c r="G221" s="66">
        <v>81.299428708279123</v>
      </c>
      <c r="H221" s="73">
        <v>88.2</v>
      </c>
      <c r="I221" s="66"/>
      <c r="J221" s="66"/>
      <c r="K221" s="65"/>
      <c r="L221" s="65"/>
      <c r="M221" s="65"/>
      <c r="N221" s="65"/>
      <c r="O221" s="35">
        <f t="shared" si="67"/>
        <v>31</v>
      </c>
      <c r="P221" s="74">
        <f t="shared" si="68"/>
        <v>43368</v>
      </c>
      <c r="Q221" s="35">
        <f t="shared" ca="1" si="69"/>
        <v>1482</v>
      </c>
      <c r="R221" s="73">
        <v>7.3818235066710008E-2</v>
      </c>
      <c r="S221" s="75">
        <f t="shared" ca="1" si="70"/>
        <v>0.74520102455252724</v>
      </c>
      <c r="T221" s="37">
        <f t="shared" si="71"/>
        <v>0</v>
      </c>
      <c r="U221" s="37">
        <f t="shared" si="72"/>
        <v>0</v>
      </c>
      <c r="W221" s="75">
        <f t="shared" si="82"/>
        <v>1.652847632271752</v>
      </c>
      <c r="X221" s="65">
        <f t="shared" ca="1" si="73"/>
        <v>0</v>
      </c>
      <c r="Z221" s="65">
        <f t="shared" ca="1" si="74"/>
        <v>0</v>
      </c>
      <c r="AA221" s="65">
        <f t="shared" ca="1" si="75"/>
        <v>0</v>
      </c>
      <c r="AB221" s="65">
        <f t="shared" ca="1" si="76"/>
        <v>0</v>
      </c>
      <c r="AC221" s="65">
        <f t="shared" ca="1" si="77"/>
        <v>0</v>
      </c>
      <c r="AD221" s="65">
        <f t="shared" ca="1" si="78"/>
        <v>0</v>
      </c>
      <c r="AE221" s="65">
        <f t="shared" ca="1" si="79"/>
        <v>0</v>
      </c>
      <c r="AG221" s="35">
        <f t="shared" si="83"/>
        <v>0</v>
      </c>
      <c r="AH221" s="35">
        <f t="shared" ca="1" si="84"/>
        <v>0</v>
      </c>
    </row>
    <row r="222" spans="1:34">
      <c r="A222" s="76">
        <f t="shared" si="80"/>
        <v>43344</v>
      </c>
      <c r="B222" s="65">
        <f t="shared" si="81"/>
        <v>1</v>
      </c>
      <c r="C222" s="65">
        <f t="shared" si="65"/>
        <v>0</v>
      </c>
      <c r="D222" s="65">
        <f t="shared" ca="1" si="66"/>
        <v>0</v>
      </c>
      <c r="E222" s="73"/>
      <c r="F222" s="66"/>
      <c r="G222" s="66">
        <v>73.299428708279123</v>
      </c>
      <c r="H222" s="73">
        <v>76.2</v>
      </c>
      <c r="I222" s="66"/>
      <c r="J222" s="66"/>
      <c r="K222" s="65"/>
      <c r="L222" s="65"/>
      <c r="M222" s="65"/>
      <c r="N222" s="65"/>
      <c r="O222" s="35">
        <f t="shared" si="67"/>
        <v>30</v>
      </c>
      <c r="P222" s="74">
        <f t="shared" si="68"/>
        <v>43398</v>
      </c>
      <c r="Q222" s="35">
        <f t="shared" ca="1" si="69"/>
        <v>1512</v>
      </c>
      <c r="R222" s="73">
        <v>7.3812934821451015E-2</v>
      </c>
      <c r="S222" s="75">
        <f t="shared" ca="1" si="70"/>
        <v>0.74079284457735262</v>
      </c>
      <c r="T222" s="37">
        <f t="shared" si="71"/>
        <v>0</v>
      </c>
      <c r="U222" s="37">
        <f t="shared" si="72"/>
        <v>0</v>
      </c>
      <c r="W222" s="75">
        <f t="shared" si="82"/>
        <v>1.652847632271752</v>
      </c>
      <c r="X222" s="65">
        <f t="shared" ca="1" si="73"/>
        <v>0</v>
      </c>
      <c r="Z222" s="65">
        <f t="shared" ca="1" si="74"/>
        <v>0</v>
      </c>
      <c r="AA222" s="65">
        <f t="shared" ca="1" si="75"/>
        <v>0</v>
      </c>
      <c r="AB222" s="65">
        <f t="shared" ca="1" si="76"/>
        <v>0</v>
      </c>
      <c r="AC222" s="65">
        <f t="shared" ca="1" si="77"/>
        <v>0</v>
      </c>
      <c r="AD222" s="65">
        <f t="shared" ca="1" si="78"/>
        <v>0</v>
      </c>
      <c r="AE222" s="65">
        <f t="shared" ca="1" si="79"/>
        <v>0</v>
      </c>
      <c r="AG222" s="35">
        <f t="shared" si="83"/>
        <v>0</v>
      </c>
      <c r="AH222" s="35">
        <f t="shared" ca="1" si="84"/>
        <v>0</v>
      </c>
    </row>
    <row r="223" spans="1:34">
      <c r="A223" s="76">
        <f t="shared" si="80"/>
        <v>43374</v>
      </c>
      <c r="B223" s="65">
        <f t="shared" si="81"/>
        <v>1</v>
      </c>
      <c r="C223" s="65">
        <f t="shared" si="65"/>
        <v>0</v>
      </c>
      <c r="D223" s="65">
        <f t="shared" ca="1" si="66"/>
        <v>0</v>
      </c>
      <c r="E223" s="73"/>
      <c r="F223" s="66"/>
      <c r="G223" s="66">
        <v>56.65</v>
      </c>
      <c r="H223" s="73">
        <v>54.35</v>
      </c>
      <c r="I223" s="66"/>
      <c r="J223" s="66"/>
      <c r="K223" s="65"/>
      <c r="L223" s="65"/>
      <c r="M223" s="65"/>
      <c r="N223" s="65"/>
      <c r="O223" s="35">
        <f t="shared" si="67"/>
        <v>31</v>
      </c>
      <c r="P223" s="74">
        <f t="shared" si="68"/>
        <v>43429</v>
      </c>
      <c r="Q223" s="35">
        <f t="shared" ca="1" si="69"/>
        <v>1543</v>
      </c>
      <c r="R223" s="73">
        <v>7.3807805551854011E-2</v>
      </c>
      <c r="S223" s="75">
        <f t="shared" ca="1" si="70"/>
        <v>0.73626574659641453</v>
      </c>
      <c r="T223" s="37">
        <f t="shared" si="71"/>
        <v>0</v>
      </c>
      <c r="U223" s="37">
        <f t="shared" si="72"/>
        <v>0</v>
      </c>
      <c r="W223" s="75">
        <f t="shared" si="82"/>
        <v>1.652847632271752</v>
      </c>
      <c r="X223" s="65">
        <f t="shared" ca="1" si="73"/>
        <v>0</v>
      </c>
      <c r="Z223" s="65">
        <f t="shared" ca="1" si="74"/>
        <v>0</v>
      </c>
      <c r="AA223" s="65">
        <f t="shared" ca="1" si="75"/>
        <v>0</v>
      </c>
      <c r="AB223" s="65">
        <f t="shared" ca="1" si="76"/>
        <v>0</v>
      </c>
      <c r="AC223" s="65">
        <f t="shared" ca="1" si="77"/>
        <v>0</v>
      </c>
      <c r="AD223" s="65">
        <f t="shared" ca="1" si="78"/>
        <v>0</v>
      </c>
      <c r="AE223" s="65">
        <f t="shared" ca="1" si="79"/>
        <v>0</v>
      </c>
      <c r="AG223" s="35">
        <f t="shared" si="83"/>
        <v>0</v>
      </c>
      <c r="AH223" s="35">
        <f t="shared" ca="1" si="84"/>
        <v>0</v>
      </c>
    </row>
    <row r="224" spans="1:34">
      <c r="A224" s="76">
        <f t="shared" si="80"/>
        <v>43405</v>
      </c>
      <c r="B224" s="65">
        <f t="shared" si="81"/>
        <v>1</v>
      </c>
      <c r="C224" s="65">
        <f t="shared" si="65"/>
        <v>0</v>
      </c>
      <c r="D224" s="65">
        <f t="shared" ca="1" si="66"/>
        <v>0</v>
      </c>
      <c r="E224" s="73"/>
      <c r="F224" s="66"/>
      <c r="G224" s="66">
        <v>46.828015662508825</v>
      </c>
      <c r="H224" s="73">
        <v>53.35</v>
      </c>
      <c r="I224" s="66"/>
      <c r="J224" s="66"/>
      <c r="K224" s="65"/>
      <c r="L224" s="65"/>
      <c r="M224" s="65"/>
      <c r="N224" s="65"/>
      <c r="O224" s="35">
        <f t="shared" si="67"/>
        <v>30</v>
      </c>
      <c r="P224" s="74">
        <f t="shared" si="68"/>
        <v>43459</v>
      </c>
      <c r="Q224" s="35">
        <f t="shared" ca="1" si="69"/>
        <v>1573</v>
      </c>
      <c r="R224" s="73">
        <v>7.3802505306613017E-2</v>
      </c>
      <c r="S224" s="75">
        <f t="shared" ca="1" si="70"/>
        <v>0.73191215173710578</v>
      </c>
      <c r="T224" s="37">
        <f t="shared" si="71"/>
        <v>0</v>
      </c>
      <c r="U224" s="37">
        <f t="shared" si="72"/>
        <v>0</v>
      </c>
      <c r="W224" s="75">
        <f t="shared" si="82"/>
        <v>1.652847632271752</v>
      </c>
      <c r="X224" s="65">
        <f t="shared" ca="1" si="73"/>
        <v>0</v>
      </c>
      <c r="Z224" s="65">
        <f t="shared" ca="1" si="74"/>
        <v>0</v>
      </c>
      <c r="AA224" s="65">
        <f t="shared" ca="1" si="75"/>
        <v>0</v>
      </c>
      <c r="AB224" s="65">
        <f t="shared" ca="1" si="76"/>
        <v>0</v>
      </c>
      <c r="AC224" s="65">
        <f t="shared" ca="1" si="77"/>
        <v>0</v>
      </c>
      <c r="AD224" s="65">
        <f t="shared" ca="1" si="78"/>
        <v>0</v>
      </c>
      <c r="AE224" s="65">
        <f t="shared" ca="1" si="79"/>
        <v>0</v>
      </c>
      <c r="AG224" s="35">
        <f t="shared" si="83"/>
        <v>0</v>
      </c>
      <c r="AH224" s="35">
        <f t="shared" ca="1" si="84"/>
        <v>0</v>
      </c>
    </row>
    <row r="225" spans="1:34">
      <c r="A225" s="76">
        <f t="shared" si="80"/>
        <v>43435</v>
      </c>
      <c r="B225" s="65">
        <f t="shared" si="81"/>
        <v>1</v>
      </c>
      <c r="C225" s="65">
        <f t="shared" si="65"/>
        <v>0</v>
      </c>
      <c r="D225" s="65">
        <f t="shared" ca="1" si="66"/>
        <v>0</v>
      </c>
      <c r="E225" s="73"/>
      <c r="F225" s="66"/>
      <c r="G225" s="66">
        <v>45.828015662508825</v>
      </c>
      <c r="H225" s="73">
        <v>52.35</v>
      </c>
      <c r="I225" s="66"/>
      <c r="J225" s="66"/>
      <c r="K225" s="65"/>
      <c r="L225" s="65"/>
      <c r="M225" s="65"/>
      <c r="N225" s="65"/>
      <c r="O225" s="35">
        <f t="shared" si="67"/>
        <v>31</v>
      </c>
      <c r="P225" s="74">
        <f t="shared" si="68"/>
        <v>43490</v>
      </c>
      <c r="Q225" s="35">
        <f t="shared" ca="1" si="69"/>
        <v>1604</v>
      </c>
      <c r="R225" s="73">
        <v>7.3797205061381044E-2</v>
      </c>
      <c r="S225" s="75">
        <f t="shared" ca="1" si="70"/>
        <v>0.72743899702667392</v>
      </c>
      <c r="T225" s="37">
        <f t="shared" si="71"/>
        <v>0</v>
      </c>
      <c r="U225" s="37">
        <f t="shared" si="72"/>
        <v>0</v>
      </c>
      <c r="W225" s="75">
        <f t="shared" si="82"/>
        <v>1.652847632271752</v>
      </c>
      <c r="X225" s="65">
        <f t="shared" ca="1" si="73"/>
        <v>0</v>
      </c>
      <c r="Z225" s="65">
        <f t="shared" ca="1" si="74"/>
        <v>0</v>
      </c>
      <c r="AA225" s="65">
        <f t="shared" ca="1" si="75"/>
        <v>0</v>
      </c>
      <c r="AB225" s="65">
        <f t="shared" ca="1" si="76"/>
        <v>0</v>
      </c>
      <c r="AC225" s="65">
        <f t="shared" ca="1" si="77"/>
        <v>0</v>
      </c>
      <c r="AD225" s="65">
        <f t="shared" ca="1" si="78"/>
        <v>0</v>
      </c>
      <c r="AE225" s="65">
        <f t="shared" ca="1" si="79"/>
        <v>0</v>
      </c>
      <c r="AG225" s="35">
        <f t="shared" si="83"/>
        <v>0</v>
      </c>
      <c r="AH225" s="35">
        <f t="shared" ca="1" si="84"/>
        <v>0</v>
      </c>
    </row>
    <row r="226" spans="1:34">
      <c r="A226" s="76">
        <f t="shared" si="80"/>
        <v>43466</v>
      </c>
      <c r="B226" s="65">
        <f t="shared" si="81"/>
        <v>1</v>
      </c>
      <c r="C226" s="65">
        <f t="shared" si="65"/>
        <v>0</v>
      </c>
      <c r="D226" s="65">
        <f t="shared" ca="1" si="66"/>
        <v>0</v>
      </c>
      <c r="E226" s="73"/>
      <c r="F226" s="66"/>
      <c r="G226" s="66">
        <v>48.5</v>
      </c>
      <c r="H226" s="73">
        <v>53.9</v>
      </c>
      <c r="I226" s="66"/>
      <c r="J226" s="66"/>
      <c r="K226" s="65"/>
      <c r="L226" s="65"/>
      <c r="M226" s="65"/>
      <c r="N226" s="65"/>
      <c r="O226" s="35">
        <f t="shared" si="67"/>
        <v>31</v>
      </c>
      <c r="P226" s="74">
        <f t="shared" si="68"/>
        <v>43521</v>
      </c>
      <c r="Q226" s="35">
        <f t="shared" ca="1" si="69"/>
        <v>1635</v>
      </c>
      <c r="R226" s="73">
        <v>7.3792417743115013E-2</v>
      </c>
      <c r="S226" s="75">
        <f t="shared" ca="1" si="70"/>
        <v>0.72299534807850196</v>
      </c>
      <c r="T226" s="37">
        <f t="shared" si="71"/>
        <v>0</v>
      </c>
      <c r="U226" s="37">
        <f t="shared" si="72"/>
        <v>0</v>
      </c>
      <c r="W226" s="75">
        <f t="shared" si="82"/>
        <v>1.7024330612399046</v>
      </c>
      <c r="X226" s="65">
        <f t="shared" ca="1" si="73"/>
        <v>0</v>
      </c>
      <c r="Z226" s="65">
        <f t="shared" ca="1" si="74"/>
        <v>0</v>
      </c>
      <c r="AA226" s="65">
        <f t="shared" ca="1" si="75"/>
        <v>0</v>
      </c>
      <c r="AB226" s="65">
        <f t="shared" ca="1" si="76"/>
        <v>0</v>
      </c>
      <c r="AC226" s="65">
        <f t="shared" ca="1" si="77"/>
        <v>0</v>
      </c>
      <c r="AD226" s="65">
        <f t="shared" ca="1" si="78"/>
        <v>0</v>
      </c>
      <c r="AE226" s="65">
        <f t="shared" ca="1" si="79"/>
        <v>0</v>
      </c>
      <c r="AG226" s="35">
        <f t="shared" si="83"/>
        <v>0</v>
      </c>
      <c r="AH226" s="35">
        <f t="shared" ca="1" si="84"/>
        <v>0</v>
      </c>
    </row>
    <row r="227" spans="1:34">
      <c r="A227" s="76">
        <f t="shared" si="80"/>
        <v>43497</v>
      </c>
      <c r="B227" s="65">
        <f t="shared" si="81"/>
        <v>1</v>
      </c>
      <c r="C227" s="65">
        <f t="shared" si="65"/>
        <v>0</v>
      </c>
      <c r="D227" s="65">
        <f t="shared" ca="1" si="66"/>
        <v>0</v>
      </c>
      <c r="E227" s="73"/>
      <c r="F227" s="66"/>
      <c r="G227" s="66">
        <v>48.622343295562771</v>
      </c>
      <c r="H227" s="73">
        <v>51.9</v>
      </c>
      <c r="I227" s="66"/>
      <c r="J227" s="66"/>
      <c r="K227" s="65"/>
      <c r="L227" s="65"/>
      <c r="M227" s="65"/>
      <c r="N227" s="65"/>
      <c r="O227" s="35">
        <f t="shared" si="67"/>
        <v>28</v>
      </c>
      <c r="P227" s="74">
        <f t="shared" si="68"/>
        <v>43549</v>
      </c>
      <c r="Q227" s="35">
        <f t="shared" ca="1" si="69"/>
        <v>1663</v>
      </c>
      <c r="R227" s="73">
        <v>7.3787117497901011E-2</v>
      </c>
      <c r="S227" s="75">
        <f t="shared" ca="1" si="70"/>
        <v>0.71900668148689106</v>
      </c>
      <c r="T227" s="37">
        <f t="shared" si="71"/>
        <v>0</v>
      </c>
      <c r="U227" s="37">
        <f t="shared" si="72"/>
        <v>0</v>
      </c>
      <c r="W227" s="75">
        <f t="shared" si="82"/>
        <v>1.7024330612399046</v>
      </c>
      <c r="X227" s="65">
        <f t="shared" ca="1" si="73"/>
        <v>0</v>
      </c>
      <c r="Z227" s="65">
        <f t="shared" ca="1" si="74"/>
        <v>0</v>
      </c>
      <c r="AA227" s="65">
        <f t="shared" ca="1" si="75"/>
        <v>0</v>
      </c>
      <c r="AB227" s="65">
        <f t="shared" ca="1" si="76"/>
        <v>0</v>
      </c>
      <c r="AC227" s="65">
        <f t="shared" ca="1" si="77"/>
        <v>0</v>
      </c>
      <c r="AD227" s="65">
        <f t="shared" ca="1" si="78"/>
        <v>0</v>
      </c>
      <c r="AE227" s="65">
        <f t="shared" ca="1" si="79"/>
        <v>0</v>
      </c>
      <c r="AG227" s="35">
        <f t="shared" si="83"/>
        <v>0</v>
      </c>
      <c r="AH227" s="35">
        <f t="shared" ca="1" si="84"/>
        <v>0</v>
      </c>
    </row>
    <row r="228" spans="1:34">
      <c r="A228" s="76">
        <f t="shared" si="80"/>
        <v>43525</v>
      </c>
      <c r="B228" s="65">
        <f t="shared" si="81"/>
        <v>1</v>
      </c>
      <c r="C228" s="65">
        <f t="shared" si="65"/>
        <v>0</v>
      </c>
      <c r="D228" s="65">
        <f t="shared" ca="1" si="66"/>
        <v>0</v>
      </c>
      <c r="E228" s="73"/>
      <c r="F228" s="66"/>
      <c r="G228" s="66">
        <v>47.622343295562771</v>
      </c>
      <c r="H228" s="73">
        <v>50.9</v>
      </c>
      <c r="I228" s="66"/>
      <c r="J228" s="66"/>
      <c r="K228" s="65"/>
      <c r="L228" s="65"/>
      <c r="M228" s="65"/>
      <c r="N228" s="65"/>
      <c r="O228" s="35">
        <f t="shared" si="67"/>
        <v>31</v>
      </c>
      <c r="P228" s="74">
        <f t="shared" si="68"/>
        <v>43580</v>
      </c>
      <c r="Q228" s="35">
        <f t="shared" ca="1" si="69"/>
        <v>1694</v>
      </c>
      <c r="R228" s="73">
        <v>7.3781988228348014E-2</v>
      </c>
      <c r="S228" s="75">
        <f t="shared" ca="1" si="70"/>
        <v>0.71461574256168658</v>
      </c>
      <c r="T228" s="37">
        <f t="shared" si="71"/>
        <v>0</v>
      </c>
      <c r="U228" s="37">
        <f t="shared" si="72"/>
        <v>0</v>
      </c>
      <c r="W228" s="75">
        <f t="shared" si="82"/>
        <v>1.7024330612399046</v>
      </c>
      <c r="X228" s="65">
        <f t="shared" ca="1" si="73"/>
        <v>0</v>
      </c>
      <c r="Z228" s="65">
        <f t="shared" ca="1" si="74"/>
        <v>0</v>
      </c>
      <c r="AA228" s="65">
        <f t="shared" ca="1" si="75"/>
        <v>0</v>
      </c>
      <c r="AB228" s="65">
        <f t="shared" ca="1" si="76"/>
        <v>0</v>
      </c>
      <c r="AC228" s="65">
        <f t="shared" ca="1" si="77"/>
        <v>0</v>
      </c>
      <c r="AD228" s="65">
        <f t="shared" ca="1" si="78"/>
        <v>0</v>
      </c>
      <c r="AE228" s="65">
        <f t="shared" ca="1" si="79"/>
        <v>0</v>
      </c>
      <c r="AG228" s="35">
        <f t="shared" si="83"/>
        <v>0</v>
      </c>
      <c r="AH228" s="35">
        <f t="shared" ca="1" si="84"/>
        <v>0</v>
      </c>
    </row>
    <row r="229" spans="1:34">
      <c r="A229" s="76">
        <f t="shared" si="80"/>
        <v>43556</v>
      </c>
      <c r="B229" s="65">
        <f t="shared" si="81"/>
        <v>1</v>
      </c>
      <c r="C229" s="65">
        <f t="shared" si="65"/>
        <v>0</v>
      </c>
      <c r="D229" s="65">
        <f t="shared" ca="1" si="66"/>
        <v>0</v>
      </c>
      <c r="E229" s="73"/>
      <c r="F229" s="66"/>
      <c r="G229" s="66">
        <v>45.75</v>
      </c>
      <c r="H229" s="73">
        <v>48.8</v>
      </c>
      <c r="I229" s="66"/>
      <c r="J229" s="66"/>
      <c r="K229" s="65"/>
      <c r="L229" s="65"/>
      <c r="M229" s="65"/>
      <c r="N229" s="65"/>
      <c r="O229" s="35">
        <f t="shared" si="67"/>
        <v>30</v>
      </c>
      <c r="P229" s="74">
        <f t="shared" si="68"/>
        <v>43610</v>
      </c>
      <c r="Q229" s="35">
        <f t="shared" ca="1" si="69"/>
        <v>1724</v>
      </c>
      <c r="R229" s="73">
        <v>7.3776687983152012E-2</v>
      </c>
      <c r="S229" s="75">
        <f t="shared" ca="1" si="70"/>
        <v>0.71039256713467147</v>
      </c>
      <c r="T229" s="37">
        <f t="shared" si="71"/>
        <v>0</v>
      </c>
      <c r="U229" s="37">
        <f t="shared" si="72"/>
        <v>0</v>
      </c>
      <c r="W229" s="75">
        <f t="shared" si="82"/>
        <v>1.7024330612399046</v>
      </c>
      <c r="X229" s="65">
        <f t="shared" ca="1" si="73"/>
        <v>0</v>
      </c>
      <c r="Z229" s="65">
        <f t="shared" ca="1" si="74"/>
        <v>0</v>
      </c>
      <c r="AA229" s="65">
        <f t="shared" ca="1" si="75"/>
        <v>0</v>
      </c>
      <c r="AB229" s="65">
        <f t="shared" ca="1" si="76"/>
        <v>0</v>
      </c>
      <c r="AC229" s="65">
        <f t="shared" ca="1" si="77"/>
        <v>0</v>
      </c>
      <c r="AD229" s="65">
        <f t="shared" ca="1" si="78"/>
        <v>0</v>
      </c>
      <c r="AE229" s="65">
        <f t="shared" ca="1" si="79"/>
        <v>0</v>
      </c>
      <c r="AG229" s="35">
        <f t="shared" si="83"/>
        <v>0</v>
      </c>
      <c r="AH229" s="35">
        <f t="shared" ca="1" si="84"/>
        <v>0</v>
      </c>
    </row>
    <row r="230" spans="1:34">
      <c r="A230" s="76">
        <f t="shared" si="80"/>
        <v>43586</v>
      </c>
      <c r="B230" s="65">
        <f t="shared" si="81"/>
        <v>1</v>
      </c>
      <c r="C230" s="65">
        <f t="shared" si="65"/>
        <v>0</v>
      </c>
      <c r="D230" s="65">
        <f t="shared" ca="1" si="66"/>
        <v>0</v>
      </c>
      <c r="E230" s="73"/>
      <c r="F230" s="66"/>
      <c r="G230" s="66">
        <v>49.045089173910952</v>
      </c>
      <c r="H230" s="73">
        <v>50.8</v>
      </c>
      <c r="I230" s="66"/>
      <c r="J230" s="66"/>
      <c r="K230" s="65"/>
      <c r="L230" s="65"/>
      <c r="M230" s="65"/>
      <c r="N230" s="65"/>
      <c r="O230" s="35">
        <f t="shared" si="67"/>
        <v>31</v>
      </c>
      <c r="P230" s="74">
        <f t="shared" si="68"/>
        <v>43641</v>
      </c>
      <c r="Q230" s="35">
        <f t="shared" ca="1" si="69"/>
        <v>1755</v>
      </c>
      <c r="R230" s="73">
        <v>7.3771558713617E-2</v>
      </c>
      <c r="S230" s="75">
        <f t="shared" ca="1" si="70"/>
        <v>0.70605543978761298</v>
      </c>
      <c r="T230" s="37">
        <f t="shared" si="71"/>
        <v>0</v>
      </c>
      <c r="U230" s="37">
        <f t="shared" si="72"/>
        <v>0</v>
      </c>
      <c r="W230" s="75">
        <f t="shared" si="82"/>
        <v>1.7024330612399046</v>
      </c>
      <c r="X230" s="65">
        <f t="shared" ca="1" si="73"/>
        <v>0</v>
      </c>
      <c r="Z230" s="65">
        <f t="shared" ca="1" si="74"/>
        <v>0</v>
      </c>
      <c r="AA230" s="65">
        <f t="shared" ca="1" si="75"/>
        <v>0</v>
      </c>
      <c r="AB230" s="65">
        <f t="shared" ca="1" si="76"/>
        <v>0</v>
      </c>
      <c r="AC230" s="65">
        <f t="shared" ca="1" si="77"/>
        <v>0</v>
      </c>
      <c r="AD230" s="65">
        <f t="shared" ca="1" si="78"/>
        <v>0</v>
      </c>
      <c r="AE230" s="65">
        <f t="shared" ca="1" si="79"/>
        <v>0</v>
      </c>
      <c r="AG230" s="35">
        <f t="shared" si="83"/>
        <v>0</v>
      </c>
      <c r="AH230" s="35">
        <f t="shared" ca="1" si="84"/>
        <v>0</v>
      </c>
    </row>
    <row r="231" spans="1:34">
      <c r="A231" s="76">
        <f t="shared" si="80"/>
        <v>43617</v>
      </c>
      <c r="B231" s="65">
        <f t="shared" si="81"/>
        <v>1</v>
      </c>
      <c r="C231" s="65">
        <f t="shared" si="65"/>
        <v>0</v>
      </c>
      <c r="D231" s="65">
        <f t="shared" ca="1" si="66"/>
        <v>0</v>
      </c>
      <c r="E231" s="73"/>
      <c r="F231" s="66"/>
      <c r="G231" s="66">
        <v>65.045089173910924</v>
      </c>
      <c r="H231" s="73">
        <v>57.8</v>
      </c>
      <c r="I231" s="66"/>
      <c r="J231" s="66"/>
      <c r="K231" s="65"/>
      <c r="L231" s="65"/>
      <c r="M231" s="65"/>
      <c r="N231" s="65"/>
      <c r="O231" s="35">
        <f t="shared" si="67"/>
        <v>30</v>
      </c>
      <c r="P231" s="74">
        <f t="shared" si="68"/>
        <v>43671</v>
      </c>
      <c r="Q231" s="35">
        <f t="shared" ca="1" si="69"/>
        <v>1785</v>
      </c>
      <c r="R231" s="73">
        <v>7.3766258468439011E-2</v>
      </c>
      <c r="S231" s="75">
        <f t="shared" ca="1" si="70"/>
        <v>0.70188457874430144</v>
      </c>
      <c r="T231" s="37">
        <f t="shared" si="71"/>
        <v>0</v>
      </c>
      <c r="U231" s="37">
        <f t="shared" si="72"/>
        <v>0</v>
      </c>
      <c r="W231" s="75">
        <f t="shared" si="82"/>
        <v>1.7024330612399046</v>
      </c>
      <c r="X231" s="65">
        <f t="shared" ca="1" si="73"/>
        <v>0</v>
      </c>
      <c r="Z231" s="65">
        <f t="shared" ca="1" si="74"/>
        <v>0</v>
      </c>
      <c r="AA231" s="65">
        <f t="shared" ca="1" si="75"/>
        <v>0</v>
      </c>
      <c r="AB231" s="65">
        <f t="shared" ca="1" si="76"/>
        <v>0</v>
      </c>
      <c r="AC231" s="65">
        <f t="shared" ca="1" si="77"/>
        <v>0</v>
      </c>
      <c r="AD231" s="65">
        <f t="shared" ca="1" si="78"/>
        <v>0</v>
      </c>
      <c r="AE231" s="65">
        <f t="shared" ca="1" si="79"/>
        <v>0</v>
      </c>
      <c r="AG231" s="35">
        <f t="shared" si="83"/>
        <v>0</v>
      </c>
      <c r="AH231" s="35">
        <f t="shared" ca="1" si="84"/>
        <v>0</v>
      </c>
    </row>
    <row r="232" spans="1:34">
      <c r="A232" s="76">
        <f t="shared" si="80"/>
        <v>43647</v>
      </c>
      <c r="B232" s="65">
        <f t="shared" si="81"/>
        <v>1</v>
      </c>
      <c r="C232" s="65">
        <f t="shared" si="65"/>
        <v>0</v>
      </c>
      <c r="D232" s="65">
        <f t="shared" ca="1" si="66"/>
        <v>0</v>
      </c>
      <c r="E232" s="73"/>
      <c r="F232" s="66"/>
      <c r="G232" s="66">
        <v>77.5</v>
      </c>
      <c r="H232" s="73">
        <v>75.25</v>
      </c>
      <c r="I232" s="66"/>
      <c r="J232" s="66"/>
      <c r="K232" s="65"/>
      <c r="L232" s="65"/>
      <c r="M232" s="65"/>
      <c r="N232" s="65"/>
      <c r="O232" s="35">
        <f t="shared" si="67"/>
        <v>31</v>
      </c>
      <c r="P232" s="74">
        <f t="shared" si="68"/>
        <v>43702</v>
      </c>
      <c r="Q232" s="35">
        <f t="shared" ca="1" si="69"/>
        <v>1816</v>
      </c>
      <c r="R232" s="73">
        <v>7.3760958223270001E-2</v>
      </c>
      <c r="S232" s="75">
        <f t="shared" ca="1" si="70"/>
        <v>0.69760002384232234</v>
      </c>
      <c r="T232" s="37">
        <f t="shared" si="71"/>
        <v>0</v>
      </c>
      <c r="U232" s="37">
        <f t="shared" si="72"/>
        <v>0</v>
      </c>
      <c r="W232" s="75">
        <f t="shared" si="82"/>
        <v>1.7024330612399046</v>
      </c>
      <c r="X232" s="65">
        <f t="shared" ca="1" si="73"/>
        <v>0</v>
      </c>
      <c r="Z232" s="65">
        <f t="shared" ca="1" si="74"/>
        <v>0</v>
      </c>
      <c r="AA232" s="65">
        <f t="shared" ca="1" si="75"/>
        <v>0</v>
      </c>
      <c r="AB232" s="65">
        <f t="shared" ca="1" si="76"/>
        <v>0</v>
      </c>
      <c r="AC232" s="65">
        <f t="shared" ca="1" si="77"/>
        <v>0</v>
      </c>
      <c r="AD232" s="65">
        <f t="shared" ca="1" si="78"/>
        <v>0</v>
      </c>
      <c r="AE232" s="65">
        <f t="shared" ca="1" si="79"/>
        <v>0</v>
      </c>
      <c r="AG232" s="35">
        <f t="shared" si="83"/>
        <v>0</v>
      </c>
      <c r="AH232" s="35">
        <f t="shared" ca="1" si="84"/>
        <v>0</v>
      </c>
    </row>
    <row r="233" spans="1:34">
      <c r="A233" s="76">
        <f t="shared" si="80"/>
        <v>43678</v>
      </c>
      <c r="B233" s="65">
        <f t="shared" si="81"/>
        <v>1</v>
      </c>
      <c r="C233" s="65">
        <f t="shared" si="65"/>
        <v>0</v>
      </c>
      <c r="D233" s="65">
        <f t="shared" ca="1" si="66"/>
        <v>0</v>
      </c>
      <c r="E233" s="73"/>
      <c r="F233" s="66"/>
      <c r="G233" s="66">
        <v>81.631267771433897</v>
      </c>
      <c r="H233" s="73">
        <v>88.25</v>
      </c>
      <c r="I233" s="66"/>
      <c r="J233" s="66"/>
      <c r="K233" s="65"/>
      <c r="L233" s="65"/>
      <c r="M233" s="65"/>
      <c r="N233" s="65"/>
      <c r="O233" s="35">
        <f t="shared" si="67"/>
        <v>31</v>
      </c>
      <c r="P233" s="74">
        <f t="shared" si="68"/>
        <v>43733</v>
      </c>
      <c r="Q233" s="35">
        <f t="shared" ca="1" si="69"/>
        <v>1847</v>
      </c>
      <c r="R233" s="73">
        <v>7.3755828953762009E-2</v>
      </c>
      <c r="S233" s="75">
        <f t="shared" ca="1" si="70"/>
        <v>0.69334278378557912</v>
      </c>
      <c r="T233" s="37">
        <f t="shared" si="71"/>
        <v>0</v>
      </c>
      <c r="U233" s="37">
        <f t="shared" si="72"/>
        <v>0</v>
      </c>
      <c r="W233" s="75">
        <f t="shared" si="82"/>
        <v>1.7024330612399046</v>
      </c>
      <c r="X233" s="65">
        <f t="shared" ca="1" si="73"/>
        <v>0</v>
      </c>
      <c r="Z233" s="65">
        <f t="shared" ca="1" si="74"/>
        <v>0</v>
      </c>
      <c r="AA233" s="65">
        <f t="shared" ca="1" si="75"/>
        <v>0</v>
      </c>
      <c r="AB233" s="65">
        <f t="shared" ca="1" si="76"/>
        <v>0</v>
      </c>
      <c r="AC233" s="65">
        <f t="shared" ca="1" si="77"/>
        <v>0</v>
      </c>
      <c r="AD233" s="65">
        <f t="shared" ca="1" si="78"/>
        <v>0</v>
      </c>
      <c r="AE233" s="65">
        <f t="shared" ca="1" si="79"/>
        <v>0</v>
      </c>
      <c r="AG233" s="35">
        <f t="shared" si="83"/>
        <v>0</v>
      </c>
      <c r="AH233" s="35">
        <f t="shared" ca="1" si="84"/>
        <v>0</v>
      </c>
    </row>
    <row r="234" spans="1:34">
      <c r="A234" s="76">
        <f t="shared" si="80"/>
        <v>43709</v>
      </c>
      <c r="B234" s="65">
        <f t="shared" si="81"/>
        <v>1</v>
      </c>
      <c r="C234" s="65">
        <f t="shared" si="65"/>
        <v>0</v>
      </c>
      <c r="D234" s="65">
        <f t="shared" ca="1" si="66"/>
        <v>0</v>
      </c>
      <c r="E234" s="73"/>
      <c r="F234" s="66"/>
      <c r="G234" s="66">
        <v>73.631267771433897</v>
      </c>
      <c r="H234" s="73">
        <v>76.25</v>
      </c>
      <c r="I234" s="66"/>
      <c r="J234" s="66"/>
      <c r="K234" s="65"/>
      <c r="L234" s="65"/>
      <c r="M234" s="65"/>
      <c r="N234" s="65"/>
      <c r="O234" s="35">
        <f t="shared" si="67"/>
        <v>30</v>
      </c>
      <c r="P234" s="74">
        <f t="shared" si="68"/>
        <v>43763</v>
      </c>
      <c r="Q234" s="35">
        <f t="shared" ca="1" si="69"/>
        <v>1877</v>
      </c>
      <c r="R234" s="73">
        <v>7.3750528708612012E-2</v>
      </c>
      <c r="S234" s="75">
        <f t="shared" ca="1" si="70"/>
        <v>0.6892481821840285</v>
      </c>
      <c r="T234" s="37">
        <f t="shared" si="71"/>
        <v>0</v>
      </c>
      <c r="U234" s="37">
        <f t="shared" si="72"/>
        <v>0</v>
      </c>
      <c r="W234" s="75">
        <f t="shared" si="82"/>
        <v>1.7024330612399046</v>
      </c>
      <c r="X234" s="65">
        <f t="shared" ca="1" si="73"/>
        <v>0</v>
      </c>
      <c r="Z234" s="65">
        <f t="shared" ca="1" si="74"/>
        <v>0</v>
      </c>
      <c r="AA234" s="65">
        <f t="shared" ca="1" si="75"/>
        <v>0</v>
      </c>
      <c r="AB234" s="65">
        <f t="shared" ca="1" si="76"/>
        <v>0</v>
      </c>
      <c r="AC234" s="65">
        <f t="shared" ca="1" si="77"/>
        <v>0</v>
      </c>
      <c r="AD234" s="65">
        <f t="shared" ca="1" si="78"/>
        <v>0</v>
      </c>
      <c r="AE234" s="65">
        <f t="shared" ca="1" si="79"/>
        <v>0</v>
      </c>
      <c r="AG234" s="35">
        <f t="shared" si="83"/>
        <v>0</v>
      </c>
      <c r="AH234" s="35">
        <f t="shared" ca="1" si="84"/>
        <v>0</v>
      </c>
    </row>
    <row r="235" spans="1:34">
      <c r="A235" s="76">
        <f t="shared" si="80"/>
        <v>43739</v>
      </c>
      <c r="B235" s="65">
        <f t="shared" si="81"/>
        <v>1</v>
      </c>
      <c r="C235" s="65">
        <f t="shared" si="65"/>
        <v>0</v>
      </c>
      <c r="D235" s="65">
        <f t="shared" ca="1" si="66"/>
        <v>0</v>
      </c>
      <c r="E235" s="73"/>
      <c r="F235" s="66"/>
      <c r="G235" s="66">
        <v>56.9</v>
      </c>
      <c r="H235" s="73">
        <v>54.4</v>
      </c>
      <c r="I235" s="66"/>
      <c r="J235" s="66"/>
      <c r="K235" s="65"/>
      <c r="L235" s="65"/>
      <c r="M235" s="65"/>
      <c r="N235" s="65"/>
      <c r="O235" s="35">
        <f t="shared" si="67"/>
        <v>31</v>
      </c>
      <c r="P235" s="74">
        <f t="shared" si="68"/>
        <v>43794</v>
      </c>
      <c r="Q235" s="35">
        <f t="shared" ca="1" si="69"/>
        <v>1908</v>
      </c>
      <c r="R235" s="73">
        <v>7.3745399439120007E-2</v>
      </c>
      <c r="S235" s="75">
        <f t="shared" ca="1" si="70"/>
        <v>0.6850430806110509</v>
      </c>
      <c r="T235" s="37">
        <f t="shared" si="71"/>
        <v>0</v>
      </c>
      <c r="U235" s="37">
        <f t="shared" si="72"/>
        <v>0</v>
      </c>
      <c r="W235" s="75">
        <f t="shared" si="82"/>
        <v>1.7024330612399046</v>
      </c>
      <c r="X235" s="65">
        <f t="shared" ca="1" si="73"/>
        <v>0</v>
      </c>
      <c r="Z235" s="65">
        <f t="shared" ca="1" si="74"/>
        <v>0</v>
      </c>
      <c r="AA235" s="65">
        <f t="shared" ca="1" si="75"/>
        <v>0</v>
      </c>
      <c r="AB235" s="65">
        <f t="shared" ca="1" si="76"/>
        <v>0</v>
      </c>
      <c r="AC235" s="65">
        <f t="shared" ca="1" si="77"/>
        <v>0</v>
      </c>
      <c r="AD235" s="65">
        <f t="shared" ca="1" si="78"/>
        <v>0</v>
      </c>
      <c r="AE235" s="65">
        <f t="shared" ca="1" si="79"/>
        <v>0</v>
      </c>
      <c r="AG235" s="35">
        <f t="shared" si="83"/>
        <v>0</v>
      </c>
      <c r="AH235" s="35">
        <f t="shared" ca="1" si="84"/>
        <v>0</v>
      </c>
    </row>
    <row r="236" spans="1:34">
      <c r="A236" s="76">
        <f t="shared" si="80"/>
        <v>43770</v>
      </c>
      <c r="B236" s="65">
        <f t="shared" si="81"/>
        <v>1</v>
      </c>
      <c r="C236" s="65">
        <f t="shared" si="65"/>
        <v>0</v>
      </c>
      <c r="D236" s="65">
        <f t="shared" ca="1" si="66"/>
        <v>0</v>
      </c>
      <c r="E236" s="73"/>
      <c r="F236" s="66"/>
      <c r="G236" s="66">
        <v>47.050929066568941</v>
      </c>
      <c r="H236" s="73">
        <v>53.4</v>
      </c>
      <c r="I236" s="66"/>
      <c r="J236" s="66"/>
      <c r="K236" s="65"/>
      <c r="L236" s="65"/>
      <c r="M236" s="65"/>
      <c r="N236" s="65"/>
      <c r="O236" s="35">
        <f t="shared" si="67"/>
        <v>30</v>
      </c>
      <c r="P236" s="74">
        <f t="shared" si="68"/>
        <v>43824</v>
      </c>
      <c r="Q236" s="35">
        <f t="shared" ca="1" si="69"/>
        <v>1938</v>
      </c>
      <c r="R236" s="73">
        <v>7.3740099193988023E-2</v>
      </c>
      <c r="S236" s="75">
        <f t="shared" ca="1" si="70"/>
        <v>0.68099921485245862</v>
      </c>
      <c r="T236" s="37">
        <f t="shared" si="71"/>
        <v>0</v>
      </c>
      <c r="U236" s="37">
        <f t="shared" si="72"/>
        <v>0</v>
      </c>
      <c r="W236" s="75">
        <f t="shared" si="82"/>
        <v>1.7024330612399046</v>
      </c>
      <c r="X236" s="65">
        <f t="shared" ca="1" si="73"/>
        <v>0</v>
      </c>
      <c r="Z236" s="65">
        <f t="shared" ca="1" si="74"/>
        <v>0</v>
      </c>
      <c r="AA236" s="65">
        <f t="shared" ca="1" si="75"/>
        <v>0</v>
      </c>
      <c r="AB236" s="65">
        <f t="shared" ca="1" si="76"/>
        <v>0</v>
      </c>
      <c r="AC236" s="65">
        <f t="shared" ca="1" si="77"/>
        <v>0</v>
      </c>
      <c r="AD236" s="65">
        <f t="shared" ca="1" si="78"/>
        <v>0</v>
      </c>
      <c r="AE236" s="65">
        <f t="shared" ca="1" si="79"/>
        <v>0</v>
      </c>
      <c r="AG236" s="35">
        <f t="shared" si="83"/>
        <v>0</v>
      </c>
      <c r="AH236" s="35">
        <f t="shared" ca="1" si="84"/>
        <v>0</v>
      </c>
    </row>
    <row r="237" spans="1:34">
      <c r="A237" s="76">
        <f t="shared" si="80"/>
        <v>43800</v>
      </c>
      <c r="B237" s="65">
        <f t="shared" si="81"/>
        <v>1</v>
      </c>
      <c r="C237" s="65">
        <f t="shared" si="65"/>
        <v>0</v>
      </c>
      <c r="D237" s="65">
        <f t="shared" ca="1" si="66"/>
        <v>0</v>
      </c>
      <c r="E237" s="73"/>
      <c r="F237" s="66"/>
      <c r="G237" s="66">
        <v>46.050929066568941</v>
      </c>
      <c r="H237" s="73">
        <v>52.4</v>
      </c>
      <c r="I237" s="66"/>
      <c r="J237" s="66"/>
      <c r="K237" s="65"/>
      <c r="L237" s="65"/>
      <c r="M237" s="65"/>
      <c r="N237" s="65"/>
      <c r="O237" s="35">
        <f t="shared" si="67"/>
        <v>31</v>
      </c>
      <c r="P237" s="74">
        <f t="shared" si="68"/>
        <v>43855</v>
      </c>
      <c r="Q237" s="35">
        <f t="shared" ca="1" si="69"/>
        <v>1969</v>
      </c>
      <c r="R237" s="73">
        <v>7.3734798948866018E-2</v>
      </c>
      <c r="S237" s="75">
        <f t="shared" ca="1" si="70"/>
        <v>0.67684380043560499</v>
      </c>
      <c r="T237" s="37">
        <f t="shared" si="71"/>
        <v>0</v>
      </c>
      <c r="U237" s="37">
        <f t="shared" si="72"/>
        <v>0</v>
      </c>
      <c r="W237" s="75">
        <f t="shared" si="82"/>
        <v>1.7024330612399046</v>
      </c>
      <c r="X237" s="65">
        <f t="shared" ca="1" si="73"/>
        <v>0</v>
      </c>
      <c r="Z237" s="65">
        <f t="shared" ca="1" si="74"/>
        <v>0</v>
      </c>
      <c r="AA237" s="65">
        <f t="shared" ca="1" si="75"/>
        <v>0</v>
      </c>
      <c r="AB237" s="65">
        <f t="shared" ca="1" si="76"/>
        <v>0</v>
      </c>
      <c r="AC237" s="65">
        <f t="shared" ca="1" si="77"/>
        <v>0</v>
      </c>
      <c r="AD237" s="65">
        <f t="shared" ca="1" si="78"/>
        <v>0</v>
      </c>
      <c r="AE237" s="65">
        <f t="shared" ca="1" si="79"/>
        <v>0</v>
      </c>
      <c r="AG237" s="35">
        <f t="shared" si="83"/>
        <v>0</v>
      </c>
      <c r="AH237" s="35">
        <f t="shared" ca="1" si="84"/>
        <v>0</v>
      </c>
    </row>
    <row r="238" spans="1:34">
      <c r="A238" s="76">
        <f t="shared" si="80"/>
        <v>43831</v>
      </c>
      <c r="B238" s="65">
        <f t="shared" si="81"/>
        <v>1</v>
      </c>
      <c r="C238" s="65">
        <f t="shared" si="65"/>
        <v>0</v>
      </c>
      <c r="D238" s="65">
        <f t="shared" ca="1" si="66"/>
        <v>0</v>
      </c>
      <c r="E238" s="73"/>
      <c r="F238" s="66"/>
      <c r="G238" s="66">
        <v>48.75</v>
      </c>
      <c r="H238" s="73">
        <v>53.95</v>
      </c>
      <c r="I238" s="66"/>
      <c r="J238" s="66"/>
      <c r="K238" s="65"/>
      <c r="L238" s="65"/>
      <c r="M238" s="65"/>
      <c r="N238" s="65"/>
      <c r="O238" s="35">
        <f t="shared" si="67"/>
        <v>31</v>
      </c>
      <c r="P238" s="74">
        <f t="shared" si="68"/>
        <v>43886</v>
      </c>
      <c r="Q238" s="35">
        <f t="shared" ca="1" si="69"/>
        <v>2000</v>
      </c>
      <c r="R238" s="73">
        <v>7.3730011630698006E-2</v>
      </c>
      <c r="S238" s="75">
        <f t="shared" ca="1" si="70"/>
        <v>0.67271609160639267</v>
      </c>
      <c r="T238" s="37">
        <f t="shared" si="71"/>
        <v>0</v>
      </c>
      <c r="U238" s="37">
        <f t="shared" si="72"/>
        <v>0</v>
      </c>
      <c r="W238" s="75">
        <f t="shared" si="82"/>
        <v>1.7535060530771018</v>
      </c>
      <c r="X238" s="65">
        <f t="shared" ca="1" si="73"/>
        <v>0</v>
      </c>
      <c r="Z238" s="65">
        <f t="shared" ca="1" si="74"/>
        <v>0</v>
      </c>
      <c r="AA238" s="65">
        <f t="shared" ca="1" si="75"/>
        <v>0</v>
      </c>
      <c r="AB238" s="65">
        <f t="shared" ca="1" si="76"/>
        <v>0</v>
      </c>
      <c r="AC238" s="65">
        <f t="shared" ca="1" si="77"/>
        <v>0</v>
      </c>
      <c r="AD238" s="65">
        <f t="shared" ca="1" si="78"/>
        <v>0</v>
      </c>
      <c r="AE238" s="65">
        <f t="shared" ca="1" si="79"/>
        <v>0</v>
      </c>
      <c r="AG238" s="35">
        <f t="shared" si="83"/>
        <v>0</v>
      </c>
      <c r="AH238" s="35">
        <f t="shared" ca="1" si="84"/>
        <v>0</v>
      </c>
    </row>
    <row r="239" spans="1:34">
      <c r="A239" s="76">
        <f t="shared" si="80"/>
        <v>43862</v>
      </c>
      <c r="B239" s="65">
        <f t="shared" si="81"/>
        <v>1</v>
      </c>
      <c r="C239" s="65">
        <f t="shared" si="65"/>
        <v>0</v>
      </c>
      <c r="D239" s="65">
        <f t="shared" ca="1" si="66"/>
        <v>0</v>
      </c>
      <c r="E239" s="73"/>
      <c r="F239" s="66"/>
      <c r="G239" s="66">
        <v>48.849027684106005</v>
      </c>
      <c r="H239" s="73">
        <v>51.95</v>
      </c>
      <c r="I239" s="66"/>
      <c r="J239" s="66"/>
      <c r="K239" s="65"/>
      <c r="L239" s="65"/>
      <c r="M239" s="65"/>
      <c r="N239" s="65"/>
      <c r="O239" s="35">
        <f t="shared" si="67"/>
        <v>29</v>
      </c>
      <c r="P239" s="74">
        <f t="shared" si="68"/>
        <v>43915</v>
      </c>
      <c r="Q239" s="35">
        <f t="shared" ca="1" si="69"/>
        <v>2029</v>
      </c>
      <c r="R239" s="73">
        <v>7.3724711385594013E-2</v>
      </c>
      <c r="S239" s="75">
        <f t="shared" ca="1" si="70"/>
        <v>0.66887861676494542</v>
      </c>
      <c r="T239" s="37">
        <f t="shared" si="71"/>
        <v>0</v>
      </c>
      <c r="U239" s="37">
        <f t="shared" si="72"/>
        <v>0</v>
      </c>
      <c r="W239" s="75">
        <f t="shared" si="82"/>
        <v>1.7535060530771018</v>
      </c>
      <c r="X239" s="65">
        <f t="shared" ca="1" si="73"/>
        <v>0</v>
      </c>
      <c r="Z239" s="65">
        <f t="shared" ca="1" si="74"/>
        <v>0</v>
      </c>
      <c r="AA239" s="65">
        <f t="shared" ca="1" si="75"/>
        <v>0</v>
      </c>
      <c r="AB239" s="65">
        <f t="shared" ca="1" si="76"/>
        <v>0</v>
      </c>
      <c r="AC239" s="65">
        <f t="shared" ca="1" si="77"/>
        <v>0</v>
      </c>
      <c r="AD239" s="65">
        <f t="shared" ca="1" si="78"/>
        <v>0</v>
      </c>
      <c r="AE239" s="65">
        <f t="shared" ca="1" si="79"/>
        <v>0</v>
      </c>
      <c r="AG239" s="35">
        <f t="shared" si="83"/>
        <v>0</v>
      </c>
      <c r="AH239" s="35">
        <f t="shared" ca="1" si="84"/>
        <v>0</v>
      </c>
    </row>
    <row r="240" spans="1:34">
      <c r="A240" s="76">
        <f t="shared" si="80"/>
        <v>43891</v>
      </c>
      <c r="B240" s="65">
        <f t="shared" si="81"/>
        <v>1</v>
      </c>
      <c r="C240" s="65">
        <f t="shared" si="65"/>
        <v>0</v>
      </c>
      <c r="D240" s="65">
        <f t="shared" ca="1" si="66"/>
        <v>0</v>
      </c>
      <c r="E240" s="73"/>
      <c r="F240" s="66"/>
      <c r="G240" s="66">
        <v>47.849027684106005</v>
      </c>
      <c r="H240" s="73">
        <v>50.95</v>
      </c>
      <c r="I240" s="66"/>
      <c r="J240" s="66"/>
      <c r="K240" s="65"/>
      <c r="L240" s="65"/>
      <c r="M240" s="65"/>
      <c r="N240" s="65"/>
      <c r="O240" s="35">
        <f t="shared" si="67"/>
        <v>31</v>
      </c>
      <c r="P240" s="74">
        <f t="shared" si="68"/>
        <v>43946</v>
      </c>
      <c r="Q240" s="35">
        <f t="shared" ca="1" si="69"/>
        <v>2060</v>
      </c>
      <c r="R240" s="73">
        <v>7.3719582116146029E-2</v>
      </c>
      <c r="S240" s="75">
        <f t="shared" ca="1" si="70"/>
        <v>0.66480060923169382</v>
      </c>
      <c r="T240" s="37">
        <f t="shared" si="71"/>
        <v>0</v>
      </c>
      <c r="U240" s="37">
        <f t="shared" si="72"/>
        <v>0</v>
      </c>
      <c r="W240" s="75">
        <f t="shared" si="82"/>
        <v>1.7535060530771018</v>
      </c>
      <c r="X240" s="65">
        <f t="shared" ca="1" si="73"/>
        <v>0</v>
      </c>
      <c r="Z240" s="65">
        <f t="shared" ca="1" si="74"/>
        <v>0</v>
      </c>
      <c r="AA240" s="65">
        <f t="shared" ca="1" si="75"/>
        <v>0</v>
      </c>
      <c r="AB240" s="65">
        <f t="shared" ca="1" si="76"/>
        <v>0</v>
      </c>
      <c r="AC240" s="65">
        <f t="shared" ca="1" si="77"/>
        <v>0</v>
      </c>
      <c r="AD240" s="65">
        <f t="shared" ca="1" si="78"/>
        <v>0</v>
      </c>
      <c r="AE240" s="65">
        <f t="shared" ca="1" si="79"/>
        <v>0</v>
      </c>
      <c r="AG240" s="35">
        <f t="shared" si="83"/>
        <v>0</v>
      </c>
      <c r="AH240" s="35">
        <f t="shared" ca="1" si="84"/>
        <v>0</v>
      </c>
    </row>
    <row r="241" spans="1:34">
      <c r="A241" s="76">
        <f t="shared" si="80"/>
        <v>43922</v>
      </c>
      <c r="B241" s="65">
        <f t="shared" si="81"/>
        <v>1</v>
      </c>
      <c r="C241" s="65">
        <f t="shared" si="65"/>
        <v>0</v>
      </c>
      <c r="D241" s="65">
        <f t="shared" ca="1" si="66"/>
        <v>0</v>
      </c>
      <c r="E241" s="73"/>
      <c r="F241" s="66"/>
      <c r="G241" s="66">
        <v>46</v>
      </c>
      <c r="H241" s="73">
        <v>48.85</v>
      </c>
      <c r="I241" s="66"/>
      <c r="J241" s="66"/>
      <c r="K241" s="65"/>
      <c r="L241" s="65"/>
      <c r="M241" s="65"/>
      <c r="N241" s="65"/>
      <c r="O241" s="35">
        <f t="shared" si="67"/>
        <v>30</v>
      </c>
      <c r="P241" s="74">
        <f t="shared" si="68"/>
        <v>43976</v>
      </c>
      <c r="Q241" s="35">
        <f t="shared" ca="1" si="69"/>
        <v>2090</v>
      </c>
      <c r="R241" s="73">
        <v>7.3714281871060022E-2</v>
      </c>
      <c r="S241" s="75">
        <f t="shared" ca="1" si="70"/>
        <v>0.66087837056165399</v>
      </c>
      <c r="T241" s="37">
        <f t="shared" si="71"/>
        <v>0</v>
      </c>
      <c r="U241" s="37">
        <f t="shared" si="72"/>
        <v>0</v>
      </c>
      <c r="W241" s="75">
        <f t="shared" si="82"/>
        <v>1.7535060530771018</v>
      </c>
      <c r="X241" s="65">
        <f t="shared" ca="1" si="73"/>
        <v>0</v>
      </c>
      <c r="Z241" s="65">
        <f t="shared" ca="1" si="74"/>
        <v>0</v>
      </c>
      <c r="AA241" s="65">
        <f t="shared" ca="1" si="75"/>
        <v>0</v>
      </c>
      <c r="AB241" s="65">
        <f t="shared" ca="1" si="76"/>
        <v>0</v>
      </c>
      <c r="AC241" s="65">
        <f t="shared" ca="1" si="77"/>
        <v>0</v>
      </c>
      <c r="AD241" s="65">
        <f t="shared" ca="1" si="78"/>
        <v>0</v>
      </c>
      <c r="AE241" s="65">
        <f t="shared" ca="1" si="79"/>
        <v>0</v>
      </c>
      <c r="AG241" s="35">
        <f t="shared" si="83"/>
        <v>0</v>
      </c>
      <c r="AH241" s="35">
        <f t="shared" ca="1" si="84"/>
        <v>0</v>
      </c>
    </row>
    <row r="242" spans="1:34">
      <c r="A242" s="76">
        <f t="shared" si="80"/>
        <v>43952</v>
      </c>
      <c r="B242" s="65">
        <f t="shared" si="81"/>
        <v>1</v>
      </c>
      <c r="C242" s="65">
        <f t="shared" si="65"/>
        <v>0</v>
      </c>
      <c r="D242" s="65">
        <f t="shared" ca="1" si="66"/>
        <v>0</v>
      </c>
      <c r="E242" s="73"/>
      <c r="F242" s="66"/>
      <c r="G242" s="66">
        <v>49.271926218446602</v>
      </c>
      <c r="H242" s="73">
        <v>50.85</v>
      </c>
      <c r="I242" s="66"/>
      <c r="J242" s="66"/>
      <c r="K242" s="65"/>
      <c r="L242" s="65"/>
      <c r="M242" s="65"/>
      <c r="N242" s="65"/>
      <c r="O242" s="35">
        <f t="shared" si="67"/>
        <v>31</v>
      </c>
      <c r="P242" s="74">
        <f t="shared" si="68"/>
        <v>44007</v>
      </c>
      <c r="Q242" s="35">
        <f t="shared" ca="1" si="69"/>
        <v>2121</v>
      </c>
      <c r="R242" s="73">
        <v>7.3709152601629011E-2</v>
      </c>
      <c r="S242" s="75">
        <f t="shared" ca="1" si="70"/>
        <v>0.65685026042226857</v>
      </c>
      <c r="T242" s="37">
        <f t="shared" si="71"/>
        <v>0</v>
      </c>
      <c r="U242" s="37">
        <f t="shared" si="72"/>
        <v>0</v>
      </c>
      <c r="W242" s="75">
        <f t="shared" si="82"/>
        <v>1.7535060530771018</v>
      </c>
      <c r="X242" s="65">
        <f t="shared" ca="1" si="73"/>
        <v>0</v>
      </c>
      <c r="Z242" s="65">
        <f t="shared" ca="1" si="74"/>
        <v>0</v>
      </c>
      <c r="AA242" s="65">
        <f t="shared" ca="1" si="75"/>
        <v>0</v>
      </c>
      <c r="AB242" s="65">
        <f t="shared" ca="1" si="76"/>
        <v>0</v>
      </c>
      <c r="AC242" s="65">
        <f t="shared" ca="1" si="77"/>
        <v>0</v>
      </c>
      <c r="AD242" s="65">
        <f t="shared" ca="1" si="78"/>
        <v>0</v>
      </c>
      <c r="AE242" s="65">
        <f t="shared" ca="1" si="79"/>
        <v>0</v>
      </c>
      <c r="AG242" s="35">
        <f t="shared" si="83"/>
        <v>0</v>
      </c>
      <c r="AH242" s="35">
        <f t="shared" ca="1" si="84"/>
        <v>0</v>
      </c>
    </row>
    <row r="243" spans="1:34">
      <c r="A243" s="76">
        <f t="shared" si="80"/>
        <v>43983</v>
      </c>
      <c r="B243" s="65">
        <f t="shared" si="81"/>
        <v>1</v>
      </c>
      <c r="C243" s="65">
        <f t="shared" si="65"/>
        <v>0</v>
      </c>
      <c r="D243" s="65">
        <f t="shared" ca="1" si="66"/>
        <v>0</v>
      </c>
      <c r="E243" s="73"/>
      <c r="F243" s="66"/>
      <c r="G243" s="66">
        <v>65.271926218446566</v>
      </c>
      <c r="H243" s="73">
        <v>57.85</v>
      </c>
      <c r="I243" s="66"/>
      <c r="J243" s="66"/>
      <c r="K243" s="65"/>
      <c r="L243" s="65"/>
      <c r="M243" s="65"/>
      <c r="N243" s="65"/>
      <c r="O243" s="35">
        <f t="shared" si="67"/>
        <v>30</v>
      </c>
      <c r="P243" s="74">
        <f t="shared" si="68"/>
        <v>44037</v>
      </c>
      <c r="Q243" s="35">
        <f t="shared" ca="1" si="69"/>
        <v>2151</v>
      </c>
      <c r="R243" s="73">
        <v>7.3703852356561017E-2</v>
      </c>
      <c r="S243" s="75">
        <f t="shared" ca="1" si="70"/>
        <v>0.65297664095892283</v>
      </c>
      <c r="T243" s="37">
        <f t="shared" si="71"/>
        <v>0</v>
      </c>
      <c r="U243" s="37">
        <f t="shared" si="72"/>
        <v>0</v>
      </c>
      <c r="W243" s="75">
        <f t="shared" si="82"/>
        <v>1.7535060530771018</v>
      </c>
      <c r="X243" s="65">
        <f t="shared" ca="1" si="73"/>
        <v>0</v>
      </c>
      <c r="Z243" s="65">
        <f t="shared" ca="1" si="74"/>
        <v>0</v>
      </c>
      <c r="AA243" s="65">
        <f t="shared" ca="1" si="75"/>
        <v>0</v>
      </c>
      <c r="AB243" s="65">
        <f t="shared" ca="1" si="76"/>
        <v>0</v>
      </c>
      <c r="AC243" s="65">
        <f t="shared" ca="1" si="77"/>
        <v>0</v>
      </c>
      <c r="AD243" s="65">
        <f t="shared" ca="1" si="78"/>
        <v>0</v>
      </c>
      <c r="AE243" s="65">
        <f t="shared" ca="1" si="79"/>
        <v>0</v>
      </c>
      <c r="AG243" s="35">
        <f t="shared" si="83"/>
        <v>0</v>
      </c>
      <c r="AH243" s="35">
        <f t="shared" ca="1" si="84"/>
        <v>0</v>
      </c>
    </row>
    <row r="244" spans="1:34">
      <c r="A244" s="76">
        <f t="shared" si="80"/>
        <v>44013</v>
      </c>
      <c r="B244" s="65">
        <f t="shared" si="81"/>
        <v>1</v>
      </c>
      <c r="C244" s="65">
        <f t="shared" si="65"/>
        <v>0</v>
      </c>
      <c r="D244" s="65">
        <f t="shared" ca="1" si="66"/>
        <v>0</v>
      </c>
      <c r="E244" s="73"/>
      <c r="F244" s="66"/>
      <c r="G244" s="66">
        <v>77.75</v>
      </c>
      <c r="H244" s="73">
        <v>75.3</v>
      </c>
      <c r="I244" s="66"/>
      <c r="J244" s="66"/>
      <c r="K244" s="65"/>
      <c r="L244" s="65"/>
      <c r="M244" s="65"/>
      <c r="N244" s="65"/>
      <c r="O244" s="35">
        <f t="shared" si="67"/>
        <v>31</v>
      </c>
      <c r="P244" s="74">
        <f t="shared" si="68"/>
        <v>44068</v>
      </c>
      <c r="Q244" s="35">
        <f t="shared" ca="1" si="69"/>
        <v>2182</v>
      </c>
      <c r="R244" s="73">
        <v>7.3698552111502016E-2</v>
      </c>
      <c r="S244" s="75">
        <f t="shared" ca="1" si="70"/>
        <v>0.64899717051949934</v>
      </c>
      <c r="T244" s="37">
        <f t="shared" si="71"/>
        <v>0</v>
      </c>
      <c r="U244" s="37">
        <f t="shared" si="72"/>
        <v>0</v>
      </c>
      <c r="W244" s="75">
        <f t="shared" si="82"/>
        <v>1.7535060530771018</v>
      </c>
      <c r="X244" s="65">
        <f t="shared" ca="1" si="73"/>
        <v>0</v>
      </c>
      <c r="Z244" s="65">
        <f t="shared" ca="1" si="74"/>
        <v>0</v>
      </c>
      <c r="AA244" s="65">
        <f t="shared" ca="1" si="75"/>
        <v>0</v>
      </c>
      <c r="AB244" s="65">
        <f t="shared" ca="1" si="76"/>
        <v>0</v>
      </c>
      <c r="AC244" s="65">
        <f t="shared" ca="1" si="77"/>
        <v>0</v>
      </c>
      <c r="AD244" s="65">
        <f t="shared" ca="1" si="78"/>
        <v>0</v>
      </c>
      <c r="AE244" s="65">
        <f t="shared" ca="1" si="79"/>
        <v>0</v>
      </c>
      <c r="AG244" s="35">
        <f t="shared" si="83"/>
        <v>0</v>
      </c>
      <c r="AH244" s="35">
        <f t="shared" ca="1" si="84"/>
        <v>0</v>
      </c>
    </row>
    <row r="245" spans="1:34">
      <c r="A245" s="76">
        <f t="shared" si="80"/>
        <v>44044</v>
      </c>
      <c r="B245" s="65">
        <f t="shared" si="81"/>
        <v>1</v>
      </c>
      <c r="C245" s="65">
        <f t="shared" si="65"/>
        <v>0</v>
      </c>
      <c r="D245" s="65">
        <f t="shared" ca="1" si="66"/>
        <v>0</v>
      </c>
      <c r="E245" s="73"/>
      <c r="F245" s="66"/>
      <c r="G245" s="66">
        <v>81.963106834588672</v>
      </c>
      <c r="H245" s="73">
        <v>88.3</v>
      </c>
      <c r="I245" s="66"/>
      <c r="J245" s="66"/>
      <c r="K245" s="65"/>
      <c r="L245" s="65"/>
      <c r="M245" s="65"/>
      <c r="N245" s="65"/>
      <c r="O245" s="35">
        <f t="shared" si="67"/>
        <v>31</v>
      </c>
      <c r="P245" s="74">
        <f t="shared" si="68"/>
        <v>44099</v>
      </c>
      <c r="Q245" s="35">
        <f t="shared" ca="1" si="69"/>
        <v>2213</v>
      </c>
      <c r="R245" s="73">
        <v>7.3693422842098996E-2</v>
      </c>
      <c r="S245" s="75">
        <f t="shared" ca="1" si="70"/>
        <v>0.64504313855806739</v>
      </c>
      <c r="T245" s="37">
        <f t="shared" si="71"/>
        <v>0</v>
      </c>
      <c r="U245" s="37">
        <f t="shared" si="72"/>
        <v>0</v>
      </c>
      <c r="W245" s="75">
        <f t="shared" si="82"/>
        <v>1.7535060530771018</v>
      </c>
      <c r="X245" s="65">
        <f t="shared" ca="1" si="73"/>
        <v>0</v>
      </c>
      <c r="Z245" s="65">
        <f t="shared" ca="1" si="74"/>
        <v>0</v>
      </c>
      <c r="AA245" s="65">
        <f t="shared" ca="1" si="75"/>
        <v>0</v>
      </c>
      <c r="AB245" s="65">
        <f t="shared" ca="1" si="76"/>
        <v>0</v>
      </c>
      <c r="AC245" s="65">
        <f t="shared" ca="1" si="77"/>
        <v>0</v>
      </c>
      <c r="AD245" s="65">
        <f t="shared" ca="1" si="78"/>
        <v>0</v>
      </c>
      <c r="AE245" s="65">
        <f t="shared" ca="1" si="79"/>
        <v>0</v>
      </c>
      <c r="AG245" s="35">
        <f t="shared" si="83"/>
        <v>0</v>
      </c>
      <c r="AH245" s="35">
        <f t="shared" ca="1" si="84"/>
        <v>0</v>
      </c>
    </row>
    <row r="246" spans="1:34">
      <c r="A246" s="76">
        <f t="shared" si="80"/>
        <v>44075</v>
      </c>
      <c r="B246" s="65">
        <f t="shared" si="81"/>
        <v>1</v>
      </c>
      <c r="C246" s="65">
        <f t="shared" si="65"/>
        <v>0</v>
      </c>
      <c r="D246" s="65">
        <f t="shared" ca="1" si="66"/>
        <v>0</v>
      </c>
      <c r="E246" s="73"/>
      <c r="F246" s="66"/>
      <c r="G246" s="66">
        <v>73.963106834588672</v>
      </c>
      <c r="H246" s="73">
        <v>76.3</v>
      </c>
      <c r="I246" s="66"/>
      <c r="J246" s="66"/>
      <c r="K246" s="65"/>
      <c r="L246" s="65"/>
      <c r="M246" s="65"/>
      <c r="N246" s="65"/>
      <c r="O246" s="35">
        <f t="shared" si="67"/>
        <v>30</v>
      </c>
      <c r="P246" s="74">
        <f t="shared" si="68"/>
        <v>44129</v>
      </c>
      <c r="Q246" s="35">
        <f t="shared" ca="1" si="69"/>
        <v>2243</v>
      </c>
      <c r="R246" s="73">
        <v>7.3688122597058009E-2</v>
      </c>
      <c r="S246" s="75">
        <f t="shared" ca="1" si="70"/>
        <v>0.6412401242842416</v>
      </c>
      <c r="T246" s="37">
        <f t="shared" si="71"/>
        <v>0</v>
      </c>
      <c r="U246" s="37">
        <f t="shared" si="72"/>
        <v>0</v>
      </c>
      <c r="W246" s="75">
        <f t="shared" si="82"/>
        <v>1.7535060530771018</v>
      </c>
      <c r="X246" s="65">
        <f t="shared" ca="1" si="73"/>
        <v>0</v>
      </c>
      <c r="Z246" s="65">
        <f t="shared" ca="1" si="74"/>
        <v>0</v>
      </c>
      <c r="AA246" s="65">
        <f t="shared" ca="1" si="75"/>
        <v>0</v>
      </c>
      <c r="AB246" s="65">
        <f t="shared" ca="1" si="76"/>
        <v>0</v>
      </c>
      <c r="AC246" s="65">
        <f t="shared" ca="1" si="77"/>
        <v>0</v>
      </c>
      <c r="AD246" s="65">
        <f t="shared" ca="1" si="78"/>
        <v>0</v>
      </c>
      <c r="AE246" s="65">
        <f t="shared" ca="1" si="79"/>
        <v>0</v>
      </c>
      <c r="AG246" s="35">
        <f t="shared" si="83"/>
        <v>0</v>
      </c>
      <c r="AH246" s="35">
        <f t="shared" ca="1" si="84"/>
        <v>0</v>
      </c>
    </row>
    <row r="247" spans="1:34">
      <c r="A247" s="76">
        <f t="shared" si="80"/>
        <v>44105</v>
      </c>
      <c r="B247" s="65">
        <f t="shared" si="81"/>
        <v>1</v>
      </c>
      <c r="C247" s="65">
        <f t="shared" si="65"/>
        <v>0</v>
      </c>
      <c r="D247" s="65">
        <f t="shared" ca="1" si="66"/>
        <v>0</v>
      </c>
      <c r="E247" s="73"/>
      <c r="F247" s="66"/>
      <c r="G247" s="66">
        <v>57.15</v>
      </c>
      <c r="H247" s="73">
        <v>54.45</v>
      </c>
      <c r="I247" s="66"/>
      <c r="J247" s="66"/>
      <c r="K247" s="65"/>
      <c r="L247" s="65"/>
      <c r="M247" s="65"/>
      <c r="N247" s="65"/>
      <c r="O247" s="35">
        <f t="shared" si="67"/>
        <v>31</v>
      </c>
      <c r="P247" s="74">
        <f t="shared" si="68"/>
        <v>44160</v>
      </c>
      <c r="Q247" s="35">
        <f t="shared" ca="1" si="69"/>
        <v>2274</v>
      </c>
      <c r="R247" s="73">
        <v>7.3682993327672003E-2</v>
      </c>
      <c r="S247" s="75">
        <f t="shared" ca="1" si="70"/>
        <v>0.63733444065390432</v>
      </c>
      <c r="T247" s="37">
        <f t="shared" si="71"/>
        <v>0</v>
      </c>
      <c r="U247" s="37">
        <f t="shared" si="72"/>
        <v>0</v>
      </c>
      <c r="W247" s="75">
        <f t="shared" si="82"/>
        <v>1.7535060530771018</v>
      </c>
      <c r="X247" s="65">
        <f t="shared" ca="1" si="73"/>
        <v>0</v>
      </c>
      <c r="Z247" s="65">
        <f t="shared" ca="1" si="74"/>
        <v>0</v>
      </c>
      <c r="AA247" s="65">
        <f t="shared" ca="1" si="75"/>
        <v>0</v>
      </c>
      <c r="AB247" s="65">
        <f t="shared" ca="1" si="76"/>
        <v>0</v>
      </c>
      <c r="AC247" s="65">
        <f t="shared" ca="1" si="77"/>
        <v>0</v>
      </c>
      <c r="AD247" s="65">
        <f t="shared" ca="1" si="78"/>
        <v>0</v>
      </c>
      <c r="AE247" s="65">
        <f t="shared" ca="1" si="79"/>
        <v>0</v>
      </c>
      <c r="AG247" s="35">
        <f t="shared" si="83"/>
        <v>0</v>
      </c>
      <c r="AH247" s="35">
        <f t="shared" ca="1" si="84"/>
        <v>0</v>
      </c>
    </row>
    <row r="248" spans="1:34">
      <c r="A248" s="76">
        <f t="shared" si="80"/>
        <v>44136</v>
      </c>
      <c r="B248" s="65">
        <f t="shared" si="81"/>
        <v>1</v>
      </c>
      <c r="C248" s="65">
        <f t="shared" si="65"/>
        <v>0</v>
      </c>
      <c r="D248" s="65">
        <f t="shared" ca="1" si="66"/>
        <v>0</v>
      </c>
      <c r="E248" s="73"/>
      <c r="F248" s="66"/>
      <c r="G248" s="66">
        <v>47.273842470629056</v>
      </c>
      <c r="H248" s="73">
        <v>53.45</v>
      </c>
      <c r="I248" s="66"/>
      <c r="J248" s="66"/>
      <c r="K248" s="65"/>
      <c r="L248" s="65"/>
      <c r="M248" s="65"/>
      <c r="N248" s="65"/>
      <c r="O248" s="35">
        <f t="shared" si="67"/>
        <v>30</v>
      </c>
      <c r="P248" s="74">
        <f t="shared" si="68"/>
        <v>44190</v>
      </c>
      <c r="Q248" s="35">
        <f t="shared" ca="1" si="69"/>
        <v>2304</v>
      </c>
      <c r="R248" s="73">
        <v>7.3677693082649015E-2</v>
      </c>
      <c r="S248" s="75">
        <f t="shared" ca="1" si="70"/>
        <v>0.63357858101342768</v>
      </c>
      <c r="T248" s="37">
        <f t="shared" si="71"/>
        <v>0</v>
      </c>
      <c r="U248" s="37">
        <f t="shared" si="72"/>
        <v>0</v>
      </c>
      <c r="W248" s="75">
        <f t="shared" si="82"/>
        <v>1.7535060530771018</v>
      </c>
      <c r="X248" s="65">
        <f t="shared" ca="1" si="73"/>
        <v>0</v>
      </c>
      <c r="Z248" s="65">
        <f t="shared" ca="1" si="74"/>
        <v>0</v>
      </c>
      <c r="AA248" s="65">
        <f t="shared" ca="1" si="75"/>
        <v>0</v>
      </c>
      <c r="AB248" s="65">
        <f t="shared" ca="1" si="76"/>
        <v>0</v>
      </c>
      <c r="AC248" s="65">
        <f t="shared" ca="1" si="77"/>
        <v>0</v>
      </c>
      <c r="AD248" s="65">
        <f t="shared" ca="1" si="78"/>
        <v>0</v>
      </c>
      <c r="AE248" s="65">
        <f t="shared" ca="1" si="79"/>
        <v>0</v>
      </c>
      <c r="AG248" s="35">
        <f t="shared" si="83"/>
        <v>0</v>
      </c>
      <c r="AH248" s="35">
        <f t="shared" ca="1" si="84"/>
        <v>0</v>
      </c>
    </row>
    <row r="249" spans="1:34">
      <c r="A249" s="76">
        <f t="shared" si="80"/>
        <v>44166</v>
      </c>
      <c r="B249" s="65">
        <f t="shared" si="81"/>
        <v>1</v>
      </c>
      <c r="C249" s="65">
        <f t="shared" si="65"/>
        <v>0</v>
      </c>
      <c r="D249" s="65">
        <f t="shared" ca="1" si="66"/>
        <v>0</v>
      </c>
      <c r="E249" s="73"/>
      <c r="F249" s="66"/>
      <c r="G249" s="66">
        <v>46.273842470629056</v>
      </c>
      <c r="H249" s="73">
        <v>52.45</v>
      </c>
      <c r="I249" s="66"/>
      <c r="J249" s="66"/>
      <c r="K249" s="65"/>
      <c r="L249" s="65"/>
      <c r="M249" s="65"/>
      <c r="N249" s="65"/>
      <c r="O249" s="35">
        <f t="shared" si="67"/>
        <v>31</v>
      </c>
      <c r="P249" s="74">
        <f t="shared" si="68"/>
        <v>44221</v>
      </c>
      <c r="Q249" s="35">
        <f t="shared" ca="1" si="69"/>
        <v>2335</v>
      </c>
      <c r="R249" s="73">
        <v>7.3672392837636019E-2</v>
      </c>
      <c r="S249" s="75">
        <f t="shared" ca="1" si="70"/>
        <v>0.62972146752803837</v>
      </c>
      <c r="T249" s="37">
        <f t="shared" si="71"/>
        <v>0</v>
      </c>
      <c r="U249" s="37">
        <f t="shared" si="72"/>
        <v>0</v>
      </c>
      <c r="W249" s="75">
        <f t="shared" si="82"/>
        <v>1.7535060530771018</v>
      </c>
      <c r="X249" s="65">
        <f t="shared" ca="1" si="73"/>
        <v>0</v>
      </c>
      <c r="Z249" s="65">
        <f t="shared" ca="1" si="74"/>
        <v>0</v>
      </c>
      <c r="AA249" s="65">
        <f t="shared" ca="1" si="75"/>
        <v>0</v>
      </c>
      <c r="AB249" s="65">
        <f t="shared" ca="1" si="76"/>
        <v>0</v>
      </c>
      <c r="AC249" s="65">
        <f t="shared" ca="1" si="77"/>
        <v>0</v>
      </c>
      <c r="AD249" s="65">
        <f t="shared" ca="1" si="78"/>
        <v>0</v>
      </c>
      <c r="AE249" s="65">
        <f t="shared" ca="1" si="79"/>
        <v>0</v>
      </c>
      <c r="AG249" s="35">
        <f t="shared" si="83"/>
        <v>0</v>
      </c>
      <c r="AH249" s="35">
        <f t="shared" ca="1" si="84"/>
        <v>0</v>
      </c>
    </row>
    <row r="250" spans="1:34">
      <c r="A250" s="76">
        <f t="shared" si="80"/>
        <v>44197</v>
      </c>
      <c r="B250" s="65">
        <f t="shared" si="81"/>
        <v>1</v>
      </c>
      <c r="C250" s="65">
        <f t="shared" si="65"/>
        <v>0</v>
      </c>
      <c r="D250" s="65">
        <f t="shared" ca="1" si="66"/>
        <v>0</v>
      </c>
      <c r="E250" s="73"/>
      <c r="F250" s="66"/>
      <c r="G250" s="66">
        <v>49</v>
      </c>
      <c r="H250" s="73">
        <v>54</v>
      </c>
      <c r="I250" s="66"/>
      <c r="J250" s="66"/>
      <c r="K250" s="65"/>
      <c r="L250" s="65"/>
      <c r="M250" s="65"/>
      <c r="N250" s="65"/>
      <c r="O250" s="35">
        <f t="shared" si="67"/>
        <v>31</v>
      </c>
      <c r="P250" s="74">
        <f t="shared" si="68"/>
        <v>44252</v>
      </c>
      <c r="Q250" s="35">
        <f t="shared" ca="1" si="69"/>
        <v>2366</v>
      </c>
      <c r="R250" s="73">
        <v>7.3666881181513016E-2</v>
      </c>
      <c r="S250" s="75">
        <f t="shared" ca="1" si="70"/>
        <v>0.62589875348357127</v>
      </c>
      <c r="T250" s="37">
        <f t="shared" si="71"/>
        <v>0</v>
      </c>
      <c r="U250" s="37">
        <f t="shared" si="72"/>
        <v>0</v>
      </c>
      <c r="W250" s="75">
        <f t="shared" si="82"/>
        <v>1.806111234669415</v>
      </c>
      <c r="X250" s="65">
        <f t="shared" ca="1" si="73"/>
        <v>0</v>
      </c>
      <c r="Z250" s="65">
        <f t="shared" ca="1" si="74"/>
        <v>0</v>
      </c>
      <c r="AA250" s="65">
        <f t="shared" ca="1" si="75"/>
        <v>0</v>
      </c>
      <c r="AB250" s="65">
        <f t="shared" ca="1" si="76"/>
        <v>0</v>
      </c>
      <c r="AC250" s="65">
        <f t="shared" ca="1" si="77"/>
        <v>0</v>
      </c>
      <c r="AD250" s="65">
        <f t="shared" ca="1" si="78"/>
        <v>0</v>
      </c>
      <c r="AE250" s="65">
        <f t="shared" ca="1" si="79"/>
        <v>0</v>
      </c>
      <c r="AG250" s="35">
        <f t="shared" si="83"/>
        <v>0</v>
      </c>
      <c r="AH250" s="35">
        <f t="shared" ca="1" si="84"/>
        <v>0</v>
      </c>
    </row>
    <row r="251" spans="1:34">
      <c r="A251" s="76">
        <f t="shared" si="80"/>
        <v>44228</v>
      </c>
      <c r="B251" s="65">
        <f t="shared" si="81"/>
        <v>1</v>
      </c>
      <c r="C251" s="65">
        <f t="shared" si="65"/>
        <v>0</v>
      </c>
      <c r="D251" s="65">
        <f t="shared" ca="1" si="66"/>
        <v>0</v>
      </c>
      <c r="E251" s="73"/>
      <c r="F251" s="66"/>
      <c r="G251" s="66">
        <v>49.075712072649239</v>
      </c>
      <c r="H251" s="73">
        <v>52</v>
      </c>
      <c r="I251" s="66"/>
      <c r="J251" s="66"/>
      <c r="K251" s="65"/>
      <c r="L251" s="65"/>
      <c r="M251" s="65"/>
      <c r="N251" s="65"/>
      <c r="O251" s="35">
        <f t="shared" si="67"/>
        <v>28</v>
      </c>
      <c r="P251" s="74">
        <f t="shared" si="68"/>
        <v>44280</v>
      </c>
      <c r="Q251" s="35">
        <f t="shared" ca="1" si="69"/>
        <v>2394</v>
      </c>
      <c r="R251" s="73">
        <v>7.3658721897412016E-2</v>
      </c>
      <c r="S251" s="75">
        <f t="shared" ca="1" si="70"/>
        <v>0.62246871544077342</v>
      </c>
      <c r="T251" s="37">
        <f t="shared" si="71"/>
        <v>0</v>
      </c>
      <c r="U251" s="37">
        <f t="shared" si="72"/>
        <v>0</v>
      </c>
      <c r="W251" s="75">
        <f t="shared" si="82"/>
        <v>1.806111234669415</v>
      </c>
      <c r="X251" s="65">
        <f t="shared" ca="1" si="73"/>
        <v>0</v>
      </c>
      <c r="Z251" s="65">
        <f t="shared" ca="1" si="74"/>
        <v>0</v>
      </c>
      <c r="AA251" s="65">
        <f t="shared" ca="1" si="75"/>
        <v>0</v>
      </c>
      <c r="AB251" s="65">
        <f t="shared" ca="1" si="76"/>
        <v>0</v>
      </c>
      <c r="AC251" s="65">
        <f t="shared" ca="1" si="77"/>
        <v>0</v>
      </c>
      <c r="AD251" s="65">
        <f t="shared" ca="1" si="78"/>
        <v>0</v>
      </c>
      <c r="AE251" s="65">
        <f t="shared" ca="1" si="79"/>
        <v>0</v>
      </c>
      <c r="AG251" s="35">
        <f t="shared" si="83"/>
        <v>0</v>
      </c>
      <c r="AH251" s="35">
        <f t="shared" ca="1" si="84"/>
        <v>0</v>
      </c>
    </row>
    <row r="252" spans="1:34">
      <c r="A252" s="76">
        <f t="shared" si="80"/>
        <v>44256</v>
      </c>
      <c r="B252" s="65">
        <f t="shared" si="81"/>
        <v>1</v>
      </c>
      <c r="C252" s="65">
        <f t="shared" si="65"/>
        <v>0</v>
      </c>
      <c r="D252" s="65">
        <f t="shared" ca="1" si="66"/>
        <v>0</v>
      </c>
      <c r="E252" s="73"/>
      <c r="F252" s="66"/>
      <c r="G252" s="66">
        <v>48.075712072649239</v>
      </c>
      <c r="H252" s="73">
        <v>51</v>
      </c>
      <c r="I252" s="66"/>
      <c r="J252" s="66"/>
      <c r="K252" s="65"/>
      <c r="L252" s="65"/>
      <c r="M252" s="65"/>
      <c r="N252" s="65"/>
      <c r="O252" s="35">
        <f t="shared" si="67"/>
        <v>31</v>
      </c>
      <c r="P252" s="74">
        <f t="shared" si="68"/>
        <v>44311</v>
      </c>
      <c r="Q252" s="35">
        <f t="shared" ca="1" si="69"/>
        <v>2425</v>
      </c>
      <c r="R252" s="73">
        <v>7.3650825816045012E-2</v>
      </c>
      <c r="S252" s="75">
        <f t="shared" ca="1" si="70"/>
        <v>0.61869162895266294</v>
      </c>
      <c r="T252" s="37">
        <f t="shared" si="71"/>
        <v>0</v>
      </c>
      <c r="U252" s="37">
        <f t="shared" si="72"/>
        <v>0</v>
      </c>
      <c r="W252" s="75">
        <f t="shared" si="82"/>
        <v>1.806111234669415</v>
      </c>
      <c r="X252" s="65">
        <f t="shared" ca="1" si="73"/>
        <v>0</v>
      </c>
      <c r="Z252" s="65">
        <f t="shared" ca="1" si="74"/>
        <v>0</v>
      </c>
      <c r="AA252" s="65">
        <f t="shared" ca="1" si="75"/>
        <v>0</v>
      </c>
      <c r="AB252" s="65">
        <f t="shared" ca="1" si="76"/>
        <v>0</v>
      </c>
      <c r="AC252" s="65">
        <f t="shared" ca="1" si="77"/>
        <v>0</v>
      </c>
      <c r="AD252" s="65">
        <f t="shared" ca="1" si="78"/>
        <v>0</v>
      </c>
      <c r="AE252" s="65">
        <f t="shared" ca="1" si="79"/>
        <v>0</v>
      </c>
      <c r="AG252" s="35">
        <f t="shared" si="83"/>
        <v>0</v>
      </c>
      <c r="AH252" s="35">
        <f t="shared" ca="1" si="84"/>
        <v>0</v>
      </c>
    </row>
    <row r="253" spans="1:34">
      <c r="A253" s="76">
        <f t="shared" si="80"/>
        <v>44287</v>
      </c>
      <c r="B253" s="65">
        <f t="shared" si="81"/>
        <v>1</v>
      </c>
      <c r="C253" s="65">
        <f t="shared" si="65"/>
        <v>0</v>
      </c>
      <c r="D253" s="65">
        <f t="shared" ca="1" si="66"/>
        <v>0</v>
      </c>
      <c r="E253" s="73"/>
      <c r="F253" s="66"/>
      <c r="G253" s="66">
        <v>46.25</v>
      </c>
      <c r="H253" s="73">
        <v>48.9</v>
      </c>
      <c r="I253" s="66"/>
      <c r="J253" s="66"/>
      <c r="K253" s="65"/>
      <c r="L253" s="65"/>
      <c r="M253" s="65"/>
      <c r="N253" s="65"/>
      <c r="O253" s="35">
        <f t="shared" si="67"/>
        <v>30</v>
      </c>
      <c r="P253" s="74">
        <f t="shared" si="68"/>
        <v>44341</v>
      </c>
      <c r="Q253" s="35">
        <f t="shared" ca="1" si="69"/>
        <v>2455</v>
      </c>
      <c r="R253" s="73">
        <v>7.3642666531986006E-2</v>
      </c>
      <c r="S253" s="75">
        <f t="shared" ca="1" si="70"/>
        <v>0.61505898976739448</v>
      </c>
      <c r="T253" s="37">
        <f t="shared" si="71"/>
        <v>0</v>
      </c>
      <c r="U253" s="37">
        <f t="shared" si="72"/>
        <v>0</v>
      </c>
      <c r="W253" s="75">
        <f t="shared" si="82"/>
        <v>1.806111234669415</v>
      </c>
      <c r="X253" s="65">
        <f t="shared" ca="1" si="73"/>
        <v>0</v>
      </c>
      <c r="Z253" s="65">
        <f t="shared" ca="1" si="74"/>
        <v>0</v>
      </c>
      <c r="AA253" s="65">
        <f t="shared" ca="1" si="75"/>
        <v>0</v>
      </c>
      <c r="AB253" s="65">
        <f t="shared" ca="1" si="76"/>
        <v>0</v>
      </c>
      <c r="AC253" s="65">
        <f t="shared" ca="1" si="77"/>
        <v>0</v>
      </c>
      <c r="AD253" s="65">
        <f t="shared" ca="1" si="78"/>
        <v>0</v>
      </c>
      <c r="AE253" s="65">
        <f t="shared" ca="1" si="79"/>
        <v>0</v>
      </c>
      <c r="AG253" s="35">
        <f t="shared" si="83"/>
        <v>0</v>
      </c>
      <c r="AH253" s="35">
        <f t="shared" ca="1" si="84"/>
        <v>0</v>
      </c>
    </row>
    <row r="254" spans="1:34">
      <c r="A254" s="76">
        <f t="shared" si="80"/>
        <v>44317</v>
      </c>
      <c r="B254" s="65">
        <f t="shared" si="81"/>
        <v>1</v>
      </c>
      <c r="C254" s="65">
        <f t="shared" si="65"/>
        <v>0</v>
      </c>
      <c r="D254" s="65">
        <f t="shared" ca="1" si="66"/>
        <v>0</v>
      </c>
      <c r="E254" s="73"/>
      <c r="F254" s="66"/>
      <c r="G254" s="66">
        <v>49.498763262982251</v>
      </c>
      <c r="H254" s="73">
        <v>50.9</v>
      </c>
      <c r="I254" s="66"/>
      <c r="J254" s="66"/>
      <c r="K254" s="65"/>
      <c r="L254" s="65"/>
      <c r="M254" s="65"/>
      <c r="N254" s="65"/>
      <c r="O254" s="35">
        <f t="shared" si="67"/>
        <v>31</v>
      </c>
      <c r="P254" s="74">
        <f t="shared" si="68"/>
        <v>44372</v>
      </c>
      <c r="Q254" s="35">
        <f t="shared" ca="1" si="69"/>
        <v>2486</v>
      </c>
      <c r="R254" s="73">
        <v>7.3634770450661011E-2</v>
      </c>
      <c r="S254" s="75">
        <f t="shared" ca="1" si="70"/>
        <v>0.61132847201828655</v>
      </c>
      <c r="T254" s="37">
        <f t="shared" si="71"/>
        <v>0</v>
      </c>
      <c r="U254" s="37">
        <f t="shared" si="72"/>
        <v>0</v>
      </c>
      <c r="W254" s="75">
        <f t="shared" si="82"/>
        <v>1.806111234669415</v>
      </c>
      <c r="X254" s="65">
        <f t="shared" ca="1" si="73"/>
        <v>0</v>
      </c>
      <c r="Z254" s="65">
        <f t="shared" ca="1" si="74"/>
        <v>0</v>
      </c>
      <c r="AA254" s="65">
        <f t="shared" ca="1" si="75"/>
        <v>0</v>
      </c>
      <c r="AB254" s="65">
        <f t="shared" ca="1" si="76"/>
        <v>0</v>
      </c>
      <c r="AC254" s="65">
        <f t="shared" ca="1" si="77"/>
        <v>0</v>
      </c>
      <c r="AD254" s="65">
        <f t="shared" ca="1" si="78"/>
        <v>0</v>
      </c>
      <c r="AE254" s="65">
        <f t="shared" ca="1" si="79"/>
        <v>0</v>
      </c>
      <c r="AG254" s="35">
        <f t="shared" si="83"/>
        <v>0</v>
      </c>
      <c r="AH254" s="35">
        <f t="shared" ca="1" si="84"/>
        <v>0</v>
      </c>
    </row>
    <row r="255" spans="1:34">
      <c r="A255" s="76">
        <f t="shared" si="80"/>
        <v>44348</v>
      </c>
      <c r="B255" s="65">
        <f t="shared" si="81"/>
        <v>1</v>
      </c>
      <c r="C255" s="65">
        <f t="shared" si="65"/>
        <v>0</v>
      </c>
      <c r="D255" s="65">
        <f t="shared" ca="1" si="66"/>
        <v>0</v>
      </c>
      <c r="E255" s="73"/>
      <c r="F255" s="66"/>
      <c r="G255" s="66">
        <v>65.498763262982209</v>
      </c>
      <c r="H255" s="73">
        <v>57.9</v>
      </c>
      <c r="I255" s="66"/>
      <c r="J255" s="66"/>
      <c r="K255" s="65"/>
      <c r="L255" s="65"/>
      <c r="M255" s="65"/>
      <c r="N255" s="65"/>
      <c r="O255" s="35">
        <f t="shared" si="67"/>
        <v>30</v>
      </c>
      <c r="P255" s="74">
        <f t="shared" si="68"/>
        <v>44402</v>
      </c>
      <c r="Q255" s="35">
        <f t="shared" ca="1" si="69"/>
        <v>2516</v>
      </c>
      <c r="R255" s="73">
        <v>7.3626611166646025E-2</v>
      </c>
      <c r="S255" s="75">
        <f t="shared" ca="1" si="70"/>
        <v>0.60774167445338145</v>
      </c>
      <c r="T255" s="37">
        <f t="shared" si="71"/>
        <v>0</v>
      </c>
      <c r="U255" s="37">
        <f t="shared" si="72"/>
        <v>0</v>
      </c>
      <c r="W255" s="75">
        <f t="shared" si="82"/>
        <v>1.806111234669415</v>
      </c>
      <c r="X255" s="65">
        <f t="shared" ca="1" si="73"/>
        <v>0</v>
      </c>
      <c r="Z255" s="65">
        <f t="shared" ca="1" si="74"/>
        <v>0</v>
      </c>
      <c r="AA255" s="65">
        <f t="shared" ca="1" si="75"/>
        <v>0</v>
      </c>
      <c r="AB255" s="65">
        <f t="shared" ca="1" si="76"/>
        <v>0</v>
      </c>
      <c r="AC255" s="65">
        <f t="shared" ca="1" si="77"/>
        <v>0</v>
      </c>
      <c r="AD255" s="65">
        <f t="shared" ca="1" si="78"/>
        <v>0</v>
      </c>
      <c r="AE255" s="65">
        <f t="shared" ca="1" si="79"/>
        <v>0</v>
      </c>
      <c r="AG255" s="35">
        <f t="shared" si="83"/>
        <v>0</v>
      </c>
      <c r="AH255" s="35">
        <f t="shared" ca="1" si="84"/>
        <v>0</v>
      </c>
    </row>
    <row r="256" spans="1:34">
      <c r="A256" s="76">
        <f t="shared" si="80"/>
        <v>44378</v>
      </c>
      <c r="B256" s="65">
        <f t="shared" si="81"/>
        <v>1</v>
      </c>
      <c r="C256" s="65">
        <f t="shared" si="65"/>
        <v>0</v>
      </c>
      <c r="D256" s="65">
        <f t="shared" ca="1" si="66"/>
        <v>0</v>
      </c>
      <c r="E256" s="73"/>
      <c r="F256" s="66"/>
      <c r="G256" s="66">
        <v>78</v>
      </c>
      <c r="H256" s="73">
        <v>75.349999999999994</v>
      </c>
      <c r="I256" s="66"/>
      <c r="J256" s="66"/>
      <c r="K256" s="65"/>
      <c r="L256" s="65"/>
      <c r="M256" s="65"/>
      <c r="N256" s="65"/>
      <c r="O256" s="35">
        <f t="shared" si="67"/>
        <v>31</v>
      </c>
      <c r="P256" s="74">
        <f t="shared" si="68"/>
        <v>44433</v>
      </c>
      <c r="Q256" s="35">
        <f t="shared" ca="1" si="69"/>
        <v>2547</v>
      </c>
      <c r="R256" s="73">
        <v>7.3618451882653022E-2</v>
      </c>
      <c r="S256" s="75">
        <f t="shared" ca="1" si="70"/>
        <v>0.60405607018173701</v>
      </c>
      <c r="T256" s="37">
        <f t="shared" si="71"/>
        <v>0</v>
      </c>
      <c r="U256" s="37">
        <f t="shared" si="72"/>
        <v>0</v>
      </c>
      <c r="W256" s="75">
        <f t="shared" si="82"/>
        <v>1.806111234669415</v>
      </c>
      <c r="X256" s="65">
        <f t="shared" ca="1" si="73"/>
        <v>0</v>
      </c>
      <c r="Z256" s="65">
        <f t="shared" ca="1" si="74"/>
        <v>0</v>
      </c>
      <c r="AA256" s="65">
        <f t="shared" ca="1" si="75"/>
        <v>0</v>
      </c>
      <c r="AB256" s="65">
        <f t="shared" ca="1" si="76"/>
        <v>0</v>
      </c>
      <c r="AC256" s="65">
        <f t="shared" ca="1" si="77"/>
        <v>0</v>
      </c>
      <c r="AD256" s="65">
        <f t="shared" ca="1" si="78"/>
        <v>0</v>
      </c>
      <c r="AE256" s="65">
        <f t="shared" ca="1" si="79"/>
        <v>0</v>
      </c>
      <c r="AG256" s="35">
        <f t="shared" si="83"/>
        <v>0</v>
      </c>
      <c r="AH256" s="35">
        <f t="shared" ca="1" si="84"/>
        <v>0</v>
      </c>
    </row>
    <row r="257" spans="1:34">
      <c r="A257" s="76">
        <f t="shared" si="80"/>
        <v>44409</v>
      </c>
      <c r="B257" s="65">
        <f t="shared" si="81"/>
        <v>1</v>
      </c>
      <c r="C257" s="65">
        <f t="shared" si="65"/>
        <v>0</v>
      </c>
      <c r="D257" s="65">
        <f t="shared" ca="1" si="66"/>
        <v>0</v>
      </c>
      <c r="E257" s="73"/>
      <c r="F257" s="66"/>
      <c r="G257" s="66">
        <v>82.294945897743446</v>
      </c>
      <c r="H257" s="73">
        <v>88.35</v>
      </c>
      <c r="I257" s="66"/>
      <c r="J257" s="66"/>
      <c r="K257" s="65"/>
      <c r="L257" s="65"/>
      <c r="M257" s="65"/>
      <c r="N257" s="65"/>
      <c r="O257" s="35">
        <f t="shared" si="67"/>
        <v>31</v>
      </c>
      <c r="P257" s="74">
        <f t="shared" si="68"/>
        <v>44464</v>
      </c>
      <c r="Q257" s="35">
        <f t="shared" ca="1" si="69"/>
        <v>2578</v>
      </c>
      <c r="R257" s="73">
        <v>7.3610555801391003E-2</v>
      </c>
      <c r="S257" s="75">
        <f t="shared" ca="1" si="70"/>
        <v>0.60039466904687111</v>
      </c>
      <c r="T257" s="37">
        <f t="shared" si="71"/>
        <v>0</v>
      </c>
      <c r="U257" s="37">
        <f t="shared" si="72"/>
        <v>0</v>
      </c>
      <c r="W257" s="75">
        <f t="shared" si="82"/>
        <v>1.806111234669415</v>
      </c>
      <c r="X257" s="65">
        <f t="shared" ca="1" si="73"/>
        <v>0</v>
      </c>
      <c r="Z257" s="65">
        <f t="shared" ca="1" si="74"/>
        <v>0</v>
      </c>
      <c r="AA257" s="65">
        <f t="shared" ca="1" si="75"/>
        <v>0</v>
      </c>
      <c r="AB257" s="65">
        <f t="shared" ca="1" si="76"/>
        <v>0</v>
      </c>
      <c r="AC257" s="65">
        <f t="shared" ca="1" si="77"/>
        <v>0</v>
      </c>
      <c r="AD257" s="65">
        <f t="shared" ca="1" si="78"/>
        <v>0</v>
      </c>
      <c r="AE257" s="65">
        <f t="shared" ca="1" si="79"/>
        <v>0</v>
      </c>
      <c r="AG257" s="35">
        <f t="shared" si="83"/>
        <v>0</v>
      </c>
      <c r="AH257" s="35">
        <f t="shared" ca="1" si="84"/>
        <v>0</v>
      </c>
    </row>
    <row r="258" spans="1:34">
      <c r="A258" s="76">
        <f t="shared" si="80"/>
        <v>44440</v>
      </c>
      <c r="B258" s="65">
        <f t="shared" si="81"/>
        <v>1</v>
      </c>
      <c r="C258" s="65">
        <f t="shared" si="65"/>
        <v>0</v>
      </c>
      <c r="D258" s="65">
        <f t="shared" ca="1" si="66"/>
        <v>0</v>
      </c>
      <c r="E258" s="73"/>
      <c r="F258" s="66"/>
      <c r="G258" s="66">
        <v>74.294945897743446</v>
      </c>
      <c r="H258" s="73">
        <v>76.349999999999994</v>
      </c>
      <c r="I258" s="66"/>
      <c r="J258" s="66"/>
      <c r="K258" s="65"/>
      <c r="L258" s="65"/>
      <c r="M258" s="65"/>
      <c r="N258" s="65"/>
      <c r="O258" s="35">
        <f t="shared" si="67"/>
        <v>30</v>
      </c>
      <c r="P258" s="74">
        <f t="shared" si="68"/>
        <v>44494</v>
      </c>
      <c r="Q258" s="35">
        <f t="shared" ca="1" si="69"/>
        <v>2608</v>
      </c>
      <c r="R258" s="73">
        <v>7.3602396517440022E-2</v>
      </c>
      <c r="S258" s="75">
        <f t="shared" ca="1" si="70"/>
        <v>0.59687326905496896</v>
      </c>
      <c r="T258" s="37">
        <f t="shared" si="71"/>
        <v>0</v>
      </c>
      <c r="U258" s="37">
        <f t="shared" si="72"/>
        <v>0</v>
      </c>
      <c r="W258" s="75">
        <f t="shared" si="82"/>
        <v>1.806111234669415</v>
      </c>
      <c r="X258" s="65">
        <f t="shared" ca="1" si="73"/>
        <v>0</v>
      </c>
      <c r="Z258" s="65">
        <f t="shared" ca="1" si="74"/>
        <v>0</v>
      </c>
      <c r="AA258" s="65">
        <f t="shared" ca="1" si="75"/>
        <v>0</v>
      </c>
      <c r="AB258" s="65">
        <f t="shared" ca="1" si="76"/>
        <v>0</v>
      </c>
      <c r="AC258" s="65">
        <f t="shared" ca="1" si="77"/>
        <v>0</v>
      </c>
      <c r="AD258" s="65">
        <f t="shared" ca="1" si="78"/>
        <v>0</v>
      </c>
      <c r="AE258" s="65">
        <f t="shared" ca="1" si="79"/>
        <v>0</v>
      </c>
      <c r="AG258" s="35">
        <f t="shared" si="83"/>
        <v>0</v>
      </c>
      <c r="AH258" s="35">
        <f t="shared" ca="1" si="84"/>
        <v>0</v>
      </c>
    </row>
    <row r="259" spans="1:34">
      <c r="A259" s="76">
        <f t="shared" si="80"/>
        <v>44470</v>
      </c>
      <c r="B259" s="65">
        <f t="shared" si="81"/>
        <v>1</v>
      </c>
      <c r="C259" s="65">
        <f t="shared" si="65"/>
        <v>0</v>
      </c>
      <c r="D259" s="65">
        <f t="shared" ca="1" si="66"/>
        <v>0</v>
      </c>
      <c r="E259" s="73"/>
      <c r="F259" s="66"/>
      <c r="G259" s="66">
        <v>57.4</v>
      </c>
      <c r="H259" s="73">
        <v>54.5</v>
      </c>
      <c r="I259" s="66"/>
      <c r="J259" s="66"/>
      <c r="K259" s="65"/>
      <c r="L259" s="65"/>
      <c r="M259" s="65"/>
      <c r="N259" s="65"/>
      <c r="O259" s="35">
        <f t="shared" si="67"/>
        <v>31</v>
      </c>
      <c r="P259" s="74">
        <f t="shared" si="68"/>
        <v>44525</v>
      </c>
      <c r="Q259" s="35">
        <f t="shared" ca="1" si="69"/>
        <v>2639</v>
      </c>
      <c r="R259" s="73">
        <v>7.3594500436219998E-2</v>
      </c>
      <c r="S259" s="75">
        <f t="shared" ca="1" si="70"/>
        <v>0.59325696516013626</v>
      </c>
      <c r="T259" s="37">
        <f t="shared" si="71"/>
        <v>0</v>
      </c>
      <c r="U259" s="37">
        <f t="shared" si="72"/>
        <v>0</v>
      </c>
      <c r="W259" s="75">
        <f t="shared" si="82"/>
        <v>1.806111234669415</v>
      </c>
      <c r="X259" s="65">
        <f t="shared" ca="1" si="73"/>
        <v>0</v>
      </c>
      <c r="Z259" s="65">
        <f t="shared" ca="1" si="74"/>
        <v>0</v>
      </c>
      <c r="AA259" s="65">
        <f t="shared" ca="1" si="75"/>
        <v>0</v>
      </c>
      <c r="AB259" s="65">
        <f t="shared" ca="1" si="76"/>
        <v>0</v>
      </c>
      <c r="AC259" s="65">
        <f t="shared" ca="1" si="77"/>
        <v>0</v>
      </c>
      <c r="AD259" s="65">
        <f t="shared" ca="1" si="78"/>
        <v>0</v>
      </c>
      <c r="AE259" s="65">
        <f t="shared" ca="1" si="79"/>
        <v>0</v>
      </c>
      <c r="AG259" s="35">
        <f t="shared" si="83"/>
        <v>0</v>
      </c>
      <c r="AH259" s="35">
        <f t="shared" ca="1" si="84"/>
        <v>0</v>
      </c>
    </row>
    <row r="260" spans="1:34">
      <c r="A260" s="76">
        <f t="shared" si="80"/>
        <v>44501</v>
      </c>
      <c r="B260" s="65">
        <f t="shared" si="81"/>
        <v>1</v>
      </c>
      <c r="C260" s="65">
        <f t="shared" si="65"/>
        <v>0</v>
      </c>
      <c r="D260" s="65">
        <f t="shared" ca="1" si="66"/>
        <v>0</v>
      </c>
      <c r="E260" s="73"/>
      <c r="F260" s="66"/>
      <c r="G260" s="66">
        <v>47.496755874689171</v>
      </c>
      <c r="H260" s="73">
        <v>53.5</v>
      </c>
      <c r="I260" s="66"/>
      <c r="J260" s="66"/>
      <c r="K260" s="65"/>
      <c r="L260" s="65"/>
      <c r="M260" s="65"/>
      <c r="N260" s="65"/>
      <c r="O260" s="35">
        <f t="shared" si="67"/>
        <v>30</v>
      </c>
      <c r="P260" s="74">
        <f t="shared" si="68"/>
        <v>44555</v>
      </c>
      <c r="Q260" s="35">
        <f t="shared" ca="1" si="69"/>
        <v>2669</v>
      </c>
      <c r="R260" s="73">
        <v>7.3586341152314022E-2</v>
      </c>
      <c r="S260" s="75">
        <f t="shared" ca="1" si="70"/>
        <v>0.58978002343771641</v>
      </c>
      <c r="T260" s="37">
        <f t="shared" si="71"/>
        <v>0</v>
      </c>
      <c r="U260" s="37">
        <f t="shared" si="72"/>
        <v>0</v>
      </c>
      <c r="W260" s="75">
        <f t="shared" si="82"/>
        <v>1.806111234669415</v>
      </c>
      <c r="X260" s="65">
        <f t="shared" ca="1" si="73"/>
        <v>0</v>
      </c>
      <c r="Z260" s="65">
        <f t="shared" ca="1" si="74"/>
        <v>0</v>
      </c>
      <c r="AA260" s="65">
        <f t="shared" ca="1" si="75"/>
        <v>0</v>
      </c>
      <c r="AB260" s="65">
        <f t="shared" ca="1" si="76"/>
        <v>0</v>
      </c>
      <c r="AC260" s="65">
        <f t="shared" ca="1" si="77"/>
        <v>0</v>
      </c>
      <c r="AD260" s="65">
        <f t="shared" ca="1" si="78"/>
        <v>0</v>
      </c>
      <c r="AE260" s="65">
        <f t="shared" ca="1" si="79"/>
        <v>0</v>
      </c>
      <c r="AG260" s="35">
        <f t="shared" si="83"/>
        <v>0</v>
      </c>
      <c r="AH260" s="35">
        <f t="shared" ca="1" si="84"/>
        <v>0</v>
      </c>
    </row>
    <row r="261" spans="1:34">
      <c r="A261" s="76">
        <f t="shared" si="80"/>
        <v>44531</v>
      </c>
      <c r="B261" s="65">
        <f t="shared" si="81"/>
        <v>1</v>
      </c>
      <c r="C261" s="65">
        <f t="shared" si="65"/>
        <v>0</v>
      </c>
      <c r="D261" s="65">
        <f t="shared" ca="1" si="66"/>
        <v>0</v>
      </c>
      <c r="E261" s="73"/>
      <c r="F261" s="66"/>
      <c r="G261" s="66">
        <v>46.496755874689171</v>
      </c>
      <c r="H261" s="73">
        <v>52.5</v>
      </c>
      <c r="I261" s="66"/>
      <c r="J261" s="66"/>
      <c r="K261" s="65"/>
      <c r="L261" s="65"/>
      <c r="M261" s="65"/>
      <c r="N261" s="65"/>
      <c r="O261" s="35">
        <f t="shared" si="67"/>
        <v>31</v>
      </c>
      <c r="P261" s="74">
        <f t="shared" si="68"/>
        <v>44586</v>
      </c>
      <c r="Q261" s="35">
        <f t="shared" ca="1" si="69"/>
        <v>2700</v>
      </c>
      <c r="R261" s="73">
        <v>7.3578181868429016E-2</v>
      </c>
      <c r="S261" s="75">
        <f t="shared" ca="1" si="70"/>
        <v>0.58620494928906097</v>
      </c>
      <c r="T261" s="37">
        <f t="shared" si="71"/>
        <v>0</v>
      </c>
      <c r="U261" s="37">
        <f t="shared" si="72"/>
        <v>0</v>
      </c>
      <c r="W261" s="75">
        <f t="shared" si="82"/>
        <v>1.806111234669415</v>
      </c>
      <c r="X261" s="65">
        <f t="shared" ca="1" si="73"/>
        <v>0</v>
      </c>
      <c r="Z261" s="65">
        <f t="shared" ca="1" si="74"/>
        <v>0</v>
      </c>
      <c r="AA261" s="65">
        <f t="shared" ca="1" si="75"/>
        <v>0</v>
      </c>
      <c r="AB261" s="65">
        <f t="shared" ca="1" si="76"/>
        <v>0</v>
      </c>
      <c r="AC261" s="65">
        <f t="shared" ca="1" si="77"/>
        <v>0</v>
      </c>
      <c r="AD261" s="65">
        <f t="shared" ca="1" si="78"/>
        <v>0</v>
      </c>
      <c r="AE261" s="65">
        <f t="shared" ca="1" si="79"/>
        <v>0</v>
      </c>
      <c r="AG261" s="35">
        <f t="shared" si="83"/>
        <v>0</v>
      </c>
      <c r="AH261" s="35">
        <f t="shared" ca="1" si="84"/>
        <v>0</v>
      </c>
    </row>
    <row r="262" spans="1:34">
      <c r="A262" s="76">
        <f t="shared" si="80"/>
        <v>44562</v>
      </c>
      <c r="B262" s="65">
        <f t="shared" si="81"/>
        <v>1</v>
      </c>
      <c r="C262" s="65">
        <f t="shared" si="65"/>
        <v>0</v>
      </c>
      <c r="D262" s="65">
        <f t="shared" ca="1" si="66"/>
        <v>0</v>
      </c>
      <c r="E262" s="73"/>
      <c r="F262" s="66"/>
      <c r="G262" s="66">
        <v>49.25</v>
      </c>
      <c r="H262" s="73">
        <v>54.05</v>
      </c>
      <c r="I262" s="66"/>
      <c r="J262" s="66"/>
      <c r="K262" s="65"/>
      <c r="L262" s="65"/>
      <c r="M262" s="65"/>
      <c r="N262" s="65"/>
      <c r="O262" s="35">
        <f t="shared" si="67"/>
        <v>31</v>
      </c>
      <c r="P262" s="74">
        <f t="shared" si="68"/>
        <v>44617</v>
      </c>
      <c r="Q262" s="35">
        <f t="shared" ca="1" si="69"/>
        <v>2731</v>
      </c>
      <c r="R262" s="73">
        <v>7.3570812192681009E-2</v>
      </c>
      <c r="S262" s="75">
        <f t="shared" ca="1" si="70"/>
        <v>0.58265556725229051</v>
      </c>
      <c r="T262" s="37">
        <f t="shared" si="71"/>
        <v>0</v>
      </c>
      <c r="U262" s="37">
        <f t="shared" si="72"/>
        <v>0</v>
      </c>
      <c r="W262" s="75">
        <f t="shared" si="82"/>
        <v>1.8602945717094976</v>
      </c>
      <c r="X262" s="65">
        <f t="shared" ca="1" si="73"/>
        <v>0</v>
      </c>
      <c r="Z262" s="65">
        <f t="shared" ca="1" si="74"/>
        <v>0</v>
      </c>
      <c r="AA262" s="65">
        <f t="shared" ca="1" si="75"/>
        <v>0</v>
      </c>
      <c r="AB262" s="65">
        <f t="shared" ca="1" si="76"/>
        <v>0</v>
      </c>
      <c r="AC262" s="65">
        <f t="shared" ca="1" si="77"/>
        <v>0</v>
      </c>
      <c r="AD262" s="65">
        <f t="shared" ca="1" si="78"/>
        <v>0</v>
      </c>
      <c r="AE262" s="65">
        <f t="shared" ca="1" si="79"/>
        <v>0</v>
      </c>
      <c r="AG262" s="35">
        <f t="shared" si="83"/>
        <v>0</v>
      </c>
      <c r="AH262" s="35">
        <f t="shared" ca="1" si="84"/>
        <v>0</v>
      </c>
    </row>
    <row r="263" spans="1:34">
      <c r="A263" s="76">
        <f t="shared" si="80"/>
        <v>44593</v>
      </c>
      <c r="B263" s="65">
        <f t="shared" si="81"/>
        <v>1</v>
      </c>
      <c r="C263" s="65">
        <f t="shared" si="65"/>
        <v>0</v>
      </c>
      <c r="D263" s="65">
        <f t="shared" ca="1" si="66"/>
        <v>0</v>
      </c>
      <c r="E263" s="73"/>
      <c r="F263" s="66"/>
      <c r="G263" s="66">
        <v>49.302396461192473</v>
      </c>
      <c r="H263" s="73">
        <v>52.05</v>
      </c>
      <c r="I263" s="66"/>
      <c r="J263" s="66"/>
      <c r="K263" s="65"/>
      <c r="L263" s="65"/>
      <c r="M263" s="65"/>
      <c r="N263" s="65"/>
      <c r="O263" s="35">
        <f t="shared" si="67"/>
        <v>28</v>
      </c>
      <c r="P263" s="74">
        <f t="shared" si="68"/>
        <v>44645</v>
      </c>
      <c r="Q263" s="35">
        <f t="shared" ca="1" si="69"/>
        <v>2759</v>
      </c>
      <c r="R263" s="73">
        <v>7.3562652908837997E-2</v>
      </c>
      <c r="S263" s="75">
        <f t="shared" ca="1" si="70"/>
        <v>0.57947103725496463</v>
      </c>
      <c r="T263" s="37">
        <f t="shared" si="71"/>
        <v>0</v>
      </c>
      <c r="U263" s="37">
        <f t="shared" si="72"/>
        <v>0</v>
      </c>
      <c r="W263" s="75">
        <f t="shared" si="82"/>
        <v>1.8602945717094976</v>
      </c>
      <c r="X263" s="65">
        <f t="shared" ca="1" si="73"/>
        <v>0</v>
      </c>
      <c r="Z263" s="65">
        <f t="shared" ca="1" si="74"/>
        <v>0</v>
      </c>
      <c r="AA263" s="65">
        <f t="shared" ca="1" si="75"/>
        <v>0</v>
      </c>
      <c r="AB263" s="65">
        <f t="shared" ca="1" si="76"/>
        <v>0</v>
      </c>
      <c r="AC263" s="65">
        <f t="shared" ca="1" si="77"/>
        <v>0</v>
      </c>
      <c r="AD263" s="65">
        <f t="shared" ca="1" si="78"/>
        <v>0</v>
      </c>
      <c r="AE263" s="65">
        <f t="shared" ca="1" si="79"/>
        <v>0</v>
      </c>
      <c r="AG263" s="35">
        <f t="shared" si="83"/>
        <v>0</v>
      </c>
      <c r="AH263" s="35">
        <f t="shared" ca="1" si="84"/>
        <v>0</v>
      </c>
    </row>
    <row r="264" spans="1:34">
      <c r="A264" s="76">
        <f t="shared" si="80"/>
        <v>44621</v>
      </c>
      <c r="B264" s="65">
        <f t="shared" si="81"/>
        <v>1</v>
      </c>
      <c r="C264" s="65">
        <f t="shared" si="65"/>
        <v>0</v>
      </c>
      <c r="D264" s="65">
        <f t="shared" ca="1" si="66"/>
        <v>0</v>
      </c>
      <c r="E264" s="73"/>
      <c r="F264" s="66"/>
      <c r="G264" s="66">
        <v>48.302396461192473</v>
      </c>
      <c r="H264" s="73">
        <v>51.05</v>
      </c>
      <c r="I264" s="66"/>
      <c r="J264" s="66"/>
      <c r="K264" s="65"/>
      <c r="L264" s="65"/>
      <c r="M264" s="65"/>
      <c r="N264" s="65"/>
      <c r="O264" s="35">
        <f t="shared" si="67"/>
        <v>31</v>
      </c>
      <c r="P264" s="74">
        <f t="shared" si="68"/>
        <v>44676</v>
      </c>
      <c r="Q264" s="35">
        <f t="shared" ca="1" si="69"/>
        <v>2790</v>
      </c>
      <c r="R264" s="73">
        <v>7.3554756827721016E-2</v>
      </c>
      <c r="S264" s="75">
        <f t="shared" ca="1" si="70"/>
        <v>0.57596391749211251</v>
      </c>
      <c r="T264" s="37">
        <f t="shared" si="71"/>
        <v>0</v>
      </c>
      <c r="U264" s="37">
        <f t="shared" si="72"/>
        <v>0</v>
      </c>
      <c r="W264" s="75">
        <f t="shared" si="82"/>
        <v>1.8602945717094976</v>
      </c>
      <c r="X264" s="65">
        <f t="shared" ca="1" si="73"/>
        <v>0</v>
      </c>
      <c r="Z264" s="65">
        <f t="shared" ca="1" si="74"/>
        <v>0</v>
      </c>
      <c r="AA264" s="65">
        <f t="shared" ca="1" si="75"/>
        <v>0</v>
      </c>
      <c r="AB264" s="65">
        <f t="shared" ca="1" si="76"/>
        <v>0</v>
      </c>
      <c r="AC264" s="65">
        <f t="shared" ca="1" si="77"/>
        <v>0</v>
      </c>
      <c r="AD264" s="65">
        <f t="shared" ca="1" si="78"/>
        <v>0</v>
      </c>
      <c r="AE264" s="65">
        <f t="shared" ca="1" si="79"/>
        <v>0</v>
      </c>
      <c r="AG264" s="35">
        <f t="shared" si="83"/>
        <v>0</v>
      </c>
      <c r="AH264" s="35">
        <f t="shared" ca="1" si="84"/>
        <v>0</v>
      </c>
    </row>
    <row r="265" spans="1:34">
      <c r="A265" s="76">
        <f t="shared" si="80"/>
        <v>44652</v>
      </c>
      <c r="B265" s="65">
        <f t="shared" si="81"/>
        <v>1</v>
      </c>
      <c r="C265" s="65">
        <f t="shared" si="65"/>
        <v>0</v>
      </c>
      <c r="D265" s="65">
        <f t="shared" ca="1" si="66"/>
        <v>0</v>
      </c>
      <c r="E265" s="73"/>
      <c r="F265" s="66"/>
      <c r="G265" s="66">
        <v>46.5</v>
      </c>
      <c r="H265" s="73">
        <v>48.95</v>
      </c>
      <c r="I265" s="66"/>
      <c r="J265" s="66"/>
      <c r="K265" s="65"/>
      <c r="L265" s="65"/>
      <c r="M265" s="65"/>
      <c r="N265" s="65"/>
      <c r="O265" s="35">
        <f t="shared" si="67"/>
        <v>30</v>
      </c>
      <c r="P265" s="74">
        <f t="shared" si="68"/>
        <v>44706</v>
      </c>
      <c r="Q265" s="35">
        <f t="shared" ca="1" si="69"/>
        <v>2820</v>
      </c>
      <c r="R265" s="73">
        <v>7.3546597543921996E-2</v>
      </c>
      <c r="S265" s="75">
        <f t="shared" ca="1" si="70"/>
        <v>0.57259087041268275</v>
      </c>
      <c r="T265" s="37">
        <f t="shared" si="71"/>
        <v>0</v>
      </c>
      <c r="U265" s="37">
        <f t="shared" si="72"/>
        <v>0</v>
      </c>
      <c r="W265" s="75">
        <f t="shared" si="82"/>
        <v>1.8602945717094976</v>
      </c>
      <c r="X265" s="65">
        <f t="shared" ca="1" si="73"/>
        <v>0</v>
      </c>
      <c r="Z265" s="65">
        <f t="shared" ca="1" si="74"/>
        <v>0</v>
      </c>
      <c r="AA265" s="65">
        <f t="shared" ca="1" si="75"/>
        <v>0</v>
      </c>
      <c r="AB265" s="65">
        <f t="shared" ca="1" si="76"/>
        <v>0</v>
      </c>
      <c r="AC265" s="65">
        <f t="shared" ca="1" si="77"/>
        <v>0</v>
      </c>
      <c r="AD265" s="65">
        <f t="shared" ca="1" si="78"/>
        <v>0</v>
      </c>
      <c r="AE265" s="65">
        <f t="shared" ca="1" si="79"/>
        <v>0</v>
      </c>
      <c r="AG265" s="35">
        <f t="shared" si="83"/>
        <v>0</v>
      </c>
      <c r="AH265" s="35">
        <f t="shared" ca="1" si="84"/>
        <v>0</v>
      </c>
    </row>
    <row r="266" spans="1:34">
      <c r="A266" s="76">
        <f t="shared" si="80"/>
        <v>44682</v>
      </c>
      <c r="B266" s="65">
        <f t="shared" si="81"/>
        <v>1</v>
      </c>
      <c r="C266" s="65">
        <f t="shared" ref="C266:C329" si="85">IF(T266=1,B266*O266,0)</f>
        <v>0</v>
      </c>
      <c r="D266" s="65">
        <f t="shared" ref="D266:D329" ca="1" si="86">C266*S266</f>
        <v>0</v>
      </c>
      <c r="E266" s="73"/>
      <c r="F266" s="66"/>
      <c r="G266" s="66">
        <v>49.725600307517901</v>
      </c>
      <c r="H266" s="73">
        <v>50.95</v>
      </c>
      <c r="I266" s="66"/>
      <c r="J266" s="66"/>
      <c r="K266" s="65"/>
      <c r="L266" s="65"/>
      <c r="M266" s="65"/>
      <c r="N266" s="65"/>
      <c r="O266" s="35">
        <f t="shared" ref="O266:O329" si="87">A267-A266</f>
        <v>31</v>
      </c>
      <c r="P266" s="74">
        <f t="shared" ref="P266:P329" si="88">CHOOSE(F$3,A267+24,A266)</f>
        <v>44737</v>
      </c>
      <c r="Q266" s="35">
        <f t="shared" ref="Q266:Q329" ca="1" si="89">P266-C$3</f>
        <v>2851</v>
      </c>
      <c r="R266" s="73">
        <v>7.353870146284601E-2</v>
      </c>
      <c r="S266" s="75">
        <f t="shared" ref="S266:S329" ca="1" si="90">1/(1+CHOOSE(F$3,R267/2,R266/2))^(2*Q266/365.25)</f>
        <v>0.56912688765159125</v>
      </c>
      <c r="T266" s="37">
        <f t="shared" ref="T266:T329" si="91">IF(AND(mthbeg&lt;=A266,mthend&gt;=A266),1,0)</f>
        <v>0</v>
      </c>
      <c r="U266" s="37">
        <f t="shared" ref="U266:U329" si="92">O266*T266</f>
        <v>0</v>
      </c>
      <c r="W266" s="75">
        <f t="shared" si="82"/>
        <v>1.8602945717094976</v>
      </c>
      <c r="X266" s="65">
        <f t="shared" ref="X266:X329" ca="1" si="93">D266*W266</f>
        <v>0</v>
      </c>
      <c r="Z266" s="65">
        <f t="shared" ref="Z266:Z329" ca="1" si="94">$D266*E266</f>
        <v>0</v>
      </c>
      <c r="AA266" s="65">
        <f t="shared" ref="AA266:AA329" ca="1" si="95">$D266*F266</f>
        <v>0</v>
      </c>
      <c r="AB266" s="65">
        <f t="shared" ref="AB266:AB329" ca="1" si="96">$D266*G266</f>
        <v>0</v>
      </c>
      <c r="AC266" s="65">
        <f t="shared" ref="AC266:AC329" ca="1" si="97">$D266*H266</f>
        <v>0</v>
      </c>
      <c r="AD266" s="65">
        <f t="shared" ref="AD266:AD329" ca="1" si="98">$D266*I266</f>
        <v>0</v>
      </c>
      <c r="AE266" s="65">
        <f t="shared" ref="AE266:AE329" ca="1" si="99">$D266*J266</f>
        <v>0</v>
      </c>
      <c r="AG266" s="35">
        <f t="shared" si="83"/>
        <v>0</v>
      </c>
      <c r="AH266" s="35">
        <f t="shared" ca="1" si="84"/>
        <v>0</v>
      </c>
    </row>
    <row r="267" spans="1:34">
      <c r="A267" s="76">
        <f t="shared" ref="A267:A330" si="100">EDATE(A266,1)</f>
        <v>44713</v>
      </c>
      <c r="B267" s="65">
        <f t="shared" ref="B267:B330" si="101">B266</f>
        <v>1</v>
      </c>
      <c r="C267" s="65">
        <f t="shared" si="85"/>
        <v>0</v>
      </c>
      <c r="D267" s="65">
        <f t="shared" ca="1" si="86"/>
        <v>0</v>
      </c>
      <c r="E267" s="73"/>
      <c r="F267" s="66"/>
      <c r="G267" s="66">
        <v>65.725600307517851</v>
      </c>
      <c r="H267" s="73">
        <v>57.95</v>
      </c>
      <c r="I267" s="66"/>
      <c r="J267" s="66"/>
      <c r="K267" s="65"/>
      <c r="L267" s="65"/>
      <c r="M267" s="65"/>
      <c r="N267" s="65"/>
      <c r="O267" s="35">
        <f t="shared" si="87"/>
        <v>30</v>
      </c>
      <c r="P267" s="74">
        <f t="shared" si="88"/>
        <v>44767</v>
      </c>
      <c r="Q267" s="35">
        <f t="shared" ca="1" si="89"/>
        <v>2881</v>
      </c>
      <c r="R267" s="73">
        <v>7.353054217909101E-2</v>
      </c>
      <c r="S267" s="75">
        <f t="shared" ca="1" si="90"/>
        <v>0.56579645319019889</v>
      </c>
      <c r="T267" s="37">
        <f t="shared" si="91"/>
        <v>0</v>
      </c>
      <c r="U267" s="37">
        <f t="shared" si="92"/>
        <v>0</v>
      </c>
      <c r="W267" s="75">
        <f t="shared" ref="W267:W330" si="102">IF(AND(CHOOSE(W$3,MONTH(A267)=MONTH(mthbeg),MONTH(A267)=1),YEAR(A267)&gt;YEAR(mthbeg)),W266*(1+escalator),W266)</f>
        <v>1.8602945717094976</v>
      </c>
      <c r="X267" s="65">
        <f t="shared" ca="1" si="93"/>
        <v>0</v>
      </c>
      <c r="Z267" s="65">
        <f t="shared" ca="1" si="94"/>
        <v>0</v>
      </c>
      <c r="AA267" s="65">
        <f t="shared" ca="1" si="95"/>
        <v>0</v>
      </c>
      <c r="AB267" s="65">
        <f t="shared" ca="1" si="96"/>
        <v>0</v>
      </c>
      <c r="AC267" s="65">
        <f t="shared" ca="1" si="97"/>
        <v>0</v>
      </c>
      <c r="AD267" s="65">
        <f t="shared" ca="1" si="98"/>
        <v>0</v>
      </c>
      <c r="AE267" s="65">
        <f t="shared" ca="1" si="99"/>
        <v>0</v>
      </c>
      <c r="AG267" s="35">
        <f t="shared" si="83"/>
        <v>0</v>
      </c>
      <c r="AH267" s="35">
        <f t="shared" ca="1" si="84"/>
        <v>0</v>
      </c>
    </row>
    <row r="268" spans="1:34">
      <c r="A268" s="76">
        <f t="shared" si="100"/>
        <v>44743</v>
      </c>
      <c r="B268" s="65">
        <f t="shared" si="101"/>
        <v>1</v>
      </c>
      <c r="C268" s="65">
        <f t="shared" si="85"/>
        <v>0</v>
      </c>
      <c r="D268" s="65">
        <f t="shared" ca="1" si="86"/>
        <v>0</v>
      </c>
      <c r="E268" s="73"/>
      <c r="F268" s="66"/>
      <c r="G268" s="66">
        <v>78.25</v>
      </c>
      <c r="H268" s="73">
        <v>75.400000000000006</v>
      </c>
      <c r="I268" s="66"/>
      <c r="J268" s="66"/>
      <c r="K268" s="65"/>
      <c r="L268" s="65"/>
      <c r="M268" s="65"/>
      <c r="N268" s="65"/>
      <c r="O268" s="35">
        <f t="shared" si="87"/>
        <v>31</v>
      </c>
      <c r="P268" s="74">
        <f t="shared" si="88"/>
        <v>44798</v>
      </c>
      <c r="Q268" s="35">
        <f t="shared" ca="1" si="89"/>
        <v>2912</v>
      </c>
      <c r="R268" s="73">
        <v>7.3522382895355995E-2</v>
      </c>
      <c r="S268" s="75">
        <f t="shared" ca="1" si="90"/>
        <v>0.56237392682604115</v>
      </c>
      <c r="T268" s="37">
        <f t="shared" si="91"/>
        <v>0</v>
      </c>
      <c r="U268" s="37">
        <f t="shared" si="92"/>
        <v>0</v>
      </c>
      <c r="W268" s="75">
        <f t="shared" si="102"/>
        <v>1.8602945717094976</v>
      </c>
      <c r="X268" s="65">
        <f t="shared" ca="1" si="93"/>
        <v>0</v>
      </c>
      <c r="Z268" s="65">
        <f t="shared" ca="1" si="94"/>
        <v>0</v>
      </c>
      <c r="AA268" s="65">
        <f t="shared" ca="1" si="95"/>
        <v>0</v>
      </c>
      <c r="AB268" s="65">
        <f t="shared" ca="1" si="96"/>
        <v>0</v>
      </c>
      <c r="AC268" s="65">
        <f t="shared" ca="1" si="97"/>
        <v>0</v>
      </c>
      <c r="AD268" s="65">
        <f t="shared" ca="1" si="98"/>
        <v>0</v>
      </c>
      <c r="AE268" s="65">
        <f t="shared" ca="1" si="99"/>
        <v>0</v>
      </c>
      <c r="AG268" s="35">
        <f t="shared" ref="AG268:AG331" si="103">C268*E268</f>
        <v>0</v>
      </c>
      <c r="AH268" s="35">
        <f t="shared" ref="AH268:AH331" ca="1" si="104">AG268*S268</f>
        <v>0</v>
      </c>
    </row>
    <row r="269" spans="1:34">
      <c r="A269" s="76">
        <f t="shared" si="100"/>
        <v>44774</v>
      </c>
      <c r="B269" s="65">
        <f t="shared" si="101"/>
        <v>1</v>
      </c>
      <c r="C269" s="65">
        <f t="shared" si="85"/>
        <v>0</v>
      </c>
      <c r="D269" s="65">
        <f t="shared" ca="1" si="86"/>
        <v>0</v>
      </c>
      <c r="E269" s="73"/>
      <c r="F269" s="66"/>
      <c r="G269" s="66">
        <v>82.62678496089822</v>
      </c>
      <c r="H269" s="73">
        <v>88.4</v>
      </c>
      <c r="I269" s="66"/>
      <c r="J269" s="66"/>
      <c r="K269" s="65"/>
      <c r="L269" s="65"/>
      <c r="M269" s="65"/>
      <c r="N269" s="65"/>
      <c r="O269" s="35">
        <f t="shared" si="87"/>
        <v>31</v>
      </c>
      <c r="P269" s="74">
        <f t="shared" si="88"/>
        <v>44829</v>
      </c>
      <c r="Q269" s="35">
        <f t="shared" ca="1" si="89"/>
        <v>2943</v>
      </c>
      <c r="R269" s="73">
        <v>7.3514486814344013E-2</v>
      </c>
      <c r="S269" s="75">
        <f t="shared" ca="1" si="90"/>
        <v>0.55897396966409563</v>
      </c>
      <c r="T269" s="37">
        <f t="shared" si="91"/>
        <v>0</v>
      </c>
      <c r="U269" s="37">
        <f t="shared" si="92"/>
        <v>0</v>
      </c>
      <c r="W269" s="75">
        <f t="shared" si="102"/>
        <v>1.8602945717094976</v>
      </c>
      <c r="X269" s="65">
        <f t="shared" ca="1" si="93"/>
        <v>0</v>
      </c>
      <c r="Z269" s="65">
        <f t="shared" ca="1" si="94"/>
        <v>0</v>
      </c>
      <c r="AA269" s="65">
        <f t="shared" ca="1" si="95"/>
        <v>0</v>
      </c>
      <c r="AB269" s="65">
        <f t="shared" ca="1" si="96"/>
        <v>0</v>
      </c>
      <c r="AC269" s="65">
        <f t="shared" ca="1" si="97"/>
        <v>0</v>
      </c>
      <c r="AD269" s="65">
        <f t="shared" ca="1" si="98"/>
        <v>0</v>
      </c>
      <c r="AE269" s="65">
        <f t="shared" ca="1" si="99"/>
        <v>0</v>
      </c>
      <c r="AG269" s="35">
        <f t="shared" si="103"/>
        <v>0</v>
      </c>
      <c r="AH269" s="35">
        <f t="shared" ca="1" si="104"/>
        <v>0</v>
      </c>
    </row>
    <row r="270" spans="1:34">
      <c r="A270" s="76">
        <f t="shared" si="100"/>
        <v>44805</v>
      </c>
      <c r="B270" s="65">
        <f t="shared" si="101"/>
        <v>1</v>
      </c>
      <c r="C270" s="65">
        <f t="shared" si="85"/>
        <v>0</v>
      </c>
      <c r="D270" s="65">
        <f t="shared" ca="1" si="86"/>
        <v>0</v>
      </c>
      <c r="E270" s="73"/>
      <c r="F270" s="66"/>
      <c r="G270" s="66">
        <v>74.62678496089822</v>
      </c>
      <c r="H270" s="73">
        <v>76.400000000000006</v>
      </c>
      <c r="I270" s="66"/>
      <c r="J270" s="66"/>
      <c r="K270" s="65"/>
      <c r="L270" s="65"/>
      <c r="M270" s="65"/>
      <c r="N270" s="65"/>
      <c r="O270" s="35">
        <f t="shared" si="87"/>
        <v>30</v>
      </c>
      <c r="P270" s="74">
        <f t="shared" si="88"/>
        <v>44859</v>
      </c>
      <c r="Q270" s="35">
        <f t="shared" ca="1" si="89"/>
        <v>2973</v>
      </c>
      <c r="R270" s="73">
        <v>7.3506327530653004E-2</v>
      </c>
      <c r="S270" s="75">
        <f t="shared" ca="1" si="90"/>
        <v>0.55570396807095945</v>
      </c>
      <c r="T270" s="37">
        <f t="shared" si="91"/>
        <v>0</v>
      </c>
      <c r="U270" s="37">
        <f t="shared" si="92"/>
        <v>0</v>
      </c>
      <c r="W270" s="75">
        <f t="shared" si="102"/>
        <v>1.8602945717094976</v>
      </c>
      <c r="X270" s="65">
        <f t="shared" ca="1" si="93"/>
        <v>0</v>
      </c>
      <c r="Z270" s="65">
        <f t="shared" ca="1" si="94"/>
        <v>0</v>
      </c>
      <c r="AA270" s="65">
        <f t="shared" ca="1" si="95"/>
        <v>0</v>
      </c>
      <c r="AB270" s="65">
        <f t="shared" ca="1" si="96"/>
        <v>0</v>
      </c>
      <c r="AC270" s="65">
        <f t="shared" ca="1" si="97"/>
        <v>0</v>
      </c>
      <c r="AD270" s="65">
        <f t="shared" ca="1" si="98"/>
        <v>0</v>
      </c>
      <c r="AE270" s="65">
        <f t="shared" ca="1" si="99"/>
        <v>0</v>
      </c>
      <c r="AG270" s="35">
        <f t="shared" si="103"/>
        <v>0</v>
      </c>
      <c r="AH270" s="35">
        <f t="shared" ca="1" si="104"/>
        <v>0</v>
      </c>
    </row>
    <row r="271" spans="1:34">
      <c r="A271" s="76">
        <f t="shared" si="100"/>
        <v>44835</v>
      </c>
      <c r="B271" s="65">
        <f t="shared" si="101"/>
        <v>1</v>
      </c>
      <c r="C271" s="65">
        <f t="shared" si="85"/>
        <v>0</v>
      </c>
      <c r="D271" s="65">
        <f t="shared" ca="1" si="86"/>
        <v>0</v>
      </c>
      <c r="E271" s="73"/>
      <c r="F271" s="66"/>
      <c r="G271" s="66">
        <v>57.65</v>
      </c>
      <c r="H271" s="73">
        <v>54.55</v>
      </c>
      <c r="I271" s="66"/>
      <c r="J271" s="66"/>
      <c r="K271" s="65"/>
      <c r="L271" s="65"/>
      <c r="M271" s="65"/>
      <c r="N271" s="65"/>
      <c r="O271" s="35">
        <f t="shared" si="87"/>
        <v>31</v>
      </c>
      <c r="P271" s="74">
        <f t="shared" si="88"/>
        <v>44890</v>
      </c>
      <c r="Q271" s="35">
        <f t="shared" ca="1" si="89"/>
        <v>3004</v>
      </c>
      <c r="R271" s="73">
        <v>7.3498431449683002E-2</v>
      </c>
      <c r="S271" s="75">
        <f t="shared" ca="1" si="90"/>
        <v>0.55234578787634403</v>
      </c>
      <c r="T271" s="37">
        <f t="shared" si="91"/>
        <v>0</v>
      </c>
      <c r="U271" s="37">
        <f t="shared" si="92"/>
        <v>0</v>
      </c>
      <c r="W271" s="75">
        <f t="shared" si="102"/>
        <v>1.8602945717094976</v>
      </c>
      <c r="X271" s="65">
        <f t="shared" ca="1" si="93"/>
        <v>0</v>
      </c>
      <c r="Z271" s="65">
        <f t="shared" ca="1" si="94"/>
        <v>0</v>
      </c>
      <c r="AA271" s="65">
        <f t="shared" ca="1" si="95"/>
        <v>0</v>
      </c>
      <c r="AB271" s="65">
        <f t="shared" ca="1" si="96"/>
        <v>0</v>
      </c>
      <c r="AC271" s="65">
        <f t="shared" ca="1" si="97"/>
        <v>0</v>
      </c>
      <c r="AD271" s="65">
        <f t="shared" ca="1" si="98"/>
        <v>0</v>
      </c>
      <c r="AE271" s="65">
        <f t="shared" ca="1" si="99"/>
        <v>0</v>
      </c>
      <c r="AG271" s="35">
        <f t="shared" si="103"/>
        <v>0</v>
      </c>
      <c r="AH271" s="35">
        <f t="shared" ca="1" si="104"/>
        <v>0</v>
      </c>
    </row>
    <row r="272" spans="1:34">
      <c r="A272" s="76">
        <f t="shared" si="100"/>
        <v>44866</v>
      </c>
      <c r="B272" s="65">
        <f t="shared" si="101"/>
        <v>1</v>
      </c>
      <c r="C272" s="65">
        <f t="shared" si="85"/>
        <v>0</v>
      </c>
      <c r="D272" s="65">
        <f t="shared" ca="1" si="86"/>
        <v>0</v>
      </c>
      <c r="E272" s="73"/>
      <c r="F272" s="66"/>
      <c r="G272" s="66">
        <v>47.719669278749286</v>
      </c>
      <c r="H272" s="73">
        <v>53.55</v>
      </c>
      <c r="I272" s="66"/>
      <c r="J272" s="66"/>
      <c r="K272" s="65"/>
      <c r="L272" s="65"/>
      <c r="M272" s="65"/>
      <c r="N272" s="65"/>
      <c r="O272" s="35">
        <f t="shared" si="87"/>
        <v>30</v>
      </c>
      <c r="P272" s="74">
        <f t="shared" si="88"/>
        <v>44920</v>
      </c>
      <c r="Q272" s="35">
        <f t="shared" ca="1" si="89"/>
        <v>3034</v>
      </c>
      <c r="R272" s="73">
        <v>7.3490272166035014E-2</v>
      </c>
      <c r="S272" s="75">
        <f t="shared" ca="1" si="90"/>
        <v>0.54911711638189398</v>
      </c>
      <c r="T272" s="37">
        <f t="shared" si="91"/>
        <v>0</v>
      </c>
      <c r="U272" s="37">
        <f t="shared" si="92"/>
        <v>0</v>
      </c>
      <c r="W272" s="75">
        <f t="shared" si="102"/>
        <v>1.8602945717094976</v>
      </c>
      <c r="X272" s="65">
        <f t="shared" ca="1" si="93"/>
        <v>0</v>
      </c>
      <c r="Z272" s="65">
        <f t="shared" ca="1" si="94"/>
        <v>0</v>
      </c>
      <c r="AA272" s="65">
        <f t="shared" ca="1" si="95"/>
        <v>0</v>
      </c>
      <c r="AB272" s="65">
        <f t="shared" ca="1" si="96"/>
        <v>0</v>
      </c>
      <c r="AC272" s="65">
        <f t="shared" ca="1" si="97"/>
        <v>0</v>
      </c>
      <c r="AD272" s="65">
        <f t="shared" ca="1" si="98"/>
        <v>0</v>
      </c>
      <c r="AE272" s="65">
        <f t="shared" ca="1" si="99"/>
        <v>0</v>
      </c>
      <c r="AG272" s="35">
        <f t="shared" si="103"/>
        <v>0</v>
      </c>
      <c r="AH272" s="35">
        <f t="shared" ca="1" si="104"/>
        <v>0</v>
      </c>
    </row>
    <row r="273" spans="1:34">
      <c r="A273" s="76">
        <f t="shared" si="100"/>
        <v>44896</v>
      </c>
      <c r="B273" s="65">
        <f t="shared" si="101"/>
        <v>1</v>
      </c>
      <c r="C273" s="65">
        <f t="shared" si="85"/>
        <v>0</v>
      </c>
      <c r="D273" s="65">
        <f t="shared" ca="1" si="86"/>
        <v>0</v>
      </c>
      <c r="E273" s="73"/>
      <c r="F273" s="66"/>
      <c r="G273" s="66">
        <v>46.719669278749286</v>
      </c>
      <c r="H273" s="73">
        <v>52.55</v>
      </c>
      <c r="I273" s="66"/>
      <c r="J273" s="66"/>
      <c r="K273" s="65"/>
      <c r="L273" s="65"/>
      <c r="M273" s="65"/>
      <c r="N273" s="65"/>
      <c r="O273" s="35">
        <f t="shared" si="87"/>
        <v>31</v>
      </c>
      <c r="P273" s="74">
        <f t="shared" si="88"/>
        <v>44951</v>
      </c>
      <c r="Q273" s="35">
        <f t="shared" ca="1" si="89"/>
        <v>3065</v>
      </c>
      <c r="R273" s="73">
        <v>7.3482112882409009E-2</v>
      </c>
      <c r="S273" s="75">
        <f t="shared" ca="1" si="90"/>
        <v>0.54579669975727418</v>
      </c>
      <c r="T273" s="37">
        <f t="shared" si="91"/>
        <v>0</v>
      </c>
      <c r="U273" s="37">
        <f t="shared" si="92"/>
        <v>0</v>
      </c>
      <c r="W273" s="75">
        <f t="shared" si="102"/>
        <v>1.8602945717094976</v>
      </c>
      <c r="X273" s="65">
        <f t="shared" ca="1" si="93"/>
        <v>0</v>
      </c>
      <c r="Z273" s="65">
        <f t="shared" ca="1" si="94"/>
        <v>0</v>
      </c>
      <c r="AA273" s="65">
        <f t="shared" ca="1" si="95"/>
        <v>0</v>
      </c>
      <c r="AB273" s="65">
        <f t="shared" ca="1" si="96"/>
        <v>0</v>
      </c>
      <c r="AC273" s="65">
        <f t="shared" ca="1" si="97"/>
        <v>0</v>
      </c>
      <c r="AD273" s="65">
        <f t="shared" ca="1" si="98"/>
        <v>0</v>
      </c>
      <c r="AE273" s="65">
        <f t="shared" ca="1" si="99"/>
        <v>0</v>
      </c>
      <c r="AG273" s="35">
        <f t="shared" si="103"/>
        <v>0</v>
      </c>
      <c r="AH273" s="35">
        <f t="shared" ca="1" si="104"/>
        <v>0</v>
      </c>
    </row>
    <row r="274" spans="1:34">
      <c r="A274" s="76">
        <f t="shared" si="100"/>
        <v>44927</v>
      </c>
      <c r="B274" s="65">
        <f t="shared" si="101"/>
        <v>1</v>
      </c>
      <c r="C274" s="65">
        <f t="shared" si="85"/>
        <v>0</v>
      </c>
      <c r="D274" s="65">
        <f t="shared" ca="1" si="86"/>
        <v>0</v>
      </c>
      <c r="E274" s="73"/>
      <c r="F274" s="66"/>
      <c r="G274" s="66">
        <v>49.5</v>
      </c>
      <c r="H274" s="73">
        <v>54.1</v>
      </c>
      <c r="I274" s="66"/>
      <c r="J274" s="66"/>
      <c r="K274" s="65"/>
      <c r="L274" s="65"/>
      <c r="M274" s="65"/>
      <c r="N274" s="65"/>
      <c r="O274" s="35">
        <f t="shared" si="87"/>
        <v>31</v>
      </c>
      <c r="P274" s="74">
        <f t="shared" si="88"/>
        <v>44982</v>
      </c>
      <c r="Q274" s="35">
        <f t="shared" ca="1" si="89"/>
        <v>3096</v>
      </c>
      <c r="R274" s="73">
        <v>7.3474743206896009E-2</v>
      </c>
      <c r="S274" s="75">
        <f t="shared" ca="1" si="90"/>
        <v>0.54250051814312783</v>
      </c>
      <c r="T274" s="37">
        <f t="shared" si="91"/>
        <v>0</v>
      </c>
      <c r="U274" s="37">
        <f t="shared" si="92"/>
        <v>0</v>
      </c>
      <c r="W274" s="75">
        <f t="shared" si="102"/>
        <v>1.9161034088607827</v>
      </c>
      <c r="X274" s="65">
        <f t="shared" ca="1" si="93"/>
        <v>0</v>
      </c>
      <c r="Z274" s="65">
        <f t="shared" ca="1" si="94"/>
        <v>0</v>
      </c>
      <c r="AA274" s="65">
        <f t="shared" ca="1" si="95"/>
        <v>0</v>
      </c>
      <c r="AB274" s="65">
        <f t="shared" ca="1" si="96"/>
        <v>0</v>
      </c>
      <c r="AC274" s="65">
        <f t="shared" ca="1" si="97"/>
        <v>0</v>
      </c>
      <c r="AD274" s="65">
        <f t="shared" ca="1" si="98"/>
        <v>0</v>
      </c>
      <c r="AE274" s="65">
        <f t="shared" ca="1" si="99"/>
        <v>0</v>
      </c>
      <c r="AG274" s="35">
        <f t="shared" si="103"/>
        <v>0</v>
      </c>
      <c r="AH274" s="35">
        <f t="shared" ca="1" si="104"/>
        <v>0</v>
      </c>
    </row>
    <row r="275" spans="1:34">
      <c r="A275" s="76">
        <f t="shared" si="100"/>
        <v>44958</v>
      </c>
      <c r="B275" s="65">
        <f t="shared" si="101"/>
        <v>1</v>
      </c>
      <c r="C275" s="65">
        <f t="shared" si="85"/>
        <v>0</v>
      </c>
      <c r="D275" s="65">
        <f t="shared" ca="1" si="86"/>
        <v>0</v>
      </c>
      <c r="E275" s="73"/>
      <c r="F275" s="66"/>
      <c r="G275" s="66">
        <v>49.529080849735706</v>
      </c>
      <c r="H275" s="73">
        <v>52.1</v>
      </c>
      <c r="I275" s="66"/>
      <c r="J275" s="66"/>
      <c r="K275" s="65"/>
      <c r="L275" s="65"/>
      <c r="M275" s="65"/>
      <c r="N275" s="65"/>
      <c r="O275" s="35">
        <f t="shared" si="87"/>
        <v>28</v>
      </c>
      <c r="P275" s="74">
        <f t="shared" si="88"/>
        <v>45010</v>
      </c>
      <c r="Q275" s="35">
        <f t="shared" ca="1" si="89"/>
        <v>3124</v>
      </c>
      <c r="R275" s="73">
        <v>7.3466583923312012E-2</v>
      </c>
      <c r="S275" s="75">
        <f t="shared" ca="1" si="90"/>
        <v>0.53954339792110295</v>
      </c>
      <c r="T275" s="37">
        <f t="shared" si="91"/>
        <v>0</v>
      </c>
      <c r="U275" s="37">
        <f t="shared" si="92"/>
        <v>0</v>
      </c>
      <c r="W275" s="75">
        <f t="shared" si="102"/>
        <v>1.9161034088607827</v>
      </c>
      <c r="X275" s="65">
        <f t="shared" ca="1" si="93"/>
        <v>0</v>
      </c>
      <c r="Z275" s="65">
        <f t="shared" ca="1" si="94"/>
        <v>0</v>
      </c>
      <c r="AA275" s="65">
        <f t="shared" ca="1" si="95"/>
        <v>0</v>
      </c>
      <c r="AB275" s="65">
        <f t="shared" ca="1" si="96"/>
        <v>0</v>
      </c>
      <c r="AC275" s="65">
        <f t="shared" ca="1" si="97"/>
        <v>0</v>
      </c>
      <c r="AD275" s="65">
        <f t="shared" ca="1" si="98"/>
        <v>0</v>
      </c>
      <c r="AE275" s="65">
        <f t="shared" ca="1" si="99"/>
        <v>0</v>
      </c>
      <c r="AG275" s="35">
        <f t="shared" si="103"/>
        <v>0</v>
      </c>
      <c r="AH275" s="35">
        <f t="shared" ca="1" si="104"/>
        <v>0</v>
      </c>
    </row>
    <row r="276" spans="1:34">
      <c r="A276" s="76">
        <f t="shared" si="100"/>
        <v>44986</v>
      </c>
      <c r="B276" s="65">
        <f t="shared" si="101"/>
        <v>1</v>
      </c>
      <c r="C276" s="65">
        <f t="shared" si="85"/>
        <v>0</v>
      </c>
      <c r="D276" s="65">
        <f t="shared" ca="1" si="86"/>
        <v>0</v>
      </c>
      <c r="E276" s="73"/>
      <c r="F276" s="66"/>
      <c r="G276" s="66">
        <v>48.529080849735706</v>
      </c>
      <c r="H276" s="73">
        <v>51.1</v>
      </c>
      <c r="I276" s="66"/>
      <c r="J276" s="66"/>
      <c r="K276" s="65"/>
      <c r="L276" s="65"/>
      <c r="M276" s="65"/>
      <c r="N276" s="65"/>
      <c r="O276" s="35">
        <f t="shared" si="87"/>
        <v>31</v>
      </c>
      <c r="P276" s="74">
        <f t="shared" si="88"/>
        <v>45041</v>
      </c>
      <c r="Q276" s="35">
        <f t="shared" ca="1" si="89"/>
        <v>3155</v>
      </c>
      <c r="R276" s="73">
        <v>7.3458687842444997E-2</v>
      </c>
      <c r="S276" s="75">
        <f t="shared" ca="1" si="90"/>
        <v>0.5362863682660558</v>
      </c>
      <c r="T276" s="37">
        <f t="shared" si="91"/>
        <v>0</v>
      </c>
      <c r="U276" s="37">
        <f t="shared" si="92"/>
        <v>0</v>
      </c>
      <c r="W276" s="75">
        <f t="shared" si="102"/>
        <v>1.9161034088607827</v>
      </c>
      <c r="X276" s="65">
        <f t="shared" ca="1" si="93"/>
        <v>0</v>
      </c>
      <c r="Z276" s="65">
        <f t="shared" ca="1" si="94"/>
        <v>0</v>
      </c>
      <c r="AA276" s="65">
        <f t="shared" ca="1" si="95"/>
        <v>0</v>
      </c>
      <c r="AB276" s="65">
        <f t="shared" ca="1" si="96"/>
        <v>0</v>
      </c>
      <c r="AC276" s="65">
        <f t="shared" ca="1" si="97"/>
        <v>0</v>
      </c>
      <c r="AD276" s="65">
        <f t="shared" ca="1" si="98"/>
        <v>0</v>
      </c>
      <c r="AE276" s="65">
        <f t="shared" ca="1" si="99"/>
        <v>0</v>
      </c>
      <c r="AG276" s="35">
        <f t="shared" si="103"/>
        <v>0</v>
      </c>
      <c r="AH276" s="35">
        <f t="shared" ca="1" si="104"/>
        <v>0</v>
      </c>
    </row>
    <row r="277" spans="1:34">
      <c r="A277" s="76">
        <f t="shared" si="100"/>
        <v>45017</v>
      </c>
      <c r="B277" s="65">
        <f t="shared" si="101"/>
        <v>1</v>
      </c>
      <c r="C277" s="65">
        <f t="shared" si="85"/>
        <v>0</v>
      </c>
      <c r="D277" s="65">
        <f t="shared" ca="1" si="86"/>
        <v>0</v>
      </c>
      <c r="E277" s="73"/>
      <c r="F277" s="66"/>
      <c r="G277" s="66">
        <v>46.75</v>
      </c>
      <c r="H277" s="73">
        <v>49</v>
      </c>
      <c r="I277" s="66"/>
      <c r="J277" s="66"/>
      <c r="K277" s="65"/>
      <c r="L277" s="65"/>
      <c r="M277" s="65"/>
      <c r="N277" s="65"/>
      <c r="O277" s="35">
        <f t="shared" si="87"/>
        <v>30</v>
      </c>
      <c r="P277" s="74">
        <f t="shared" si="88"/>
        <v>45071</v>
      </c>
      <c r="Q277" s="35">
        <f t="shared" ca="1" si="89"/>
        <v>3185</v>
      </c>
      <c r="R277" s="73">
        <v>7.3450528558904007E-2</v>
      </c>
      <c r="S277" s="75">
        <f t="shared" ca="1" si="90"/>
        <v>0.53315380399213341</v>
      </c>
      <c r="T277" s="37">
        <f t="shared" si="91"/>
        <v>0</v>
      </c>
      <c r="U277" s="37">
        <f t="shared" si="92"/>
        <v>0</v>
      </c>
      <c r="W277" s="75">
        <f t="shared" si="102"/>
        <v>1.9161034088607827</v>
      </c>
      <c r="X277" s="65">
        <f t="shared" ca="1" si="93"/>
        <v>0</v>
      </c>
      <c r="Z277" s="65">
        <f t="shared" ca="1" si="94"/>
        <v>0</v>
      </c>
      <c r="AA277" s="65">
        <f t="shared" ca="1" si="95"/>
        <v>0</v>
      </c>
      <c r="AB277" s="65">
        <f t="shared" ca="1" si="96"/>
        <v>0</v>
      </c>
      <c r="AC277" s="65">
        <f t="shared" ca="1" si="97"/>
        <v>0</v>
      </c>
      <c r="AD277" s="65">
        <f t="shared" ca="1" si="98"/>
        <v>0</v>
      </c>
      <c r="AE277" s="65">
        <f t="shared" ca="1" si="99"/>
        <v>0</v>
      </c>
      <c r="AG277" s="35">
        <f t="shared" si="103"/>
        <v>0</v>
      </c>
      <c r="AH277" s="35">
        <f t="shared" ca="1" si="104"/>
        <v>0</v>
      </c>
    </row>
    <row r="278" spans="1:34">
      <c r="A278" s="76">
        <f t="shared" si="100"/>
        <v>45047</v>
      </c>
      <c r="B278" s="65">
        <f t="shared" si="101"/>
        <v>1</v>
      </c>
      <c r="C278" s="65">
        <f t="shared" si="85"/>
        <v>0</v>
      </c>
      <c r="D278" s="65">
        <f t="shared" ca="1" si="86"/>
        <v>0</v>
      </c>
      <c r="E278" s="73"/>
      <c r="F278" s="66"/>
      <c r="G278" s="66">
        <v>49.952437352053551</v>
      </c>
      <c r="H278" s="73">
        <v>51</v>
      </c>
      <c r="I278" s="66"/>
      <c r="J278" s="66"/>
      <c r="K278" s="65"/>
      <c r="L278" s="65"/>
      <c r="M278" s="65"/>
      <c r="N278" s="65"/>
      <c r="O278" s="35">
        <f t="shared" si="87"/>
        <v>31</v>
      </c>
      <c r="P278" s="74">
        <f t="shared" si="88"/>
        <v>45102</v>
      </c>
      <c r="Q278" s="35">
        <f t="shared" ca="1" si="89"/>
        <v>3216</v>
      </c>
      <c r="R278" s="73">
        <v>7.3442632478080014E-2</v>
      </c>
      <c r="S278" s="75">
        <f t="shared" ca="1" si="90"/>
        <v>0.52993673940000141</v>
      </c>
      <c r="T278" s="37">
        <f t="shared" si="91"/>
        <v>0</v>
      </c>
      <c r="U278" s="37">
        <f t="shared" si="92"/>
        <v>0</v>
      </c>
      <c r="W278" s="75">
        <f t="shared" si="102"/>
        <v>1.9161034088607827</v>
      </c>
      <c r="X278" s="65">
        <f t="shared" ca="1" si="93"/>
        <v>0</v>
      </c>
      <c r="Z278" s="65">
        <f t="shared" ca="1" si="94"/>
        <v>0</v>
      </c>
      <c r="AA278" s="65">
        <f t="shared" ca="1" si="95"/>
        <v>0</v>
      </c>
      <c r="AB278" s="65">
        <f t="shared" ca="1" si="96"/>
        <v>0</v>
      </c>
      <c r="AC278" s="65">
        <f t="shared" ca="1" si="97"/>
        <v>0</v>
      </c>
      <c r="AD278" s="65">
        <f t="shared" ca="1" si="98"/>
        <v>0</v>
      </c>
      <c r="AE278" s="65">
        <f t="shared" ca="1" si="99"/>
        <v>0</v>
      </c>
      <c r="AG278" s="35">
        <f t="shared" si="103"/>
        <v>0</v>
      </c>
      <c r="AH278" s="35">
        <f t="shared" ca="1" si="104"/>
        <v>0</v>
      </c>
    </row>
    <row r="279" spans="1:34">
      <c r="A279" s="76">
        <f t="shared" si="100"/>
        <v>45078</v>
      </c>
      <c r="B279" s="65">
        <f t="shared" si="101"/>
        <v>1</v>
      </c>
      <c r="C279" s="65">
        <f t="shared" si="85"/>
        <v>0</v>
      </c>
      <c r="D279" s="65">
        <f t="shared" ca="1" si="86"/>
        <v>0</v>
      </c>
      <c r="E279" s="73"/>
      <c r="F279" s="66"/>
      <c r="G279" s="66">
        <v>65.952437352053494</v>
      </c>
      <c r="H279" s="73">
        <v>58</v>
      </c>
      <c r="I279" s="66"/>
      <c r="J279" s="66"/>
      <c r="K279" s="65"/>
      <c r="L279" s="65"/>
      <c r="M279" s="65"/>
      <c r="N279" s="65"/>
      <c r="O279" s="35">
        <f t="shared" si="87"/>
        <v>30</v>
      </c>
      <c r="P279" s="74">
        <f t="shared" si="88"/>
        <v>45132</v>
      </c>
      <c r="Q279" s="35">
        <f t="shared" ca="1" si="89"/>
        <v>3246</v>
      </c>
      <c r="R279" s="73">
        <v>7.3434473194582003E-2</v>
      </c>
      <c r="S279" s="75">
        <f t="shared" ca="1" si="90"/>
        <v>0.52684379394141967</v>
      </c>
      <c r="T279" s="37">
        <f t="shared" si="91"/>
        <v>0</v>
      </c>
      <c r="U279" s="37">
        <f t="shared" si="92"/>
        <v>0</v>
      </c>
      <c r="W279" s="75">
        <f t="shared" si="102"/>
        <v>1.9161034088607827</v>
      </c>
      <c r="X279" s="65">
        <f t="shared" ca="1" si="93"/>
        <v>0</v>
      </c>
      <c r="Z279" s="65">
        <f t="shared" ca="1" si="94"/>
        <v>0</v>
      </c>
      <c r="AA279" s="65">
        <f t="shared" ca="1" si="95"/>
        <v>0</v>
      </c>
      <c r="AB279" s="65">
        <f t="shared" ca="1" si="96"/>
        <v>0</v>
      </c>
      <c r="AC279" s="65">
        <f t="shared" ca="1" si="97"/>
        <v>0</v>
      </c>
      <c r="AD279" s="65">
        <f t="shared" ca="1" si="98"/>
        <v>0</v>
      </c>
      <c r="AE279" s="65">
        <f t="shared" ca="1" si="99"/>
        <v>0</v>
      </c>
      <c r="AG279" s="35">
        <f t="shared" si="103"/>
        <v>0</v>
      </c>
      <c r="AH279" s="35">
        <f t="shared" ca="1" si="104"/>
        <v>0</v>
      </c>
    </row>
    <row r="280" spans="1:34">
      <c r="A280" s="76">
        <f t="shared" si="100"/>
        <v>45108</v>
      </c>
      <c r="B280" s="65">
        <f t="shared" si="101"/>
        <v>1</v>
      </c>
      <c r="C280" s="65">
        <f t="shared" si="85"/>
        <v>0</v>
      </c>
      <c r="D280" s="65">
        <f t="shared" ca="1" si="86"/>
        <v>0</v>
      </c>
      <c r="E280" s="73"/>
      <c r="F280" s="66"/>
      <c r="G280" s="66">
        <v>78.5</v>
      </c>
      <c r="H280" s="73">
        <v>75.45</v>
      </c>
      <c r="I280" s="66"/>
      <c r="J280" s="66"/>
      <c r="K280" s="65"/>
      <c r="L280" s="65"/>
      <c r="M280" s="65"/>
      <c r="N280" s="65"/>
      <c r="O280" s="35">
        <f t="shared" si="87"/>
        <v>31</v>
      </c>
      <c r="P280" s="74">
        <f t="shared" si="88"/>
        <v>45163</v>
      </c>
      <c r="Q280" s="35">
        <f t="shared" ca="1" si="89"/>
        <v>3277</v>
      </c>
      <c r="R280" s="73">
        <v>7.342631391110703E-2</v>
      </c>
      <c r="S280" s="75">
        <f t="shared" ca="1" si="90"/>
        <v>0.52366499950251055</v>
      </c>
      <c r="T280" s="37">
        <f t="shared" si="91"/>
        <v>0</v>
      </c>
      <c r="U280" s="37">
        <f t="shared" si="92"/>
        <v>0</v>
      </c>
      <c r="W280" s="75">
        <f t="shared" si="102"/>
        <v>1.9161034088607827</v>
      </c>
      <c r="X280" s="65">
        <f t="shared" ca="1" si="93"/>
        <v>0</v>
      </c>
      <c r="Z280" s="65">
        <f t="shared" ca="1" si="94"/>
        <v>0</v>
      </c>
      <c r="AA280" s="65">
        <f t="shared" ca="1" si="95"/>
        <v>0</v>
      </c>
      <c r="AB280" s="65">
        <f t="shared" ca="1" si="96"/>
        <v>0</v>
      </c>
      <c r="AC280" s="65">
        <f t="shared" ca="1" si="97"/>
        <v>0</v>
      </c>
      <c r="AD280" s="65">
        <f t="shared" ca="1" si="98"/>
        <v>0</v>
      </c>
      <c r="AE280" s="65">
        <f t="shared" ca="1" si="99"/>
        <v>0</v>
      </c>
      <c r="AG280" s="35">
        <f t="shared" si="103"/>
        <v>0</v>
      </c>
      <c r="AH280" s="35">
        <f t="shared" ca="1" si="104"/>
        <v>0</v>
      </c>
    </row>
    <row r="281" spans="1:34">
      <c r="A281" s="76">
        <f t="shared" si="100"/>
        <v>45139</v>
      </c>
      <c r="B281" s="65">
        <f t="shared" si="101"/>
        <v>1</v>
      </c>
      <c r="C281" s="65">
        <f t="shared" si="85"/>
        <v>0</v>
      </c>
      <c r="D281" s="65">
        <f t="shared" ca="1" si="86"/>
        <v>0</v>
      </c>
      <c r="E281" s="73"/>
      <c r="F281" s="66"/>
      <c r="G281" s="66">
        <v>82.958624024052995</v>
      </c>
      <c r="H281" s="73">
        <v>88.45</v>
      </c>
      <c r="I281" s="66"/>
      <c r="J281" s="66"/>
      <c r="K281" s="65"/>
      <c r="L281" s="65"/>
      <c r="M281" s="65"/>
      <c r="N281" s="65"/>
      <c r="O281" s="35">
        <f t="shared" si="87"/>
        <v>31</v>
      </c>
      <c r="P281" s="74">
        <f t="shared" si="88"/>
        <v>45194</v>
      </c>
      <c r="Q281" s="35">
        <f t="shared" ca="1" si="89"/>
        <v>3308</v>
      </c>
      <c r="R281" s="73">
        <v>7.3418417830345015E-2</v>
      </c>
      <c r="S281" s="75">
        <f t="shared" ca="1" si="90"/>
        <v>0.5205072547420021</v>
      </c>
      <c r="T281" s="37">
        <f t="shared" si="91"/>
        <v>0</v>
      </c>
      <c r="U281" s="37">
        <f t="shared" si="92"/>
        <v>0</v>
      </c>
      <c r="W281" s="75">
        <f t="shared" si="102"/>
        <v>1.9161034088607827</v>
      </c>
      <c r="X281" s="65">
        <f t="shared" ca="1" si="93"/>
        <v>0</v>
      </c>
      <c r="Z281" s="65">
        <f t="shared" ca="1" si="94"/>
        <v>0</v>
      </c>
      <c r="AA281" s="65">
        <f t="shared" ca="1" si="95"/>
        <v>0</v>
      </c>
      <c r="AB281" s="65">
        <f t="shared" ca="1" si="96"/>
        <v>0</v>
      </c>
      <c r="AC281" s="65">
        <f t="shared" ca="1" si="97"/>
        <v>0</v>
      </c>
      <c r="AD281" s="65">
        <f t="shared" ca="1" si="98"/>
        <v>0</v>
      </c>
      <c r="AE281" s="65">
        <f t="shared" ca="1" si="99"/>
        <v>0</v>
      </c>
      <c r="AG281" s="35">
        <f t="shared" si="103"/>
        <v>0</v>
      </c>
      <c r="AH281" s="35">
        <f t="shared" ca="1" si="104"/>
        <v>0</v>
      </c>
    </row>
    <row r="282" spans="1:34">
      <c r="A282" s="76">
        <f t="shared" si="100"/>
        <v>45170</v>
      </c>
      <c r="B282" s="65">
        <f t="shared" si="101"/>
        <v>1</v>
      </c>
      <c r="C282" s="65">
        <f t="shared" si="85"/>
        <v>0</v>
      </c>
      <c r="D282" s="65">
        <f t="shared" ca="1" si="86"/>
        <v>0</v>
      </c>
      <c r="E282" s="73"/>
      <c r="F282" s="66"/>
      <c r="G282" s="66">
        <v>74.958624024052995</v>
      </c>
      <c r="H282" s="73">
        <v>76.45</v>
      </c>
      <c r="I282" s="66"/>
      <c r="J282" s="66"/>
      <c r="K282" s="65"/>
      <c r="L282" s="65"/>
      <c r="M282" s="65"/>
      <c r="N282" s="65"/>
      <c r="O282" s="35">
        <f t="shared" si="87"/>
        <v>30</v>
      </c>
      <c r="P282" s="74">
        <f t="shared" si="88"/>
        <v>45224</v>
      </c>
      <c r="Q282" s="35">
        <f t="shared" ca="1" si="89"/>
        <v>3338</v>
      </c>
      <c r="R282" s="73">
        <v>7.3410258546913007E-2</v>
      </c>
      <c r="S282" s="75">
        <f t="shared" ca="1" si="90"/>
        <v>0.51747016228290665</v>
      </c>
      <c r="T282" s="37">
        <f t="shared" si="91"/>
        <v>0</v>
      </c>
      <c r="U282" s="37">
        <f t="shared" si="92"/>
        <v>0</v>
      </c>
      <c r="W282" s="75">
        <f t="shared" si="102"/>
        <v>1.9161034088607827</v>
      </c>
      <c r="X282" s="65">
        <f t="shared" ca="1" si="93"/>
        <v>0</v>
      </c>
      <c r="Z282" s="65">
        <f t="shared" ca="1" si="94"/>
        <v>0</v>
      </c>
      <c r="AA282" s="65">
        <f t="shared" ca="1" si="95"/>
        <v>0</v>
      </c>
      <c r="AB282" s="65">
        <f t="shared" ca="1" si="96"/>
        <v>0</v>
      </c>
      <c r="AC282" s="65">
        <f t="shared" ca="1" si="97"/>
        <v>0</v>
      </c>
      <c r="AD282" s="65">
        <f t="shared" ca="1" si="98"/>
        <v>0</v>
      </c>
      <c r="AE282" s="65">
        <f t="shared" ca="1" si="99"/>
        <v>0</v>
      </c>
      <c r="AG282" s="35">
        <f t="shared" si="103"/>
        <v>0</v>
      </c>
      <c r="AH282" s="35">
        <f t="shared" ca="1" si="104"/>
        <v>0</v>
      </c>
    </row>
    <row r="283" spans="1:34">
      <c r="A283" s="76">
        <f t="shared" si="100"/>
        <v>45200</v>
      </c>
      <c r="B283" s="65">
        <f t="shared" si="101"/>
        <v>1</v>
      </c>
      <c r="C283" s="65">
        <f t="shared" si="85"/>
        <v>0</v>
      </c>
      <c r="D283" s="65">
        <f t="shared" ca="1" si="86"/>
        <v>0</v>
      </c>
      <c r="E283" s="73"/>
      <c r="F283" s="66"/>
      <c r="G283" s="66">
        <v>57.9</v>
      </c>
      <c r="H283" s="73">
        <v>54.6</v>
      </c>
      <c r="I283" s="66"/>
      <c r="J283" s="66"/>
      <c r="K283" s="65"/>
      <c r="L283" s="65"/>
      <c r="M283" s="65"/>
      <c r="N283" s="65"/>
      <c r="O283" s="35">
        <f t="shared" si="87"/>
        <v>31</v>
      </c>
      <c r="P283" s="74">
        <f t="shared" si="88"/>
        <v>45255</v>
      </c>
      <c r="Q283" s="35">
        <f t="shared" ca="1" si="89"/>
        <v>3369</v>
      </c>
      <c r="R283" s="73">
        <v>7.3402362466193014E-2</v>
      </c>
      <c r="S283" s="75">
        <f t="shared" ca="1" si="90"/>
        <v>0.51435112536049099</v>
      </c>
      <c r="T283" s="37">
        <f t="shared" si="91"/>
        <v>0</v>
      </c>
      <c r="U283" s="37">
        <f t="shared" si="92"/>
        <v>0</v>
      </c>
      <c r="W283" s="75">
        <f t="shared" si="102"/>
        <v>1.9161034088607827</v>
      </c>
      <c r="X283" s="65">
        <f t="shared" ca="1" si="93"/>
        <v>0</v>
      </c>
      <c r="Z283" s="65">
        <f t="shared" ca="1" si="94"/>
        <v>0</v>
      </c>
      <c r="AA283" s="65">
        <f t="shared" ca="1" si="95"/>
        <v>0</v>
      </c>
      <c r="AB283" s="65">
        <f t="shared" ca="1" si="96"/>
        <v>0</v>
      </c>
      <c r="AC283" s="65">
        <f t="shared" ca="1" si="97"/>
        <v>0</v>
      </c>
      <c r="AD283" s="65">
        <f t="shared" ca="1" si="98"/>
        <v>0</v>
      </c>
      <c r="AE283" s="65">
        <f t="shared" ca="1" si="99"/>
        <v>0</v>
      </c>
      <c r="AG283" s="35">
        <f t="shared" si="103"/>
        <v>0</v>
      </c>
      <c r="AH283" s="35">
        <f t="shared" ca="1" si="104"/>
        <v>0</v>
      </c>
    </row>
    <row r="284" spans="1:34">
      <c r="A284" s="76">
        <f t="shared" si="100"/>
        <v>45231</v>
      </c>
      <c r="B284" s="65">
        <f t="shared" si="101"/>
        <v>1</v>
      </c>
      <c r="C284" s="65">
        <f t="shared" si="85"/>
        <v>0</v>
      </c>
      <c r="D284" s="65">
        <f t="shared" ca="1" si="86"/>
        <v>0</v>
      </c>
      <c r="E284" s="73"/>
      <c r="F284" s="66"/>
      <c r="G284" s="66">
        <v>47.942582682809402</v>
      </c>
      <c r="H284" s="73">
        <v>53.6</v>
      </c>
      <c r="I284" s="66"/>
      <c r="J284" s="66"/>
      <c r="K284" s="65"/>
      <c r="L284" s="65"/>
      <c r="M284" s="65"/>
      <c r="N284" s="65"/>
      <c r="O284" s="35">
        <f t="shared" si="87"/>
        <v>30</v>
      </c>
      <c r="P284" s="74">
        <f t="shared" si="88"/>
        <v>45285</v>
      </c>
      <c r="Q284" s="35">
        <f t="shared" ca="1" si="89"/>
        <v>3399</v>
      </c>
      <c r="R284" s="73">
        <v>7.3394203182804013E-2</v>
      </c>
      <c r="S284" s="75">
        <f t="shared" ca="1" si="90"/>
        <v>0.51135246245622867</v>
      </c>
      <c r="T284" s="37">
        <f t="shared" si="91"/>
        <v>0</v>
      </c>
      <c r="U284" s="37">
        <f t="shared" si="92"/>
        <v>0</v>
      </c>
      <c r="W284" s="75">
        <f t="shared" si="102"/>
        <v>1.9161034088607827</v>
      </c>
      <c r="X284" s="65">
        <f t="shared" ca="1" si="93"/>
        <v>0</v>
      </c>
      <c r="Z284" s="65">
        <f t="shared" ca="1" si="94"/>
        <v>0</v>
      </c>
      <c r="AA284" s="65">
        <f t="shared" ca="1" si="95"/>
        <v>0</v>
      </c>
      <c r="AB284" s="65">
        <f t="shared" ca="1" si="96"/>
        <v>0</v>
      </c>
      <c r="AC284" s="65">
        <f t="shared" ca="1" si="97"/>
        <v>0</v>
      </c>
      <c r="AD284" s="65">
        <f t="shared" ca="1" si="98"/>
        <v>0</v>
      </c>
      <c r="AE284" s="65">
        <f t="shared" ca="1" si="99"/>
        <v>0</v>
      </c>
      <c r="AG284" s="35">
        <f t="shared" si="103"/>
        <v>0</v>
      </c>
      <c r="AH284" s="35">
        <f t="shared" ca="1" si="104"/>
        <v>0</v>
      </c>
    </row>
    <row r="285" spans="1:34">
      <c r="A285" s="76">
        <f t="shared" si="100"/>
        <v>45261</v>
      </c>
      <c r="B285" s="65">
        <f t="shared" si="101"/>
        <v>1</v>
      </c>
      <c r="C285" s="65">
        <f t="shared" si="85"/>
        <v>0</v>
      </c>
      <c r="D285" s="65">
        <f t="shared" ca="1" si="86"/>
        <v>0</v>
      </c>
      <c r="E285" s="73"/>
      <c r="F285" s="66"/>
      <c r="G285" s="66">
        <v>46.942582682809402</v>
      </c>
      <c r="H285" s="73">
        <v>52.6</v>
      </c>
      <c r="I285" s="66"/>
      <c r="J285" s="66"/>
      <c r="K285" s="65"/>
      <c r="L285" s="65"/>
      <c r="M285" s="65"/>
      <c r="N285" s="65"/>
      <c r="O285" s="35">
        <f t="shared" si="87"/>
        <v>31</v>
      </c>
      <c r="P285" s="74">
        <f t="shared" si="88"/>
        <v>45316</v>
      </c>
      <c r="Q285" s="35">
        <f t="shared" ca="1" si="89"/>
        <v>3430</v>
      </c>
      <c r="R285" s="73">
        <v>7.3386043899437009E-2</v>
      </c>
      <c r="S285" s="75">
        <f t="shared" ca="1" si="90"/>
        <v>0.50826801174925818</v>
      </c>
      <c r="T285" s="37">
        <f t="shared" si="91"/>
        <v>0</v>
      </c>
      <c r="U285" s="37">
        <f t="shared" si="92"/>
        <v>0</v>
      </c>
      <c r="W285" s="75">
        <f t="shared" si="102"/>
        <v>1.9161034088607827</v>
      </c>
      <c r="X285" s="65">
        <f t="shared" ca="1" si="93"/>
        <v>0</v>
      </c>
      <c r="Z285" s="65">
        <f t="shared" ca="1" si="94"/>
        <v>0</v>
      </c>
      <c r="AA285" s="65">
        <f t="shared" ca="1" si="95"/>
        <v>0</v>
      </c>
      <c r="AB285" s="65">
        <f t="shared" ca="1" si="96"/>
        <v>0</v>
      </c>
      <c r="AC285" s="65">
        <f t="shared" ca="1" si="97"/>
        <v>0</v>
      </c>
      <c r="AD285" s="65">
        <f t="shared" ca="1" si="98"/>
        <v>0</v>
      </c>
      <c r="AE285" s="65">
        <f t="shared" ca="1" si="99"/>
        <v>0</v>
      </c>
      <c r="AG285" s="35">
        <f t="shared" si="103"/>
        <v>0</v>
      </c>
      <c r="AH285" s="35">
        <f t="shared" ca="1" si="104"/>
        <v>0</v>
      </c>
    </row>
    <row r="286" spans="1:34">
      <c r="A286" s="76">
        <f t="shared" si="100"/>
        <v>45292</v>
      </c>
      <c r="B286" s="65">
        <f t="shared" si="101"/>
        <v>1</v>
      </c>
      <c r="C286" s="65">
        <f t="shared" si="85"/>
        <v>0</v>
      </c>
      <c r="D286" s="65">
        <f t="shared" ca="1" si="86"/>
        <v>0</v>
      </c>
      <c r="E286" s="73"/>
      <c r="F286" s="66"/>
      <c r="G286" s="66">
        <v>49.75</v>
      </c>
      <c r="H286" s="73">
        <v>54.15</v>
      </c>
      <c r="I286" s="66"/>
      <c r="J286" s="66"/>
      <c r="K286" s="65"/>
      <c r="L286" s="65"/>
      <c r="M286" s="65"/>
      <c r="N286" s="65"/>
      <c r="O286" s="35">
        <f t="shared" si="87"/>
        <v>31</v>
      </c>
      <c r="P286" s="74">
        <f t="shared" si="88"/>
        <v>45347</v>
      </c>
      <c r="Q286" s="35">
        <f t="shared" ca="1" si="89"/>
        <v>3461</v>
      </c>
      <c r="R286" s="73">
        <v>7.3378674224157003E-2</v>
      </c>
      <c r="S286" s="75">
        <f t="shared" ca="1" si="90"/>
        <v>0.50520642225735846</v>
      </c>
      <c r="T286" s="37">
        <f t="shared" si="91"/>
        <v>0</v>
      </c>
      <c r="U286" s="37">
        <f t="shared" si="92"/>
        <v>0</v>
      </c>
      <c r="W286" s="75">
        <f t="shared" si="102"/>
        <v>1.9735865111266062</v>
      </c>
      <c r="X286" s="65">
        <f t="shared" ca="1" si="93"/>
        <v>0</v>
      </c>
      <c r="Z286" s="65">
        <f t="shared" ca="1" si="94"/>
        <v>0</v>
      </c>
      <c r="AA286" s="65">
        <f t="shared" ca="1" si="95"/>
        <v>0</v>
      </c>
      <c r="AB286" s="65">
        <f t="shared" ca="1" si="96"/>
        <v>0</v>
      </c>
      <c r="AC286" s="65">
        <f t="shared" ca="1" si="97"/>
        <v>0</v>
      </c>
      <c r="AD286" s="65">
        <f t="shared" ca="1" si="98"/>
        <v>0</v>
      </c>
      <c r="AE286" s="65">
        <f t="shared" ca="1" si="99"/>
        <v>0</v>
      </c>
      <c r="AG286" s="35">
        <f t="shared" si="103"/>
        <v>0</v>
      </c>
      <c r="AH286" s="35">
        <f t="shared" ca="1" si="104"/>
        <v>0</v>
      </c>
    </row>
    <row r="287" spans="1:34">
      <c r="A287" s="76">
        <f t="shared" si="100"/>
        <v>45323</v>
      </c>
      <c r="B287" s="65">
        <f t="shared" si="101"/>
        <v>1</v>
      </c>
      <c r="C287" s="65">
        <f t="shared" si="85"/>
        <v>0</v>
      </c>
      <c r="D287" s="65">
        <f t="shared" ca="1" si="86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35">
        <f t="shared" si="87"/>
        <v>29</v>
      </c>
      <c r="P287" s="74">
        <f t="shared" si="88"/>
        <v>45376</v>
      </c>
      <c r="Q287" s="35">
        <f t="shared" ca="1" si="89"/>
        <v>3490</v>
      </c>
      <c r="R287" s="73">
        <v>7.3370514940831008E-2</v>
      </c>
      <c r="S287" s="75">
        <f t="shared" ca="1" si="90"/>
        <v>0.50236087866956058</v>
      </c>
      <c r="T287" s="37">
        <f t="shared" si="91"/>
        <v>0</v>
      </c>
      <c r="U287" s="37">
        <f t="shared" si="92"/>
        <v>0</v>
      </c>
      <c r="W287" s="75">
        <f t="shared" si="102"/>
        <v>1.9735865111266062</v>
      </c>
      <c r="X287" s="65">
        <f t="shared" ca="1" si="93"/>
        <v>0</v>
      </c>
      <c r="Z287" s="65">
        <f t="shared" ca="1" si="94"/>
        <v>0</v>
      </c>
      <c r="AA287" s="65">
        <f t="shared" ca="1" si="95"/>
        <v>0</v>
      </c>
      <c r="AB287" s="65">
        <f t="shared" ca="1" si="96"/>
        <v>0</v>
      </c>
      <c r="AC287" s="65">
        <f t="shared" ca="1" si="97"/>
        <v>0</v>
      </c>
      <c r="AD287" s="65">
        <f t="shared" ca="1" si="98"/>
        <v>0</v>
      </c>
      <c r="AE287" s="65">
        <f t="shared" ca="1" si="99"/>
        <v>0</v>
      </c>
      <c r="AG287" s="35">
        <f t="shared" si="103"/>
        <v>0</v>
      </c>
      <c r="AH287" s="35">
        <f t="shared" ca="1" si="104"/>
        <v>0</v>
      </c>
    </row>
    <row r="288" spans="1:34">
      <c r="A288" s="76">
        <f t="shared" si="100"/>
        <v>45352</v>
      </c>
      <c r="B288" s="65">
        <f t="shared" si="101"/>
        <v>1</v>
      </c>
      <c r="C288" s="65">
        <f t="shared" si="85"/>
        <v>0</v>
      </c>
      <c r="D288" s="65">
        <f t="shared" ca="1" si="86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35">
        <f t="shared" si="87"/>
        <v>31</v>
      </c>
      <c r="P288" s="74">
        <f t="shared" si="88"/>
        <v>45407</v>
      </c>
      <c r="Q288" s="35">
        <f t="shared" ca="1" si="89"/>
        <v>3521</v>
      </c>
      <c r="R288" s="73">
        <v>7.3362618860214987E-2</v>
      </c>
      <c r="S288" s="75">
        <f t="shared" ca="1" si="90"/>
        <v>0.49933617346224973</v>
      </c>
      <c r="T288" s="37">
        <f t="shared" si="91"/>
        <v>0</v>
      </c>
      <c r="U288" s="37">
        <f t="shared" si="92"/>
        <v>0</v>
      </c>
      <c r="W288" s="75">
        <f t="shared" si="102"/>
        <v>1.9735865111266062</v>
      </c>
      <c r="X288" s="65">
        <f t="shared" ca="1" si="93"/>
        <v>0</v>
      </c>
      <c r="Z288" s="65">
        <f t="shared" ca="1" si="94"/>
        <v>0</v>
      </c>
      <c r="AA288" s="65">
        <f t="shared" ca="1" si="95"/>
        <v>0</v>
      </c>
      <c r="AB288" s="65">
        <f t="shared" ca="1" si="96"/>
        <v>0</v>
      </c>
      <c r="AC288" s="65">
        <f t="shared" ca="1" si="97"/>
        <v>0</v>
      </c>
      <c r="AD288" s="65">
        <f t="shared" ca="1" si="98"/>
        <v>0</v>
      </c>
      <c r="AE288" s="65">
        <f t="shared" ca="1" si="99"/>
        <v>0</v>
      </c>
      <c r="AG288" s="35">
        <f t="shared" si="103"/>
        <v>0</v>
      </c>
      <c r="AH288" s="35">
        <f t="shared" ca="1" si="104"/>
        <v>0</v>
      </c>
    </row>
    <row r="289" spans="1:34">
      <c r="A289" s="76">
        <f t="shared" si="100"/>
        <v>45383</v>
      </c>
      <c r="B289" s="65">
        <f t="shared" si="101"/>
        <v>1</v>
      </c>
      <c r="C289" s="65">
        <f t="shared" si="85"/>
        <v>0</v>
      </c>
      <c r="D289" s="65">
        <f t="shared" ca="1" si="86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35">
        <f t="shared" si="87"/>
        <v>30</v>
      </c>
      <c r="P289" s="74">
        <f t="shared" si="88"/>
        <v>45437</v>
      </c>
      <c r="Q289" s="35">
        <f t="shared" ca="1" si="89"/>
        <v>3551</v>
      </c>
      <c r="R289" s="73">
        <v>7.3354459576934011E-2</v>
      </c>
      <c r="S289" s="75">
        <f t="shared" ca="1" si="90"/>
        <v>0.49642701209708229</v>
      </c>
      <c r="T289" s="37">
        <f t="shared" si="91"/>
        <v>0</v>
      </c>
      <c r="U289" s="37">
        <f t="shared" si="92"/>
        <v>0</v>
      </c>
      <c r="W289" s="75">
        <f t="shared" si="102"/>
        <v>1.9735865111266062</v>
      </c>
      <c r="X289" s="65">
        <f t="shared" ca="1" si="93"/>
        <v>0</v>
      </c>
      <c r="Z289" s="65">
        <f t="shared" ca="1" si="94"/>
        <v>0</v>
      </c>
      <c r="AA289" s="65">
        <f t="shared" ca="1" si="95"/>
        <v>0</v>
      </c>
      <c r="AB289" s="65">
        <f t="shared" ca="1" si="96"/>
        <v>0</v>
      </c>
      <c r="AC289" s="65">
        <f t="shared" ca="1" si="97"/>
        <v>0</v>
      </c>
      <c r="AD289" s="65">
        <f t="shared" ca="1" si="98"/>
        <v>0</v>
      </c>
      <c r="AE289" s="65">
        <f t="shared" ca="1" si="99"/>
        <v>0</v>
      </c>
      <c r="AG289" s="35">
        <f t="shared" si="103"/>
        <v>0</v>
      </c>
      <c r="AH289" s="35">
        <f t="shared" ca="1" si="104"/>
        <v>0</v>
      </c>
    </row>
    <row r="290" spans="1:34">
      <c r="A290" s="76">
        <f t="shared" si="100"/>
        <v>45413</v>
      </c>
      <c r="B290" s="65">
        <f t="shared" si="101"/>
        <v>1</v>
      </c>
      <c r="C290" s="65">
        <f t="shared" si="85"/>
        <v>0</v>
      </c>
      <c r="D290" s="65">
        <f t="shared" ca="1" si="86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35">
        <f t="shared" si="87"/>
        <v>31</v>
      </c>
      <c r="P290" s="74">
        <f t="shared" si="88"/>
        <v>45468</v>
      </c>
      <c r="Q290" s="35">
        <f t="shared" ca="1" si="89"/>
        <v>3582</v>
      </c>
      <c r="R290" s="73">
        <v>7.3346563496359027E-2</v>
      </c>
      <c r="S290" s="75">
        <f t="shared" ca="1" si="90"/>
        <v>0.49343933209279667</v>
      </c>
      <c r="T290" s="37">
        <f t="shared" si="91"/>
        <v>0</v>
      </c>
      <c r="U290" s="37">
        <f t="shared" si="92"/>
        <v>0</v>
      </c>
      <c r="W290" s="75">
        <f t="shared" si="102"/>
        <v>1.9735865111266062</v>
      </c>
      <c r="X290" s="65">
        <f t="shared" ca="1" si="93"/>
        <v>0</v>
      </c>
      <c r="Z290" s="65">
        <f t="shared" ca="1" si="94"/>
        <v>0</v>
      </c>
      <c r="AA290" s="65">
        <f t="shared" ca="1" si="95"/>
        <v>0</v>
      </c>
      <c r="AB290" s="65">
        <f t="shared" ca="1" si="96"/>
        <v>0</v>
      </c>
      <c r="AC290" s="65">
        <f t="shared" ca="1" si="97"/>
        <v>0</v>
      </c>
      <c r="AD290" s="65">
        <f t="shared" ca="1" si="98"/>
        <v>0</v>
      </c>
      <c r="AE290" s="65">
        <f t="shared" ca="1" si="99"/>
        <v>0</v>
      </c>
      <c r="AG290" s="35">
        <f t="shared" si="103"/>
        <v>0</v>
      </c>
      <c r="AH290" s="35">
        <f t="shared" ca="1" si="104"/>
        <v>0</v>
      </c>
    </row>
    <row r="291" spans="1:34">
      <c r="A291" s="76">
        <f t="shared" si="100"/>
        <v>45444</v>
      </c>
      <c r="B291" s="65">
        <f t="shared" si="101"/>
        <v>1</v>
      </c>
      <c r="C291" s="65">
        <f t="shared" si="85"/>
        <v>0</v>
      </c>
      <c r="D291" s="65">
        <f t="shared" ca="1" si="86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35">
        <f t="shared" si="87"/>
        <v>30</v>
      </c>
      <c r="P291" s="74">
        <f t="shared" si="88"/>
        <v>45498</v>
      </c>
      <c r="Q291" s="35">
        <f t="shared" ca="1" si="89"/>
        <v>3612</v>
      </c>
      <c r="R291" s="73">
        <v>7.3338404213120004E-2</v>
      </c>
      <c r="S291" s="75">
        <f t="shared" ca="1" si="90"/>
        <v>0.49056700611813969</v>
      </c>
      <c r="T291" s="37">
        <f t="shared" si="91"/>
        <v>0</v>
      </c>
      <c r="U291" s="37">
        <f t="shared" si="92"/>
        <v>0</v>
      </c>
      <c r="W291" s="75">
        <f t="shared" si="102"/>
        <v>1.9735865111266062</v>
      </c>
      <c r="X291" s="65">
        <f t="shared" ca="1" si="93"/>
        <v>0</v>
      </c>
      <c r="Z291" s="65">
        <f t="shared" ca="1" si="94"/>
        <v>0</v>
      </c>
      <c r="AA291" s="65">
        <f t="shared" ca="1" si="95"/>
        <v>0</v>
      </c>
      <c r="AB291" s="65">
        <f t="shared" ca="1" si="96"/>
        <v>0</v>
      </c>
      <c r="AC291" s="65">
        <f t="shared" ca="1" si="97"/>
        <v>0</v>
      </c>
      <c r="AD291" s="65">
        <f t="shared" ca="1" si="98"/>
        <v>0</v>
      </c>
      <c r="AE291" s="65">
        <f t="shared" ca="1" si="99"/>
        <v>0</v>
      </c>
      <c r="AG291" s="35">
        <f t="shared" si="103"/>
        <v>0</v>
      </c>
      <c r="AH291" s="35">
        <f t="shared" ca="1" si="104"/>
        <v>0</v>
      </c>
    </row>
    <row r="292" spans="1:34">
      <c r="A292" s="76">
        <f t="shared" si="100"/>
        <v>45474</v>
      </c>
      <c r="B292" s="65">
        <f t="shared" si="101"/>
        <v>1</v>
      </c>
      <c r="C292" s="65">
        <f t="shared" si="85"/>
        <v>0</v>
      </c>
      <c r="D292" s="65">
        <f t="shared" ca="1" si="86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35">
        <f t="shared" si="87"/>
        <v>31</v>
      </c>
      <c r="P292" s="74">
        <f t="shared" si="88"/>
        <v>45529</v>
      </c>
      <c r="Q292" s="35">
        <f t="shared" ca="1" si="89"/>
        <v>3643</v>
      </c>
      <c r="R292" s="73">
        <v>7.3330244929904004E-2</v>
      </c>
      <c r="S292" s="75">
        <f t="shared" ca="1" si="90"/>
        <v>0.48761465169293816</v>
      </c>
      <c r="T292" s="37">
        <f t="shared" si="91"/>
        <v>0</v>
      </c>
      <c r="U292" s="37">
        <f t="shared" si="92"/>
        <v>0</v>
      </c>
      <c r="W292" s="75">
        <f t="shared" si="102"/>
        <v>1.9735865111266062</v>
      </c>
      <c r="X292" s="65">
        <f t="shared" ca="1" si="93"/>
        <v>0</v>
      </c>
      <c r="Z292" s="65">
        <f t="shared" ca="1" si="94"/>
        <v>0</v>
      </c>
      <c r="AA292" s="65">
        <f t="shared" ca="1" si="95"/>
        <v>0</v>
      </c>
      <c r="AB292" s="65">
        <f t="shared" ca="1" si="96"/>
        <v>0</v>
      </c>
      <c r="AC292" s="65">
        <f t="shared" ca="1" si="97"/>
        <v>0</v>
      </c>
      <c r="AD292" s="65">
        <f t="shared" ca="1" si="98"/>
        <v>0</v>
      </c>
      <c r="AE292" s="65">
        <f t="shared" ca="1" si="99"/>
        <v>0</v>
      </c>
      <c r="AG292" s="35">
        <f t="shared" si="103"/>
        <v>0</v>
      </c>
      <c r="AH292" s="35">
        <f t="shared" ca="1" si="104"/>
        <v>0</v>
      </c>
    </row>
    <row r="293" spans="1:34">
      <c r="A293" s="76">
        <f t="shared" si="100"/>
        <v>45505</v>
      </c>
      <c r="B293" s="65">
        <f t="shared" si="101"/>
        <v>1</v>
      </c>
      <c r="C293" s="65">
        <f t="shared" si="85"/>
        <v>0</v>
      </c>
      <c r="D293" s="65">
        <f t="shared" ca="1" si="86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35">
        <f t="shared" si="87"/>
        <v>31</v>
      </c>
      <c r="P293" s="74">
        <f t="shared" si="88"/>
        <v>45560</v>
      </c>
      <c r="Q293" s="35">
        <f t="shared" ca="1" si="89"/>
        <v>3674</v>
      </c>
      <c r="R293" s="73">
        <v>7.3322348849392011E-2</v>
      </c>
      <c r="S293" s="75">
        <f t="shared" ca="1" si="90"/>
        <v>0.48468192989980402</v>
      </c>
      <c r="T293" s="37">
        <f t="shared" si="91"/>
        <v>0</v>
      </c>
      <c r="U293" s="37">
        <f t="shared" si="92"/>
        <v>0</v>
      </c>
      <c r="W293" s="75">
        <f t="shared" si="102"/>
        <v>1.9735865111266062</v>
      </c>
      <c r="X293" s="65">
        <f t="shared" ca="1" si="93"/>
        <v>0</v>
      </c>
      <c r="Z293" s="65">
        <f t="shared" ca="1" si="94"/>
        <v>0</v>
      </c>
      <c r="AA293" s="65">
        <f t="shared" ca="1" si="95"/>
        <v>0</v>
      </c>
      <c r="AB293" s="65">
        <f t="shared" ca="1" si="96"/>
        <v>0</v>
      </c>
      <c r="AC293" s="65">
        <f t="shared" ca="1" si="97"/>
        <v>0</v>
      </c>
      <c r="AD293" s="65">
        <f t="shared" ca="1" si="98"/>
        <v>0</v>
      </c>
      <c r="AE293" s="65">
        <f t="shared" ca="1" si="99"/>
        <v>0</v>
      </c>
      <c r="AG293" s="35">
        <f t="shared" si="103"/>
        <v>0</v>
      </c>
      <c r="AH293" s="35">
        <f t="shared" ca="1" si="104"/>
        <v>0</v>
      </c>
    </row>
    <row r="294" spans="1:34">
      <c r="A294" s="76">
        <f t="shared" si="100"/>
        <v>45536</v>
      </c>
      <c r="B294" s="65">
        <f t="shared" si="101"/>
        <v>1</v>
      </c>
      <c r="C294" s="65">
        <f t="shared" si="85"/>
        <v>0</v>
      </c>
      <c r="D294" s="65">
        <f t="shared" ca="1" si="86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35">
        <f t="shared" si="87"/>
        <v>30</v>
      </c>
      <c r="P294" s="74">
        <f t="shared" si="88"/>
        <v>45590</v>
      </c>
      <c r="Q294" s="35">
        <f t="shared" ca="1" si="89"/>
        <v>3704</v>
      </c>
      <c r="R294" s="73">
        <v>7.3314189566219018E-2</v>
      </c>
      <c r="S294" s="75">
        <f t="shared" ca="1" si="90"/>
        <v>0.48186122056440484</v>
      </c>
      <c r="T294" s="37">
        <f t="shared" si="91"/>
        <v>0</v>
      </c>
      <c r="U294" s="37">
        <f t="shared" si="92"/>
        <v>0</v>
      </c>
      <c r="W294" s="75">
        <f t="shared" si="102"/>
        <v>1.9735865111266062</v>
      </c>
      <c r="X294" s="65">
        <f t="shared" ca="1" si="93"/>
        <v>0</v>
      </c>
      <c r="Z294" s="65">
        <f t="shared" ca="1" si="94"/>
        <v>0</v>
      </c>
      <c r="AA294" s="65">
        <f t="shared" ca="1" si="95"/>
        <v>0</v>
      </c>
      <c r="AB294" s="65">
        <f t="shared" ca="1" si="96"/>
        <v>0</v>
      </c>
      <c r="AC294" s="65">
        <f t="shared" ca="1" si="97"/>
        <v>0</v>
      </c>
      <c r="AD294" s="65">
        <f t="shared" ca="1" si="98"/>
        <v>0</v>
      </c>
      <c r="AE294" s="65">
        <f t="shared" ca="1" si="99"/>
        <v>0</v>
      </c>
      <c r="AG294" s="35">
        <f t="shared" si="103"/>
        <v>0</v>
      </c>
      <c r="AH294" s="35">
        <f t="shared" ca="1" si="104"/>
        <v>0</v>
      </c>
    </row>
    <row r="295" spans="1:34">
      <c r="A295" s="76">
        <f t="shared" si="100"/>
        <v>45566</v>
      </c>
      <c r="B295" s="65">
        <f t="shared" si="101"/>
        <v>1</v>
      </c>
      <c r="C295" s="65">
        <f t="shared" si="85"/>
        <v>0</v>
      </c>
      <c r="D295" s="65">
        <f t="shared" ca="1" si="86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35">
        <f t="shared" si="87"/>
        <v>31</v>
      </c>
      <c r="P295" s="74">
        <f t="shared" si="88"/>
        <v>45621</v>
      </c>
      <c r="Q295" s="35">
        <f t="shared" ca="1" si="89"/>
        <v>3735</v>
      </c>
      <c r="R295" s="73">
        <v>7.3306293485750004E-2</v>
      </c>
      <c r="S295" s="75">
        <f t="shared" ca="1" si="90"/>
        <v>0.47896436183258878</v>
      </c>
      <c r="T295" s="37">
        <f t="shared" si="91"/>
        <v>0</v>
      </c>
      <c r="U295" s="37">
        <f t="shared" si="92"/>
        <v>0</v>
      </c>
      <c r="W295" s="75">
        <f t="shared" si="102"/>
        <v>1.9735865111266062</v>
      </c>
      <c r="X295" s="65">
        <f t="shared" ca="1" si="93"/>
        <v>0</v>
      </c>
      <c r="Z295" s="65">
        <f t="shared" ca="1" si="94"/>
        <v>0</v>
      </c>
      <c r="AA295" s="65">
        <f t="shared" ca="1" si="95"/>
        <v>0</v>
      </c>
      <c r="AB295" s="65">
        <f t="shared" ca="1" si="96"/>
        <v>0</v>
      </c>
      <c r="AC295" s="65">
        <f t="shared" ca="1" si="97"/>
        <v>0</v>
      </c>
      <c r="AD295" s="65">
        <f t="shared" ca="1" si="98"/>
        <v>0</v>
      </c>
      <c r="AE295" s="65">
        <f t="shared" ca="1" si="99"/>
        <v>0</v>
      </c>
      <c r="AG295" s="35">
        <f t="shared" si="103"/>
        <v>0</v>
      </c>
      <c r="AH295" s="35">
        <f t="shared" ca="1" si="104"/>
        <v>0</v>
      </c>
    </row>
    <row r="296" spans="1:34">
      <c r="A296" s="76">
        <f t="shared" si="100"/>
        <v>45597</v>
      </c>
      <c r="B296" s="65">
        <f t="shared" si="101"/>
        <v>1</v>
      </c>
      <c r="C296" s="65">
        <f t="shared" si="85"/>
        <v>0</v>
      </c>
      <c r="D296" s="65">
        <f t="shared" ca="1" si="86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35">
        <f t="shared" si="87"/>
        <v>30</v>
      </c>
      <c r="P296" s="74">
        <f t="shared" si="88"/>
        <v>45651</v>
      </c>
      <c r="Q296" s="35">
        <f t="shared" ca="1" si="89"/>
        <v>3765</v>
      </c>
      <c r="R296" s="73">
        <v>7.3298134202619006E-2</v>
      </c>
      <c r="S296" s="75">
        <f t="shared" ca="1" si="90"/>
        <v>0.47617938511648378</v>
      </c>
      <c r="T296" s="37">
        <f t="shared" si="91"/>
        <v>0</v>
      </c>
      <c r="U296" s="37">
        <f t="shared" si="92"/>
        <v>0</v>
      </c>
      <c r="W296" s="75">
        <f t="shared" si="102"/>
        <v>1.9735865111266062</v>
      </c>
      <c r="X296" s="65">
        <f t="shared" ca="1" si="93"/>
        <v>0</v>
      </c>
      <c r="Z296" s="65">
        <f t="shared" ca="1" si="94"/>
        <v>0</v>
      </c>
      <c r="AA296" s="65">
        <f t="shared" ca="1" si="95"/>
        <v>0</v>
      </c>
      <c r="AB296" s="65">
        <f t="shared" ca="1" si="96"/>
        <v>0</v>
      </c>
      <c r="AC296" s="65">
        <f t="shared" ca="1" si="97"/>
        <v>0</v>
      </c>
      <c r="AD296" s="65">
        <f t="shared" ca="1" si="98"/>
        <v>0</v>
      </c>
      <c r="AE296" s="65">
        <f t="shared" ca="1" si="99"/>
        <v>0</v>
      </c>
      <c r="AG296" s="35">
        <f t="shared" si="103"/>
        <v>0</v>
      </c>
      <c r="AH296" s="35">
        <f t="shared" ca="1" si="104"/>
        <v>0</v>
      </c>
    </row>
    <row r="297" spans="1:34">
      <c r="A297" s="76">
        <f t="shared" si="100"/>
        <v>45627</v>
      </c>
      <c r="B297" s="65">
        <f t="shared" si="101"/>
        <v>1</v>
      </c>
      <c r="C297" s="65">
        <f t="shared" si="85"/>
        <v>0</v>
      </c>
      <c r="D297" s="65">
        <f t="shared" ca="1" si="86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35">
        <f t="shared" si="87"/>
        <v>31</v>
      </c>
      <c r="P297" s="74">
        <f t="shared" si="88"/>
        <v>45682</v>
      </c>
      <c r="Q297" s="35">
        <f t="shared" ca="1" si="89"/>
        <v>3796</v>
      </c>
      <c r="R297" s="73">
        <v>7.3289974919511003E-2</v>
      </c>
      <c r="S297" s="75">
        <f t="shared" ca="1" si="90"/>
        <v>0.47331544143244081</v>
      </c>
      <c r="T297" s="37">
        <f t="shared" si="91"/>
        <v>0</v>
      </c>
      <c r="U297" s="37">
        <f t="shared" si="92"/>
        <v>0</v>
      </c>
      <c r="W297" s="75">
        <f t="shared" si="102"/>
        <v>1.9735865111266062</v>
      </c>
      <c r="X297" s="65">
        <f t="shared" ca="1" si="93"/>
        <v>0</v>
      </c>
      <c r="Z297" s="65">
        <f t="shared" ca="1" si="94"/>
        <v>0</v>
      </c>
      <c r="AA297" s="65">
        <f t="shared" ca="1" si="95"/>
        <v>0</v>
      </c>
      <c r="AB297" s="65">
        <f t="shared" ca="1" si="96"/>
        <v>0</v>
      </c>
      <c r="AC297" s="65">
        <f t="shared" ca="1" si="97"/>
        <v>0</v>
      </c>
      <c r="AD297" s="65">
        <f t="shared" ca="1" si="98"/>
        <v>0</v>
      </c>
      <c r="AE297" s="65">
        <f t="shared" ca="1" si="99"/>
        <v>0</v>
      </c>
      <c r="AG297" s="35">
        <f t="shared" si="103"/>
        <v>0</v>
      </c>
      <c r="AH297" s="35">
        <f t="shared" ca="1" si="104"/>
        <v>0</v>
      </c>
    </row>
    <row r="298" spans="1:34">
      <c r="A298" s="76">
        <f t="shared" si="100"/>
        <v>45658</v>
      </c>
      <c r="B298" s="65">
        <f t="shared" si="101"/>
        <v>1</v>
      </c>
      <c r="C298" s="65">
        <f t="shared" si="85"/>
        <v>0</v>
      </c>
      <c r="D298" s="65">
        <f t="shared" ca="1" si="86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35">
        <f t="shared" si="87"/>
        <v>31</v>
      </c>
      <c r="P298" s="74">
        <f t="shared" si="88"/>
        <v>45713</v>
      </c>
      <c r="Q298" s="35">
        <f t="shared" ca="1" si="89"/>
        <v>3827</v>
      </c>
      <c r="R298" s="73">
        <v>7.3282342041785006E-2</v>
      </c>
      <c r="S298" s="75">
        <f t="shared" ca="1" si="90"/>
        <v>0.47047181405875932</v>
      </c>
      <c r="T298" s="37">
        <f t="shared" si="91"/>
        <v>0</v>
      </c>
      <c r="U298" s="37">
        <f t="shared" si="92"/>
        <v>0</v>
      </c>
      <c r="W298" s="75">
        <f t="shared" si="102"/>
        <v>2.0327941064604045</v>
      </c>
      <c r="X298" s="65">
        <f t="shared" ca="1" si="93"/>
        <v>0</v>
      </c>
      <c r="Z298" s="65">
        <f t="shared" ca="1" si="94"/>
        <v>0</v>
      </c>
      <c r="AA298" s="65">
        <f t="shared" ca="1" si="95"/>
        <v>0</v>
      </c>
      <c r="AB298" s="65">
        <f t="shared" ca="1" si="96"/>
        <v>0</v>
      </c>
      <c r="AC298" s="65">
        <f t="shared" ca="1" si="97"/>
        <v>0</v>
      </c>
      <c r="AD298" s="65">
        <f t="shared" ca="1" si="98"/>
        <v>0</v>
      </c>
      <c r="AE298" s="65">
        <f t="shared" ca="1" si="99"/>
        <v>0</v>
      </c>
      <c r="AG298" s="35">
        <f t="shared" si="103"/>
        <v>0</v>
      </c>
      <c r="AH298" s="35">
        <f t="shared" ca="1" si="104"/>
        <v>0</v>
      </c>
    </row>
    <row r="299" spans="1:34">
      <c r="A299" s="76">
        <f t="shared" si="100"/>
        <v>45689</v>
      </c>
      <c r="B299" s="65">
        <f t="shared" si="101"/>
        <v>1</v>
      </c>
      <c r="C299" s="65">
        <f t="shared" si="85"/>
        <v>0</v>
      </c>
      <c r="D299" s="65">
        <f t="shared" ca="1" si="86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35">
        <f t="shared" si="87"/>
        <v>28</v>
      </c>
      <c r="P299" s="74">
        <f t="shared" si="88"/>
        <v>45741</v>
      </c>
      <c r="Q299" s="35">
        <f t="shared" ca="1" si="89"/>
        <v>3855</v>
      </c>
      <c r="R299" s="73">
        <v>7.3274182758719025E-2</v>
      </c>
      <c r="S299" s="75">
        <f t="shared" ca="1" si="90"/>
        <v>0.46792110883874743</v>
      </c>
      <c r="T299" s="37">
        <f t="shared" si="91"/>
        <v>0</v>
      </c>
      <c r="U299" s="37">
        <f t="shared" si="92"/>
        <v>0</v>
      </c>
      <c r="W299" s="75">
        <f t="shared" si="102"/>
        <v>2.0327941064604045</v>
      </c>
      <c r="X299" s="65">
        <f t="shared" ca="1" si="93"/>
        <v>0</v>
      </c>
      <c r="Z299" s="65">
        <f t="shared" ca="1" si="94"/>
        <v>0</v>
      </c>
      <c r="AA299" s="65">
        <f t="shared" ca="1" si="95"/>
        <v>0</v>
      </c>
      <c r="AB299" s="65">
        <f t="shared" ca="1" si="96"/>
        <v>0</v>
      </c>
      <c r="AC299" s="65">
        <f t="shared" ca="1" si="97"/>
        <v>0</v>
      </c>
      <c r="AD299" s="65">
        <f t="shared" ca="1" si="98"/>
        <v>0</v>
      </c>
      <c r="AE299" s="65">
        <f t="shared" ca="1" si="99"/>
        <v>0</v>
      </c>
      <c r="AG299" s="35">
        <f t="shared" si="103"/>
        <v>0</v>
      </c>
      <c r="AH299" s="35">
        <f t="shared" ca="1" si="104"/>
        <v>0</v>
      </c>
    </row>
    <row r="300" spans="1:34">
      <c r="A300" s="76">
        <f t="shared" si="100"/>
        <v>45717</v>
      </c>
      <c r="B300" s="65">
        <f t="shared" si="101"/>
        <v>1</v>
      </c>
      <c r="C300" s="65">
        <f t="shared" si="85"/>
        <v>0</v>
      </c>
      <c r="D300" s="65">
        <f t="shared" ca="1" si="86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35">
        <f t="shared" si="87"/>
        <v>31</v>
      </c>
      <c r="P300" s="74">
        <f t="shared" si="88"/>
        <v>45772</v>
      </c>
      <c r="Q300" s="35">
        <f t="shared" ca="1" si="89"/>
        <v>3886</v>
      </c>
      <c r="R300" s="73">
        <v>7.3266286678354012E-2</v>
      </c>
      <c r="S300" s="75">
        <f t="shared" ca="1" si="90"/>
        <v>0.46511109306698184</v>
      </c>
      <c r="T300" s="37">
        <f t="shared" si="91"/>
        <v>0</v>
      </c>
      <c r="U300" s="37">
        <f t="shared" si="92"/>
        <v>0</v>
      </c>
      <c r="W300" s="75">
        <f t="shared" si="102"/>
        <v>2.0327941064604045</v>
      </c>
      <c r="X300" s="65">
        <f t="shared" ca="1" si="93"/>
        <v>0</v>
      </c>
      <c r="Z300" s="65">
        <f t="shared" ca="1" si="94"/>
        <v>0</v>
      </c>
      <c r="AA300" s="65">
        <f t="shared" ca="1" si="95"/>
        <v>0</v>
      </c>
      <c r="AB300" s="65">
        <f t="shared" ca="1" si="96"/>
        <v>0</v>
      </c>
      <c r="AC300" s="65">
        <f t="shared" ca="1" si="97"/>
        <v>0</v>
      </c>
      <c r="AD300" s="65">
        <f t="shared" ca="1" si="98"/>
        <v>0</v>
      </c>
      <c r="AE300" s="65">
        <f t="shared" ca="1" si="99"/>
        <v>0</v>
      </c>
      <c r="AG300" s="35">
        <f t="shared" si="103"/>
        <v>0</v>
      </c>
      <c r="AH300" s="35">
        <f t="shared" ca="1" si="104"/>
        <v>0</v>
      </c>
    </row>
    <row r="301" spans="1:34">
      <c r="A301" s="76">
        <f t="shared" si="100"/>
        <v>45748</v>
      </c>
      <c r="B301" s="65">
        <f t="shared" si="101"/>
        <v>1</v>
      </c>
      <c r="C301" s="65">
        <f t="shared" si="85"/>
        <v>0</v>
      </c>
      <c r="D301" s="65">
        <f t="shared" ca="1" si="86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35">
        <f t="shared" si="87"/>
        <v>30</v>
      </c>
      <c r="P301" s="74">
        <f t="shared" si="88"/>
        <v>45802</v>
      </c>
      <c r="Q301" s="35">
        <f t="shared" ca="1" si="89"/>
        <v>3916</v>
      </c>
      <c r="R301" s="73">
        <v>7.3258127395331024E-2</v>
      </c>
      <c r="S301" s="75">
        <f t="shared" ca="1" si="90"/>
        <v>0.46240837967574389</v>
      </c>
      <c r="T301" s="37">
        <f t="shared" si="91"/>
        <v>0</v>
      </c>
      <c r="U301" s="37">
        <f t="shared" si="92"/>
        <v>0</v>
      </c>
      <c r="W301" s="75">
        <f t="shared" si="102"/>
        <v>2.0327941064604045</v>
      </c>
      <c r="X301" s="65">
        <f t="shared" ca="1" si="93"/>
        <v>0</v>
      </c>
      <c r="Z301" s="65">
        <f t="shared" ca="1" si="94"/>
        <v>0</v>
      </c>
      <c r="AA301" s="65">
        <f t="shared" ca="1" si="95"/>
        <v>0</v>
      </c>
      <c r="AB301" s="65">
        <f t="shared" ca="1" si="96"/>
        <v>0</v>
      </c>
      <c r="AC301" s="65">
        <f t="shared" ca="1" si="97"/>
        <v>0</v>
      </c>
      <c r="AD301" s="65">
        <f t="shared" ca="1" si="98"/>
        <v>0</v>
      </c>
      <c r="AE301" s="65">
        <f t="shared" ca="1" si="99"/>
        <v>0</v>
      </c>
      <c r="AG301" s="35">
        <f t="shared" si="103"/>
        <v>0</v>
      </c>
      <c r="AH301" s="35">
        <f t="shared" ca="1" si="104"/>
        <v>0</v>
      </c>
    </row>
    <row r="302" spans="1:34">
      <c r="A302" s="76">
        <f t="shared" si="100"/>
        <v>45778</v>
      </c>
      <c r="B302" s="65">
        <f t="shared" si="101"/>
        <v>1</v>
      </c>
      <c r="C302" s="65">
        <f t="shared" si="85"/>
        <v>0</v>
      </c>
      <c r="D302" s="65">
        <f t="shared" ca="1" si="86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35">
        <f t="shared" si="87"/>
        <v>31</v>
      </c>
      <c r="P302" s="74">
        <f t="shared" si="88"/>
        <v>45833</v>
      </c>
      <c r="Q302" s="35">
        <f t="shared" ca="1" si="89"/>
        <v>3947</v>
      </c>
      <c r="R302" s="73">
        <v>7.3250231315008005E-2</v>
      </c>
      <c r="S302" s="75">
        <f t="shared" ca="1" si="90"/>
        <v>0.4596326782993479</v>
      </c>
      <c r="T302" s="37">
        <f t="shared" si="91"/>
        <v>0</v>
      </c>
      <c r="U302" s="37">
        <f t="shared" si="92"/>
        <v>0</v>
      </c>
      <c r="W302" s="75">
        <f t="shared" si="102"/>
        <v>2.0327941064604045</v>
      </c>
      <c r="X302" s="65">
        <f t="shared" ca="1" si="93"/>
        <v>0</v>
      </c>
      <c r="Z302" s="65">
        <f t="shared" ca="1" si="94"/>
        <v>0</v>
      </c>
      <c r="AA302" s="65">
        <f t="shared" ca="1" si="95"/>
        <v>0</v>
      </c>
      <c r="AB302" s="65">
        <f t="shared" ca="1" si="96"/>
        <v>0</v>
      </c>
      <c r="AC302" s="65">
        <f t="shared" ca="1" si="97"/>
        <v>0</v>
      </c>
      <c r="AD302" s="65">
        <f t="shared" ca="1" si="98"/>
        <v>0</v>
      </c>
      <c r="AE302" s="65">
        <f t="shared" ca="1" si="99"/>
        <v>0</v>
      </c>
      <c r="AG302" s="35">
        <f t="shared" si="103"/>
        <v>0</v>
      </c>
      <c r="AH302" s="35">
        <f t="shared" ca="1" si="104"/>
        <v>0</v>
      </c>
    </row>
    <row r="303" spans="1:34">
      <c r="A303" s="76">
        <f t="shared" si="100"/>
        <v>45809</v>
      </c>
      <c r="B303" s="65">
        <f t="shared" si="101"/>
        <v>1</v>
      </c>
      <c r="C303" s="65">
        <f t="shared" si="85"/>
        <v>0</v>
      </c>
      <c r="D303" s="65">
        <f t="shared" ca="1" si="86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35">
        <f t="shared" si="87"/>
        <v>30</v>
      </c>
      <c r="P303" s="74">
        <f t="shared" si="88"/>
        <v>45863</v>
      </c>
      <c r="Q303" s="35">
        <f t="shared" ca="1" si="89"/>
        <v>3977</v>
      </c>
      <c r="R303" s="73">
        <v>7.324207203202901E-2</v>
      </c>
      <c r="S303" s="75">
        <f t="shared" ca="1" si="90"/>
        <v>0.45696422567472461</v>
      </c>
      <c r="T303" s="37">
        <f t="shared" si="91"/>
        <v>0</v>
      </c>
      <c r="U303" s="37">
        <f t="shared" si="92"/>
        <v>0</v>
      </c>
      <c r="W303" s="75">
        <f t="shared" si="102"/>
        <v>2.0327941064604045</v>
      </c>
      <c r="X303" s="65">
        <f t="shared" ca="1" si="93"/>
        <v>0</v>
      </c>
      <c r="Z303" s="65">
        <f t="shared" ca="1" si="94"/>
        <v>0</v>
      </c>
      <c r="AA303" s="65">
        <f t="shared" ca="1" si="95"/>
        <v>0</v>
      </c>
      <c r="AB303" s="65">
        <f t="shared" ca="1" si="96"/>
        <v>0</v>
      </c>
      <c r="AC303" s="65">
        <f t="shared" ca="1" si="97"/>
        <v>0</v>
      </c>
      <c r="AD303" s="65">
        <f t="shared" ca="1" si="98"/>
        <v>0</v>
      </c>
      <c r="AE303" s="65">
        <f t="shared" ca="1" si="99"/>
        <v>0</v>
      </c>
      <c r="AG303" s="35">
        <f t="shared" si="103"/>
        <v>0</v>
      </c>
      <c r="AH303" s="35">
        <f t="shared" ca="1" si="104"/>
        <v>0</v>
      </c>
    </row>
    <row r="304" spans="1:34">
      <c r="A304" s="76">
        <f t="shared" si="100"/>
        <v>45839</v>
      </c>
      <c r="B304" s="65">
        <f t="shared" si="101"/>
        <v>1</v>
      </c>
      <c r="C304" s="65">
        <f t="shared" si="85"/>
        <v>0</v>
      </c>
      <c r="D304" s="65">
        <f t="shared" ca="1" si="86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35">
        <f t="shared" si="87"/>
        <v>31</v>
      </c>
      <c r="P304" s="74">
        <f t="shared" si="88"/>
        <v>45894</v>
      </c>
      <c r="Q304" s="35">
        <f t="shared" ca="1" si="89"/>
        <v>4008</v>
      </c>
      <c r="R304" s="73">
        <v>7.3233912749072011E-2</v>
      </c>
      <c r="S304" s="75">
        <f t="shared" ca="1" si="90"/>
        <v>0.45422114267782238</v>
      </c>
      <c r="T304" s="37">
        <f t="shared" si="91"/>
        <v>0</v>
      </c>
      <c r="U304" s="37">
        <f t="shared" si="92"/>
        <v>0</v>
      </c>
      <c r="W304" s="75">
        <f t="shared" si="102"/>
        <v>2.0327941064604045</v>
      </c>
      <c r="X304" s="65">
        <f t="shared" ca="1" si="93"/>
        <v>0</v>
      </c>
      <c r="Z304" s="65">
        <f t="shared" ca="1" si="94"/>
        <v>0</v>
      </c>
      <c r="AA304" s="65">
        <f t="shared" ca="1" si="95"/>
        <v>0</v>
      </c>
      <c r="AB304" s="65">
        <f t="shared" ca="1" si="96"/>
        <v>0</v>
      </c>
      <c r="AC304" s="65">
        <f t="shared" ca="1" si="97"/>
        <v>0</v>
      </c>
      <c r="AD304" s="65">
        <f t="shared" ca="1" si="98"/>
        <v>0</v>
      </c>
      <c r="AE304" s="65">
        <f t="shared" ca="1" si="99"/>
        <v>0</v>
      </c>
      <c r="AG304" s="35">
        <f t="shared" si="103"/>
        <v>0</v>
      </c>
      <c r="AH304" s="35">
        <f t="shared" ca="1" si="104"/>
        <v>0</v>
      </c>
    </row>
    <row r="305" spans="1:34">
      <c r="A305" s="76">
        <f t="shared" si="100"/>
        <v>45870</v>
      </c>
      <c r="B305" s="65">
        <f t="shared" si="101"/>
        <v>1</v>
      </c>
      <c r="C305" s="65">
        <f t="shared" si="85"/>
        <v>0</v>
      </c>
      <c r="D305" s="65">
        <f t="shared" ca="1" si="86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35">
        <f t="shared" si="87"/>
        <v>31</v>
      </c>
      <c r="P305" s="74">
        <f t="shared" si="88"/>
        <v>45925</v>
      </c>
      <c r="Q305" s="35">
        <f t="shared" ca="1" si="89"/>
        <v>4039</v>
      </c>
      <c r="R305" s="73">
        <v>7.3226016668811025E-2</v>
      </c>
      <c r="S305" s="75">
        <f t="shared" ca="1" si="90"/>
        <v>0.4514963775806547</v>
      </c>
      <c r="T305" s="37">
        <f t="shared" si="91"/>
        <v>0</v>
      </c>
      <c r="U305" s="37">
        <f t="shared" si="92"/>
        <v>0</v>
      </c>
      <c r="W305" s="75">
        <f t="shared" si="102"/>
        <v>2.0327941064604045</v>
      </c>
      <c r="X305" s="65">
        <f t="shared" ca="1" si="93"/>
        <v>0</v>
      </c>
      <c r="Z305" s="65">
        <f t="shared" ca="1" si="94"/>
        <v>0</v>
      </c>
      <c r="AA305" s="65">
        <f t="shared" ca="1" si="95"/>
        <v>0</v>
      </c>
      <c r="AB305" s="65">
        <f t="shared" ca="1" si="96"/>
        <v>0</v>
      </c>
      <c r="AC305" s="65">
        <f t="shared" ca="1" si="97"/>
        <v>0</v>
      </c>
      <c r="AD305" s="65">
        <f t="shared" ca="1" si="98"/>
        <v>0</v>
      </c>
      <c r="AE305" s="65">
        <f t="shared" ca="1" si="99"/>
        <v>0</v>
      </c>
      <c r="AG305" s="35">
        <f t="shared" si="103"/>
        <v>0</v>
      </c>
      <c r="AH305" s="35">
        <f t="shared" ca="1" si="104"/>
        <v>0</v>
      </c>
    </row>
    <row r="306" spans="1:34">
      <c r="A306" s="76">
        <f t="shared" si="100"/>
        <v>45901</v>
      </c>
      <c r="B306" s="65">
        <f t="shared" si="101"/>
        <v>1</v>
      </c>
      <c r="C306" s="65">
        <f t="shared" si="85"/>
        <v>0</v>
      </c>
      <c r="D306" s="65">
        <f t="shared" ca="1" si="86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35">
        <f t="shared" si="87"/>
        <v>30</v>
      </c>
      <c r="P306" s="74">
        <f t="shared" si="88"/>
        <v>45955</v>
      </c>
      <c r="Q306" s="35">
        <f t="shared" ca="1" si="89"/>
        <v>4069</v>
      </c>
      <c r="R306" s="73">
        <v>7.3217857385897006E-2</v>
      </c>
      <c r="S306" s="75">
        <f t="shared" ca="1" si="90"/>
        <v>0.44887564314469475</v>
      </c>
      <c r="T306" s="37">
        <f t="shared" si="91"/>
        <v>0</v>
      </c>
      <c r="U306" s="37">
        <f t="shared" si="92"/>
        <v>0</v>
      </c>
      <c r="W306" s="75">
        <f t="shared" si="102"/>
        <v>2.0327941064604045</v>
      </c>
      <c r="X306" s="65">
        <f t="shared" ca="1" si="93"/>
        <v>0</v>
      </c>
      <c r="Z306" s="65">
        <f t="shared" ca="1" si="94"/>
        <v>0</v>
      </c>
      <c r="AA306" s="65">
        <f t="shared" ca="1" si="95"/>
        <v>0</v>
      </c>
      <c r="AB306" s="65">
        <f t="shared" ca="1" si="96"/>
        <v>0</v>
      </c>
      <c r="AC306" s="65">
        <f t="shared" ca="1" si="97"/>
        <v>0</v>
      </c>
      <c r="AD306" s="65">
        <f t="shared" ca="1" si="98"/>
        <v>0</v>
      </c>
      <c r="AE306" s="65">
        <f t="shared" ca="1" si="99"/>
        <v>0</v>
      </c>
      <c r="AG306" s="35">
        <f t="shared" si="103"/>
        <v>0</v>
      </c>
      <c r="AH306" s="35">
        <f t="shared" ca="1" si="104"/>
        <v>0</v>
      </c>
    </row>
    <row r="307" spans="1:34">
      <c r="A307" s="76">
        <f t="shared" si="100"/>
        <v>45931</v>
      </c>
      <c r="B307" s="65">
        <f t="shared" si="101"/>
        <v>1</v>
      </c>
      <c r="C307" s="65">
        <f t="shared" si="85"/>
        <v>0</v>
      </c>
      <c r="D307" s="65">
        <f t="shared" ca="1" si="86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35">
        <f t="shared" si="87"/>
        <v>31</v>
      </c>
      <c r="P307" s="74">
        <f t="shared" si="88"/>
        <v>45986</v>
      </c>
      <c r="Q307" s="35">
        <f t="shared" ca="1" si="89"/>
        <v>4100</v>
      </c>
      <c r="R307" s="73">
        <v>7.3209961305679E-2</v>
      </c>
      <c r="S307" s="75">
        <f t="shared" ca="1" si="90"/>
        <v>0.4461841177974622</v>
      </c>
      <c r="T307" s="37">
        <f t="shared" si="91"/>
        <v>0</v>
      </c>
      <c r="U307" s="37">
        <f t="shared" si="92"/>
        <v>0</v>
      </c>
      <c r="W307" s="75">
        <f t="shared" si="102"/>
        <v>2.0327941064604045</v>
      </c>
      <c r="X307" s="65">
        <f t="shared" ca="1" si="93"/>
        <v>0</v>
      </c>
      <c r="Z307" s="65">
        <f t="shared" ca="1" si="94"/>
        <v>0</v>
      </c>
      <c r="AA307" s="65">
        <f t="shared" ca="1" si="95"/>
        <v>0</v>
      </c>
      <c r="AB307" s="65">
        <f t="shared" ca="1" si="96"/>
        <v>0</v>
      </c>
      <c r="AC307" s="65">
        <f t="shared" ca="1" si="97"/>
        <v>0</v>
      </c>
      <c r="AD307" s="65">
        <f t="shared" ca="1" si="98"/>
        <v>0</v>
      </c>
      <c r="AE307" s="65">
        <f t="shared" ca="1" si="99"/>
        <v>0</v>
      </c>
      <c r="AG307" s="35">
        <f t="shared" si="103"/>
        <v>0</v>
      </c>
      <c r="AH307" s="35">
        <f t="shared" ca="1" si="104"/>
        <v>0</v>
      </c>
    </row>
    <row r="308" spans="1:34">
      <c r="A308" s="76">
        <f t="shared" si="100"/>
        <v>45962</v>
      </c>
      <c r="B308" s="65">
        <f t="shared" si="101"/>
        <v>1</v>
      </c>
      <c r="C308" s="65">
        <f t="shared" si="85"/>
        <v>0</v>
      </c>
      <c r="D308" s="65">
        <f t="shared" ca="1" si="86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35">
        <f t="shared" si="87"/>
        <v>30</v>
      </c>
      <c r="P308" s="74">
        <f t="shared" si="88"/>
        <v>46016</v>
      </c>
      <c r="Q308" s="35">
        <f t="shared" ca="1" si="89"/>
        <v>4130</v>
      </c>
      <c r="R308" s="73">
        <v>7.3201802022808016E-2</v>
      </c>
      <c r="S308" s="75">
        <f t="shared" ca="1" si="90"/>
        <v>0.44359662116876708</v>
      </c>
      <c r="T308" s="37">
        <f t="shared" si="91"/>
        <v>0</v>
      </c>
      <c r="U308" s="37">
        <f t="shared" si="92"/>
        <v>0</v>
      </c>
      <c r="W308" s="75">
        <f t="shared" si="102"/>
        <v>2.0327941064604045</v>
      </c>
      <c r="X308" s="65">
        <f t="shared" ca="1" si="93"/>
        <v>0</v>
      </c>
      <c r="Z308" s="65">
        <f t="shared" ca="1" si="94"/>
        <v>0</v>
      </c>
      <c r="AA308" s="65">
        <f t="shared" ca="1" si="95"/>
        <v>0</v>
      </c>
      <c r="AB308" s="65">
        <f t="shared" ca="1" si="96"/>
        <v>0</v>
      </c>
      <c r="AC308" s="65">
        <f t="shared" ca="1" si="97"/>
        <v>0</v>
      </c>
      <c r="AD308" s="65">
        <f t="shared" ca="1" si="98"/>
        <v>0</v>
      </c>
      <c r="AE308" s="65">
        <f t="shared" ca="1" si="99"/>
        <v>0</v>
      </c>
      <c r="AG308" s="35">
        <f t="shared" si="103"/>
        <v>0</v>
      </c>
      <c r="AH308" s="35">
        <f t="shared" ca="1" si="104"/>
        <v>0</v>
      </c>
    </row>
    <row r="309" spans="1:34">
      <c r="A309" s="76">
        <f t="shared" si="100"/>
        <v>45992</v>
      </c>
      <c r="B309" s="65">
        <f t="shared" si="101"/>
        <v>1</v>
      </c>
      <c r="C309" s="65">
        <f t="shared" si="85"/>
        <v>0</v>
      </c>
      <c r="D309" s="65">
        <f t="shared" ca="1" si="86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35">
        <f t="shared" si="87"/>
        <v>31</v>
      </c>
      <c r="P309" s="74">
        <f t="shared" si="88"/>
        <v>46047</v>
      </c>
      <c r="Q309" s="35">
        <f t="shared" ca="1" si="89"/>
        <v>4161</v>
      </c>
      <c r="R309" s="73">
        <v>7.3193642739960013E-2</v>
      </c>
      <c r="S309" s="75">
        <f t="shared" ca="1" si="90"/>
        <v>0.44093409234873943</v>
      </c>
      <c r="T309" s="37">
        <f t="shared" si="91"/>
        <v>0</v>
      </c>
      <c r="U309" s="37">
        <f t="shared" si="92"/>
        <v>0</v>
      </c>
      <c r="W309" s="75">
        <f t="shared" si="102"/>
        <v>2.0327941064604045</v>
      </c>
      <c r="X309" s="65">
        <f t="shared" ca="1" si="93"/>
        <v>0</v>
      </c>
      <c r="Z309" s="65">
        <f t="shared" ca="1" si="94"/>
        <v>0</v>
      </c>
      <c r="AA309" s="65">
        <f t="shared" ca="1" si="95"/>
        <v>0</v>
      </c>
      <c r="AB309" s="65">
        <f t="shared" ca="1" si="96"/>
        <v>0</v>
      </c>
      <c r="AC309" s="65">
        <f t="shared" ca="1" si="97"/>
        <v>0</v>
      </c>
      <c r="AD309" s="65">
        <f t="shared" ca="1" si="98"/>
        <v>0</v>
      </c>
      <c r="AE309" s="65">
        <f t="shared" ca="1" si="99"/>
        <v>0</v>
      </c>
      <c r="AG309" s="35">
        <f t="shared" si="103"/>
        <v>0</v>
      </c>
      <c r="AH309" s="35">
        <f t="shared" ca="1" si="104"/>
        <v>0</v>
      </c>
    </row>
    <row r="310" spans="1:34">
      <c r="A310" s="76">
        <f t="shared" si="100"/>
        <v>46023</v>
      </c>
      <c r="B310" s="65">
        <f t="shared" si="101"/>
        <v>1</v>
      </c>
      <c r="C310" s="65">
        <f t="shared" si="85"/>
        <v>0</v>
      </c>
      <c r="D310" s="65">
        <f t="shared" ca="1" si="86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35">
        <f t="shared" si="87"/>
        <v>31</v>
      </c>
      <c r="P310" s="74">
        <f t="shared" si="88"/>
        <v>46078</v>
      </c>
      <c r="Q310" s="35">
        <f t="shared" ca="1" si="89"/>
        <v>4192</v>
      </c>
      <c r="R310" s="73">
        <v>7.3186273065147009E-2</v>
      </c>
      <c r="S310" s="75">
        <f t="shared" ca="1" si="90"/>
        <v>0.4382919052100045</v>
      </c>
      <c r="T310" s="37">
        <f t="shared" si="91"/>
        <v>0</v>
      </c>
      <c r="U310" s="37">
        <f t="shared" si="92"/>
        <v>0</v>
      </c>
      <c r="W310" s="75">
        <f t="shared" si="102"/>
        <v>2.0937779296542165</v>
      </c>
      <c r="X310" s="65">
        <f t="shared" ca="1" si="93"/>
        <v>0</v>
      </c>
      <c r="Z310" s="65">
        <f t="shared" ca="1" si="94"/>
        <v>0</v>
      </c>
      <c r="AA310" s="65">
        <f t="shared" ca="1" si="95"/>
        <v>0</v>
      </c>
      <c r="AB310" s="65">
        <f t="shared" ca="1" si="96"/>
        <v>0</v>
      </c>
      <c r="AC310" s="65">
        <f t="shared" ca="1" si="97"/>
        <v>0</v>
      </c>
      <c r="AD310" s="65">
        <f t="shared" ca="1" si="98"/>
        <v>0</v>
      </c>
      <c r="AE310" s="65">
        <f t="shared" ca="1" si="99"/>
        <v>0</v>
      </c>
      <c r="AG310" s="35">
        <f t="shared" si="103"/>
        <v>0</v>
      </c>
      <c r="AH310" s="35">
        <f t="shared" ca="1" si="104"/>
        <v>0</v>
      </c>
    </row>
    <row r="311" spans="1:34">
      <c r="A311" s="76">
        <f t="shared" si="100"/>
        <v>46054</v>
      </c>
      <c r="B311" s="65">
        <f t="shared" si="101"/>
        <v>1</v>
      </c>
      <c r="C311" s="65">
        <f t="shared" si="85"/>
        <v>0</v>
      </c>
      <c r="D311" s="65">
        <f t="shared" ca="1" si="86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35">
        <f t="shared" si="87"/>
        <v>28</v>
      </c>
      <c r="P311" s="74">
        <f t="shared" si="88"/>
        <v>46106</v>
      </c>
      <c r="Q311" s="35">
        <f t="shared" ca="1" si="89"/>
        <v>4220</v>
      </c>
      <c r="R311" s="73">
        <v>7.3178113782341014E-2</v>
      </c>
      <c r="S311" s="75">
        <f t="shared" ca="1" si="90"/>
        <v>0.43592208315964315</v>
      </c>
      <c r="T311" s="37">
        <f t="shared" si="91"/>
        <v>0</v>
      </c>
      <c r="U311" s="37">
        <f t="shared" si="92"/>
        <v>0</v>
      </c>
      <c r="W311" s="75">
        <f t="shared" si="102"/>
        <v>2.0937779296542165</v>
      </c>
      <c r="X311" s="65">
        <f t="shared" ca="1" si="93"/>
        <v>0</v>
      </c>
      <c r="Z311" s="65">
        <f t="shared" ca="1" si="94"/>
        <v>0</v>
      </c>
      <c r="AA311" s="65">
        <f t="shared" ca="1" si="95"/>
        <v>0</v>
      </c>
      <c r="AB311" s="65">
        <f t="shared" ca="1" si="96"/>
        <v>0</v>
      </c>
      <c r="AC311" s="65">
        <f t="shared" ca="1" si="97"/>
        <v>0</v>
      </c>
      <c r="AD311" s="65">
        <f t="shared" ca="1" si="98"/>
        <v>0</v>
      </c>
      <c r="AE311" s="65">
        <f t="shared" ca="1" si="99"/>
        <v>0</v>
      </c>
      <c r="AG311" s="35">
        <f t="shared" si="103"/>
        <v>0</v>
      </c>
      <c r="AH311" s="35">
        <f t="shared" ca="1" si="104"/>
        <v>0</v>
      </c>
    </row>
    <row r="312" spans="1:34">
      <c r="A312" s="76">
        <f t="shared" si="100"/>
        <v>46082</v>
      </c>
      <c r="B312" s="65">
        <f t="shared" si="101"/>
        <v>1</v>
      </c>
      <c r="C312" s="65">
        <f t="shared" si="85"/>
        <v>0</v>
      </c>
      <c r="D312" s="65">
        <f t="shared" ca="1" si="86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35">
        <f t="shared" si="87"/>
        <v>31</v>
      </c>
      <c r="P312" s="74">
        <f t="shared" si="88"/>
        <v>46137</v>
      </c>
      <c r="Q312" s="35">
        <f t="shared" ca="1" si="89"/>
        <v>4251</v>
      </c>
      <c r="R312" s="73">
        <v>7.3170217702226037E-2</v>
      </c>
      <c r="S312" s="75">
        <f t="shared" ca="1" si="90"/>
        <v>0.43331105009828774</v>
      </c>
      <c r="T312" s="37">
        <f t="shared" si="91"/>
        <v>0</v>
      </c>
      <c r="U312" s="37">
        <f t="shared" si="92"/>
        <v>0</v>
      </c>
      <c r="W312" s="75">
        <f t="shared" si="102"/>
        <v>2.0937779296542165</v>
      </c>
      <c r="X312" s="65">
        <f t="shared" ca="1" si="93"/>
        <v>0</v>
      </c>
      <c r="Z312" s="65">
        <f t="shared" ca="1" si="94"/>
        <v>0</v>
      </c>
      <c r="AA312" s="65">
        <f t="shared" ca="1" si="95"/>
        <v>0</v>
      </c>
      <c r="AB312" s="65">
        <f t="shared" ca="1" si="96"/>
        <v>0</v>
      </c>
      <c r="AC312" s="65">
        <f t="shared" ca="1" si="97"/>
        <v>0</v>
      </c>
      <c r="AD312" s="65">
        <f t="shared" ca="1" si="98"/>
        <v>0</v>
      </c>
      <c r="AE312" s="65">
        <f t="shared" ca="1" si="99"/>
        <v>0</v>
      </c>
      <c r="AG312" s="35">
        <f t="shared" si="103"/>
        <v>0</v>
      </c>
      <c r="AH312" s="35">
        <f t="shared" ca="1" si="104"/>
        <v>0</v>
      </c>
    </row>
    <row r="313" spans="1:34">
      <c r="A313" s="76">
        <f t="shared" si="100"/>
        <v>46113</v>
      </c>
      <c r="B313" s="65">
        <f t="shared" si="101"/>
        <v>1</v>
      </c>
      <c r="C313" s="65">
        <f t="shared" si="85"/>
        <v>0</v>
      </c>
      <c r="D313" s="65">
        <f t="shared" ca="1" si="86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35">
        <f t="shared" si="87"/>
        <v>30</v>
      </c>
      <c r="P313" s="74">
        <f t="shared" si="88"/>
        <v>46167</v>
      </c>
      <c r="Q313" s="35">
        <f t="shared" ca="1" si="89"/>
        <v>4281</v>
      </c>
      <c r="R313" s="73">
        <v>7.3162058419462009E-2</v>
      </c>
      <c r="S313" s="75">
        <f t="shared" ca="1" si="90"/>
        <v>0.43079968371903998</v>
      </c>
      <c r="T313" s="37">
        <f t="shared" si="91"/>
        <v>0</v>
      </c>
      <c r="U313" s="37">
        <f t="shared" si="92"/>
        <v>0</v>
      </c>
      <c r="W313" s="75">
        <f t="shared" si="102"/>
        <v>2.0937779296542165</v>
      </c>
      <c r="X313" s="65">
        <f t="shared" ca="1" si="93"/>
        <v>0</v>
      </c>
      <c r="Z313" s="65">
        <f t="shared" ca="1" si="94"/>
        <v>0</v>
      </c>
      <c r="AA313" s="65">
        <f t="shared" ca="1" si="95"/>
        <v>0</v>
      </c>
      <c r="AB313" s="65">
        <f t="shared" ca="1" si="96"/>
        <v>0</v>
      </c>
      <c r="AC313" s="65">
        <f t="shared" ca="1" si="97"/>
        <v>0</v>
      </c>
      <c r="AD313" s="65">
        <f t="shared" ca="1" si="98"/>
        <v>0</v>
      </c>
      <c r="AE313" s="65">
        <f t="shared" ca="1" si="99"/>
        <v>0</v>
      </c>
      <c r="AG313" s="35">
        <f t="shared" si="103"/>
        <v>0</v>
      </c>
      <c r="AH313" s="35">
        <f t="shared" ca="1" si="104"/>
        <v>0</v>
      </c>
    </row>
    <row r="314" spans="1:34">
      <c r="A314" s="76">
        <f t="shared" si="100"/>
        <v>46143</v>
      </c>
      <c r="B314" s="65">
        <f t="shared" si="101"/>
        <v>1</v>
      </c>
      <c r="C314" s="65">
        <f t="shared" si="85"/>
        <v>0</v>
      </c>
      <c r="D314" s="65">
        <f t="shared" ca="1" si="86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35">
        <f t="shared" si="87"/>
        <v>31</v>
      </c>
      <c r="P314" s="74">
        <f t="shared" si="88"/>
        <v>46198</v>
      </c>
      <c r="Q314" s="35">
        <f t="shared" ca="1" si="89"/>
        <v>4312</v>
      </c>
      <c r="R314" s="73">
        <v>7.3154162339389026E-2</v>
      </c>
      <c r="S314" s="75">
        <f t="shared" ca="1" si="90"/>
        <v>0.42822045835153344</v>
      </c>
      <c r="T314" s="37">
        <f t="shared" si="91"/>
        <v>0</v>
      </c>
      <c r="U314" s="37">
        <f t="shared" si="92"/>
        <v>0</v>
      </c>
      <c r="W314" s="75">
        <f t="shared" si="102"/>
        <v>2.0937779296542165</v>
      </c>
      <c r="X314" s="65">
        <f t="shared" ca="1" si="93"/>
        <v>0</v>
      </c>
      <c r="Z314" s="65">
        <f t="shared" ca="1" si="94"/>
        <v>0</v>
      </c>
      <c r="AA314" s="65">
        <f t="shared" ca="1" si="95"/>
        <v>0</v>
      </c>
      <c r="AB314" s="65">
        <f t="shared" ca="1" si="96"/>
        <v>0</v>
      </c>
      <c r="AC314" s="65">
        <f t="shared" ca="1" si="97"/>
        <v>0</v>
      </c>
      <c r="AD314" s="65">
        <f t="shared" ca="1" si="98"/>
        <v>0</v>
      </c>
      <c r="AE314" s="65">
        <f t="shared" ca="1" si="99"/>
        <v>0</v>
      </c>
      <c r="AG314" s="35">
        <f t="shared" si="103"/>
        <v>0</v>
      </c>
      <c r="AH314" s="35">
        <f t="shared" ca="1" si="104"/>
        <v>0</v>
      </c>
    </row>
    <row r="315" spans="1:34">
      <c r="A315" s="76">
        <f t="shared" si="100"/>
        <v>46174</v>
      </c>
      <c r="B315" s="65">
        <f t="shared" si="101"/>
        <v>1</v>
      </c>
      <c r="C315" s="65">
        <f t="shared" si="85"/>
        <v>0</v>
      </c>
      <c r="D315" s="65">
        <f t="shared" ca="1" si="86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35">
        <f t="shared" si="87"/>
        <v>30</v>
      </c>
      <c r="P315" s="74">
        <f t="shared" si="88"/>
        <v>46228</v>
      </c>
      <c r="Q315" s="35">
        <f t="shared" ca="1" si="89"/>
        <v>4342</v>
      </c>
      <c r="R315" s="73">
        <v>7.3146003056669018E-2</v>
      </c>
      <c r="S315" s="75">
        <f t="shared" ca="1" si="90"/>
        <v>0.42574096444682674</v>
      </c>
      <c r="T315" s="37">
        <f t="shared" si="91"/>
        <v>0</v>
      </c>
      <c r="U315" s="37">
        <f t="shared" si="92"/>
        <v>0</v>
      </c>
      <c r="W315" s="75">
        <f t="shared" si="102"/>
        <v>2.0937779296542165</v>
      </c>
      <c r="X315" s="65">
        <f t="shared" ca="1" si="93"/>
        <v>0</v>
      </c>
      <c r="Z315" s="65">
        <f t="shared" ca="1" si="94"/>
        <v>0</v>
      </c>
      <c r="AA315" s="65">
        <f t="shared" ca="1" si="95"/>
        <v>0</v>
      </c>
      <c r="AB315" s="65">
        <f t="shared" ca="1" si="96"/>
        <v>0</v>
      </c>
      <c r="AC315" s="65">
        <f t="shared" ca="1" si="97"/>
        <v>0</v>
      </c>
      <c r="AD315" s="65">
        <f t="shared" ca="1" si="98"/>
        <v>0</v>
      </c>
      <c r="AE315" s="65">
        <f t="shared" ca="1" si="99"/>
        <v>0</v>
      </c>
      <c r="AG315" s="35">
        <f t="shared" si="103"/>
        <v>0</v>
      </c>
      <c r="AH315" s="35">
        <f t="shared" ca="1" si="104"/>
        <v>0</v>
      </c>
    </row>
    <row r="316" spans="1:34">
      <c r="A316" s="76">
        <f t="shared" si="100"/>
        <v>46204</v>
      </c>
      <c r="B316" s="65">
        <f t="shared" si="101"/>
        <v>1</v>
      </c>
      <c r="C316" s="65">
        <f t="shared" si="85"/>
        <v>0</v>
      </c>
      <c r="D316" s="65">
        <f t="shared" ca="1" si="86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35">
        <f t="shared" si="87"/>
        <v>31</v>
      </c>
      <c r="P316" s="74">
        <f t="shared" si="88"/>
        <v>46259</v>
      </c>
      <c r="Q316" s="35">
        <f t="shared" ca="1" si="89"/>
        <v>4373</v>
      </c>
      <c r="R316" s="73">
        <v>7.313784377397102E-2</v>
      </c>
      <c r="S316" s="75">
        <f t="shared" ca="1" si="90"/>
        <v>0.42319186150894034</v>
      </c>
      <c r="T316" s="37">
        <f t="shared" si="91"/>
        <v>0</v>
      </c>
      <c r="U316" s="37">
        <f t="shared" si="92"/>
        <v>0</v>
      </c>
      <c r="W316" s="75">
        <f t="shared" si="102"/>
        <v>2.0937779296542165</v>
      </c>
      <c r="X316" s="65">
        <f t="shared" ca="1" si="93"/>
        <v>0</v>
      </c>
      <c r="Z316" s="65">
        <f t="shared" ca="1" si="94"/>
        <v>0</v>
      </c>
      <c r="AA316" s="65">
        <f t="shared" ca="1" si="95"/>
        <v>0</v>
      </c>
      <c r="AB316" s="65">
        <f t="shared" ca="1" si="96"/>
        <v>0</v>
      </c>
      <c r="AC316" s="65">
        <f t="shared" ca="1" si="97"/>
        <v>0</v>
      </c>
      <c r="AD316" s="65">
        <f t="shared" ca="1" si="98"/>
        <v>0</v>
      </c>
      <c r="AE316" s="65">
        <f t="shared" ca="1" si="99"/>
        <v>0</v>
      </c>
      <c r="AG316" s="35">
        <f t="shared" si="103"/>
        <v>0</v>
      </c>
      <c r="AH316" s="35">
        <f t="shared" ca="1" si="104"/>
        <v>0</v>
      </c>
    </row>
    <row r="317" spans="1:34">
      <c r="A317" s="76">
        <f t="shared" si="100"/>
        <v>46235</v>
      </c>
      <c r="B317" s="65">
        <f t="shared" si="101"/>
        <v>1</v>
      </c>
      <c r="C317" s="65">
        <f t="shared" si="85"/>
        <v>0</v>
      </c>
      <c r="D317" s="65">
        <f t="shared" ca="1" si="86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35">
        <f t="shared" si="87"/>
        <v>31</v>
      </c>
      <c r="P317" s="74">
        <f t="shared" si="88"/>
        <v>46290</v>
      </c>
      <c r="Q317" s="35">
        <f t="shared" ca="1" si="89"/>
        <v>4404</v>
      </c>
      <c r="R317" s="73">
        <v>7.3129947693961014E-2</v>
      </c>
      <c r="S317" s="75">
        <f t="shared" ca="1" si="90"/>
        <v>0.42065985318062837</v>
      </c>
      <c r="T317" s="37">
        <f t="shared" si="91"/>
        <v>0</v>
      </c>
      <c r="U317" s="37">
        <f t="shared" si="92"/>
        <v>0</v>
      </c>
      <c r="W317" s="75">
        <f t="shared" si="102"/>
        <v>2.0937779296542165</v>
      </c>
      <c r="X317" s="65">
        <f t="shared" ca="1" si="93"/>
        <v>0</v>
      </c>
      <c r="Z317" s="65">
        <f t="shared" ca="1" si="94"/>
        <v>0</v>
      </c>
      <c r="AA317" s="65">
        <f t="shared" ca="1" si="95"/>
        <v>0</v>
      </c>
      <c r="AB317" s="65">
        <f t="shared" ca="1" si="96"/>
        <v>0</v>
      </c>
      <c r="AC317" s="65">
        <f t="shared" ca="1" si="97"/>
        <v>0</v>
      </c>
      <c r="AD317" s="65">
        <f t="shared" ca="1" si="98"/>
        <v>0</v>
      </c>
      <c r="AE317" s="65">
        <f t="shared" ca="1" si="99"/>
        <v>0</v>
      </c>
      <c r="AG317" s="35">
        <f t="shared" si="103"/>
        <v>0</v>
      </c>
      <c r="AH317" s="35">
        <f t="shared" ca="1" si="104"/>
        <v>0</v>
      </c>
    </row>
    <row r="318" spans="1:34">
      <c r="A318" s="76">
        <f t="shared" si="100"/>
        <v>46266</v>
      </c>
      <c r="B318" s="65">
        <f t="shared" si="101"/>
        <v>1</v>
      </c>
      <c r="C318" s="65">
        <f t="shared" si="85"/>
        <v>0</v>
      </c>
      <c r="D318" s="65">
        <f t="shared" ca="1" si="86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35">
        <f t="shared" si="87"/>
        <v>30</v>
      </c>
      <c r="P318" s="74">
        <f t="shared" si="88"/>
        <v>46320</v>
      </c>
      <c r="Q318" s="35">
        <f t="shared" ca="1" si="89"/>
        <v>4434</v>
      </c>
      <c r="R318" s="73">
        <v>7.3121788411305025E-2</v>
      </c>
      <c r="S318" s="75">
        <f t="shared" ca="1" si="90"/>
        <v>0.41822447984858369</v>
      </c>
      <c r="T318" s="37">
        <f t="shared" si="91"/>
        <v>0</v>
      </c>
      <c r="U318" s="37">
        <f t="shared" si="92"/>
        <v>0</v>
      </c>
      <c r="W318" s="75">
        <f t="shared" si="102"/>
        <v>2.0937779296542165</v>
      </c>
      <c r="X318" s="65">
        <f t="shared" ca="1" si="93"/>
        <v>0</v>
      </c>
      <c r="Z318" s="65">
        <f t="shared" ca="1" si="94"/>
        <v>0</v>
      </c>
      <c r="AA318" s="65">
        <f t="shared" ca="1" si="95"/>
        <v>0</v>
      </c>
      <c r="AB318" s="65">
        <f t="shared" ca="1" si="96"/>
        <v>0</v>
      </c>
      <c r="AC318" s="65">
        <f t="shared" ca="1" si="97"/>
        <v>0</v>
      </c>
      <c r="AD318" s="65">
        <f t="shared" ca="1" si="98"/>
        <v>0</v>
      </c>
      <c r="AE318" s="65">
        <f t="shared" ca="1" si="99"/>
        <v>0</v>
      </c>
      <c r="AG318" s="35">
        <f t="shared" si="103"/>
        <v>0</v>
      </c>
      <c r="AH318" s="35">
        <f t="shared" ca="1" si="104"/>
        <v>0</v>
      </c>
    </row>
    <row r="319" spans="1:34">
      <c r="A319" s="76">
        <f t="shared" si="100"/>
        <v>46296</v>
      </c>
      <c r="B319" s="65">
        <f t="shared" si="101"/>
        <v>1</v>
      </c>
      <c r="C319" s="65">
        <f t="shared" si="85"/>
        <v>0</v>
      </c>
      <c r="D319" s="65">
        <f t="shared" ca="1" si="86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35">
        <f t="shared" si="87"/>
        <v>31</v>
      </c>
      <c r="P319" s="74">
        <f t="shared" si="88"/>
        <v>46351</v>
      </c>
      <c r="Q319" s="35">
        <f t="shared" ca="1" si="89"/>
        <v>4465</v>
      </c>
      <c r="R319" s="73">
        <v>7.3113892331337027E-2</v>
      </c>
      <c r="S319" s="75">
        <f t="shared" ca="1" si="90"/>
        <v>0.41572328530292141</v>
      </c>
      <c r="T319" s="37">
        <f t="shared" si="91"/>
        <v>0</v>
      </c>
      <c r="U319" s="37">
        <f t="shared" si="92"/>
        <v>0</v>
      </c>
      <c r="W319" s="75">
        <f t="shared" si="102"/>
        <v>2.0937779296542165</v>
      </c>
      <c r="X319" s="65">
        <f t="shared" ca="1" si="93"/>
        <v>0</v>
      </c>
      <c r="Z319" s="65">
        <f t="shared" ca="1" si="94"/>
        <v>0</v>
      </c>
      <c r="AA319" s="65">
        <f t="shared" ca="1" si="95"/>
        <v>0</v>
      </c>
      <c r="AB319" s="65">
        <f t="shared" ca="1" si="96"/>
        <v>0</v>
      </c>
      <c r="AC319" s="65">
        <f t="shared" ca="1" si="97"/>
        <v>0</v>
      </c>
      <c r="AD319" s="65">
        <f t="shared" ca="1" si="98"/>
        <v>0</v>
      </c>
      <c r="AE319" s="65">
        <f t="shared" ca="1" si="99"/>
        <v>0</v>
      </c>
      <c r="AG319" s="35">
        <f t="shared" si="103"/>
        <v>0</v>
      </c>
      <c r="AH319" s="35">
        <f t="shared" ca="1" si="104"/>
        <v>0</v>
      </c>
    </row>
    <row r="320" spans="1:34">
      <c r="A320" s="76">
        <f t="shared" si="100"/>
        <v>46327</v>
      </c>
      <c r="B320" s="65">
        <f t="shared" si="101"/>
        <v>1</v>
      </c>
      <c r="C320" s="65">
        <f t="shared" si="85"/>
        <v>0</v>
      </c>
      <c r="D320" s="65">
        <f t="shared" ca="1" si="86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35">
        <f t="shared" si="87"/>
        <v>30</v>
      </c>
      <c r="P320" s="74">
        <f t="shared" si="88"/>
        <v>46381</v>
      </c>
      <c r="Q320" s="35">
        <f t="shared" ca="1" si="89"/>
        <v>4495</v>
      </c>
      <c r="R320" s="73">
        <v>7.3105733048726015E-2</v>
      </c>
      <c r="S320" s="75">
        <f t="shared" ca="1" si="90"/>
        <v>0.41331883533618319</v>
      </c>
      <c r="T320" s="37">
        <f t="shared" si="91"/>
        <v>0</v>
      </c>
      <c r="U320" s="37">
        <f t="shared" si="92"/>
        <v>0</v>
      </c>
      <c r="W320" s="75">
        <f t="shared" si="102"/>
        <v>2.0937779296542165</v>
      </c>
      <c r="X320" s="65">
        <f t="shared" ca="1" si="93"/>
        <v>0</v>
      </c>
      <c r="Z320" s="65">
        <f t="shared" ca="1" si="94"/>
        <v>0</v>
      </c>
      <c r="AA320" s="65">
        <f t="shared" ca="1" si="95"/>
        <v>0</v>
      </c>
      <c r="AB320" s="65">
        <f t="shared" ca="1" si="96"/>
        <v>0</v>
      </c>
      <c r="AC320" s="65">
        <f t="shared" ca="1" si="97"/>
        <v>0</v>
      </c>
      <c r="AD320" s="65">
        <f t="shared" ca="1" si="98"/>
        <v>0</v>
      </c>
      <c r="AE320" s="65">
        <f t="shared" ca="1" si="99"/>
        <v>0</v>
      </c>
      <c r="AG320" s="35">
        <f t="shared" si="103"/>
        <v>0</v>
      </c>
      <c r="AH320" s="35">
        <f t="shared" ca="1" si="104"/>
        <v>0</v>
      </c>
    </row>
    <row r="321" spans="1:34">
      <c r="A321" s="76">
        <f t="shared" si="100"/>
        <v>46357</v>
      </c>
      <c r="B321" s="65">
        <f t="shared" si="101"/>
        <v>1</v>
      </c>
      <c r="C321" s="65">
        <f t="shared" si="85"/>
        <v>0</v>
      </c>
      <c r="D321" s="65">
        <f t="shared" ca="1" si="86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35">
        <f t="shared" si="87"/>
        <v>31</v>
      </c>
      <c r="P321" s="74">
        <f t="shared" si="88"/>
        <v>46412</v>
      </c>
      <c r="Q321" s="35">
        <f t="shared" ca="1" si="89"/>
        <v>4526</v>
      </c>
      <c r="R321" s="73">
        <v>7.3097573766136015E-2</v>
      </c>
      <c r="S321" s="75">
        <f t="shared" ca="1" si="90"/>
        <v>0.41084419024727198</v>
      </c>
      <c r="T321" s="37">
        <f t="shared" si="91"/>
        <v>0</v>
      </c>
      <c r="U321" s="37">
        <f t="shared" si="92"/>
        <v>0</v>
      </c>
      <c r="W321" s="75">
        <f t="shared" si="102"/>
        <v>2.0937779296542165</v>
      </c>
      <c r="X321" s="65">
        <f t="shared" ca="1" si="93"/>
        <v>0</v>
      </c>
      <c r="Z321" s="65">
        <f t="shared" ca="1" si="94"/>
        <v>0</v>
      </c>
      <c r="AA321" s="65">
        <f t="shared" ca="1" si="95"/>
        <v>0</v>
      </c>
      <c r="AB321" s="65">
        <f t="shared" ca="1" si="96"/>
        <v>0</v>
      </c>
      <c r="AC321" s="65">
        <f t="shared" ca="1" si="97"/>
        <v>0</v>
      </c>
      <c r="AD321" s="65">
        <f t="shared" ca="1" si="98"/>
        <v>0</v>
      </c>
      <c r="AE321" s="65">
        <f t="shared" ca="1" si="99"/>
        <v>0</v>
      </c>
      <c r="AG321" s="35">
        <f t="shared" si="103"/>
        <v>0</v>
      </c>
      <c r="AH321" s="35">
        <f t="shared" ca="1" si="104"/>
        <v>0</v>
      </c>
    </row>
    <row r="322" spans="1:34">
      <c r="A322" s="76">
        <f t="shared" si="100"/>
        <v>46388</v>
      </c>
      <c r="B322" s="65">
        <f t="shared" si="101"/>
        <v>1</v>
      </c>
      <c r="C322" s="65">
        <f t="shared" si="85"/>
        <v>0</v>
      </c>
      <c r="D322" s="65">
        <f t="shared" ca="1" si="86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35">
        <f t="shared" si="87"/>
        <v>31</v>
      </c>
      <c r="P322" s="74">
        <f t="shared" si="88"/>
        <v>46443</v>
      </c>
      <c r="Q322" s="35">
        <f t="shared" ca="1" si="89"/>
        <v>4557</v>
      </c>
      <c r="R322" s="73">
        <v>7.3090204091557004E-2</v>
      </c>
      <c r="S322" s="75">
        <f t="shared" ca="1" si="90"/>
        <v>0.40838873585829816</v>
      </c>
      <c r="T322" s="37">
        <f t="shared" si="91"/>
        <v>0</v>
      </c>
      <c r="U322" s="37">
        <f t="shared" si="92"/>
        <v>0</v>
      </c>
      <c r="W322" s="75">
        <f t="shared" si="102"/>
        <v>2.1565912675438432</v>
      </c>
      <c r="X322" s="65">
        <f t="shared" ca="1" si="93"/>
        <v>0</v>
      </c>
      <c r="Z322" s="65">
        <f t="shared" ca="1" si="94"/>
        <v>0</v>
      </c>
      <c r="AA322" s="65">
        <f t="shared" ca="1" si="95"/>
        <v>0</v>
      </c>
      <c r="AB322" s="65">
        <f t="shared" ca="1" si="96"/>
        <v>0</v>
      </c>
      <c r="AC322" s="65">
        <f t="shared" ca="1" si="97"/>
        <v>0</v>
      </c>
      <c r="AD322" s="65">
        <f t="shared" ca="1" si="98"/>
        <v>0</v>
      </c>
      <c r="AE322" s="65">
        <f t="shared" ca="1" si="99"/>
        <v>0</v>
      </c>
      <c r="AG322" s="35">
        <f t="shared" si="103"/>
        <v>0</v>
      </c>
      <c r="AH322" s="35">
        <f t="shared" ca="1" si="104"/>
        <v>0</v>
      </c>
    </row>
    <row r="323" spans="1:34">
      <c r="A323" s="76">
        <f t="shared" si="100"/>
        <v>46419</v>
      </c>
      <c r="B323" s="65">
        <f t="shared" si="101"/>
        <v>1</v>
      </c>
      <c r="C323" s="65">
        <f t="shared" si="85"/>
        <v>0</v>
      </c>
      <c r="D323" s="65">
        <f t="shared" ca="1" si="86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35">
        <f t="shared" si="87"/>
        <v>28</v>
      </c>
      <c r="P323" s="74">
        <f t="shared" si="88"/>
        <v>46471</v>
      </c>
      <c r="Q323" s="35">
        <f t="shared" ca="1" si="89"/>
        <v>4585</v>
      </c>
      <c r="R323" s="73">
        <v>7.3082044809009011E-2</v>
      </c>
      <c r="S323" s="75">
        <f t="shared" ca="1" si="90"/>
        <v>0.40618657833107763</v>
      </c>
      <c r="T323" s="37">
        <f t="shared" si="91"/>
        <v>0</v>
      </c>
      <c r="U323" s="37">
        <f t="shared" si="92"/>
        <v>0</v>
      </c>
      <c r="W323" s="75">
        <f t="shared" si="102"/>
        <v>2.1565912675438432</v>
      </c>
      <c r="X323" s="65">
        <f t="shared" ca="1" si="93"/>
        <v>0</v>
      </c>
      <c r="Z323" s="65">
        <f t="shared" ca="1" si="94"/>
        <v>0</v>
      </c>
      <c r="AA323" s="65">
        <f t="shared" ca="1" si="95"/>
        <v>0</v>
      </c>
      <c r="AB323" s="65">
        <f t="shared" ca="1" si="96"/>
        <v>0</v>
      </c>
      <c r="AC323" s="65">
        <f t="shared" ca="1" si="97"/>
        <v>0</v>
      </c>
      <c r="AD323" s="65">
        <f t="shared" ca="1" si="98"/>
        <v>0</v>
      </c>
      <c r="AE323" s="65">
        <f t="shared" ca="1" si="99"/>
        <v>0</v>
      </c>
      <c r="AG323" s="35">
        <f t="shared" si="103"/>
        <v>0</v>
      </c>
      <c r="AH323" s="35">
        <f t="shared" ca="1" si="104"/>
        <v>0</v>
      </c>
    </row>
    <row r="324" spans="1:34">
      <c r="A324" s="76">
        <f t="shared" si="100"/>
        <v>46447</v>
      </c>
      <c r="B324" s="65">
        <f t="shared" si="101"/>
        <v>1</v>
      </c>
      <c r="C324" s="65">
        <f t="shared" si="85"/>
        <v>0</v>
      </c>
      <c r="D324" s="65">
        <f t="shared" ca="1" si="86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35">
        <f t="shared" si="87"/>
        <v>31</v>
      </c>
      <c r="P324" s="74">
        <f t="shared" si="88"/>
        <v>46502</v>
      </c>
      <c r="Q324" s="35">
        <f t="shared" ca="1" si="89"/>
        <v>4616</v>
      </c>
      <c r="R324" s="73">
        <v>7.3074148729145014E-2</v>
      </c>
      <c r="S324" s="75">
        <f t="shared" ca="1" si="90"/>
        <v>0.40376000515862215</v>
      </c>
      <c r="T324" s="37">
        <f t="shared" si="91"/>
        <v>0</v>
      </c>
      <c r="U324" s="37">
        <f t="shared" si="92"/>
        <v>0</v>
      </c>
      <c r="W324" s="75">
        <f t="shared" si="102"/>
        <v>2.1565912675438432</v>
      </c>
      <c r="X324" s="65">
        <f t="shared" ca="1" si="93"/>
        <v>0</v>
      </c>
      <c r="Z324" s="65">
        <f t="shared" ca="1" si="94"/>
        <v>0</v>
      </c>
      <c r="AA324" s="65">
        <f t="shared" ca="1" si="95"/>
        <v>0</v>
      </c>
      <c r="AB324" s="65">
        <f t="shared" ca="1" si="96"/>
        <v>0</v>
      </c>
      <c r="AC324" s="65">
        <f t="shared" ca="1" si="97"/>
        <v>0</v>
      </c>
      <c r="AD324" s="65">
        <f t="shared" ca="1" si="98"/>
        <v>0</v>
      </c>
      <c r="AE324" s="65">
        <f t="shared" ca="1" si="99"/>
        <v>0</v>
      </c>
      <c r="AG324" s="35">
        <f t="shared" si="103"/>
        <v>0</v>
      </c>
      <c r="AH324" s="35">
        <f t="shared" ca="1" si="104"/>
        <v>0</v>
      </c>
    </row>
    <row r="325" spans="1:34">
      <c r="A325" s="76">
        <f t="shared" si="100"/>
        <v>46478</v>
      </c>
      <c r="B325" s="65">
        <f t="shared" si="101"/>
        <v>1</v>
      </c>
      <c r="C325" s="65">
        <f t="shared" si="85"/>
        <v>0</v>
      </c>
      <c r="D325" s="65">
        <f t="shared" ca="1" si="86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35">
        <f t="shared" si="87"/>
        <v>30</v>
      </c>
      <c r="P325" s="74">
        <f t="shared" si="88"/>
        <v>46532</v>
      </c>
      <c r="Q325" s="35">
        <f t="shared" ca="1" si="89"/>
        <v>4646</v>
      </c>
      <c r="R325" s="73">
        <v>7.3065989446640001E-2</v>
      </c>
      <c r="S325" s="75">
        <f t="shared" ca="1" si="90"/>
        <v>0.40142602282337303</v>
      </c>
      <c r="T325" s="37">
        <f t="shared" si="91"/>
        <v>0</v>
      </c>
      <c r="U325" s="37">
        <f t="shared" si="92"/>
        <v>0</v>
      </c>
      <c r="W325" s="75">
        <f t="shared" si="102"/>
        <v>2.1565912675438432</v>
      </c>
      <c r="X325" s="65">
        <f t="shared" ca="1" si="93"/>
        <v>0</v>
      </c>
      <c r="Z325" s="65">
        <f t="shared" ca="1" si="94"/>
        <v>0</v>
      </c>
      <c r="AA325" s="65">
        <f t="shared" ca="1" si="95"/>
        <v>0</v>
      </c>
      <c r="AB325" s="65">
        <f t="shared" ca="1" si="96"/>
        <v>0</v>
      </c>
      <c r="AC325" s="65">
        <f t="shared" ca="1" si="97"/>
        <v>0</v>
      </c>
      <c r="AD325" s="65">
        <f t="shared" ca="1" si="98"/>
        <v>0</v>
      </c>
      <c r="AE325" s="65">
        <f t="shared" ca="1" si="99"/>
        <v>0</v>
      </c>
      <c r="AG325" s="35">
        <f t="shared" si="103"/>
        <v>0</v>
      </c>
      <c r="AH325" s="35">
        <f t="shared" ca="1" si="104"/>
        <v>0</v>
      </c>
    </row>
    <row r="326" spans="1:34">
      <c r="A326" s="76">
        <f t="shared" si="100"/>
        <v>46508</v>
      </c>
      <c r="B326" s="65">
        <f t="shared" si="101"/>
        <v>1</v>
      </c>
      <c r="C326" s="65">
        <f t="shared" si="85"/>
        <v>0</v>
      </c>
      <c r="D326" s="65">
        <f t="shared" ca="1" si="86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35">
        <f t="shared" si="87"/>
        <v>31</v>
      </c>
      <c r="P326" s="74">
        <f t="shared" si="88"/>
        <v>46563</v>
      </c>
      <c r="Q326" s="35">
        <f t="shared" ca="1" si="89"/>
        <v>4677</v>
      </c>
      <c r="R326" s="73">
        <v>7.3058093366818011E-2</v>
      </c>
      <c r="S326" s="75">
        <f t="shared" ca="1" si="90"/>
        <v>0.39902893885162277</v>
      </c>
      <c r="T326" s="37">
        <f t="shared" si="91"/>
        <v>0</v>
      </c>
      <c r="U326" s="37">
        <f t="shared" si="92"/>
        <v>0</v>
      </c>
      <c r="W326" s="75">
        <f t="shared" si="102"/>
        <v>2.1565912675438432</v>
      </c>
      <c r="X326" s="65">
        <f t="shared" ca="1" si="93"/>
        <v>0</v>
      </c>
      <c r="Z326" s="65">
        <f t="shared" ca="1" si="94"/>
        <v>0</v>
      </c>
      <c r="AA326" s="65">
        <f t="shared" ca="1" si="95"/>
        <v>0</v>
      </c>
      <c r="AB326" s="65">
        <f t="shared" ca="1" si="96"/>
        <v>0</v>
      </c>
      <c r="AC326" s="65">
        <f t="shared" ca="1" si="97"/>
        <v>0</v>
      </c>
      <c r="AD326" s="65">
        <f t="shared" ca="1" si="98"/>
        <v>0</v>
      </c>
      <c r="AE326" s="65">
        <f t="shared" ca="1" si="99"/>
        <v>0</v>
      </c>
      <c r="AG326" s="35">
        <f t="shared" si="103"/>
        <v>0</v>
      </c>
      <c r="AH326" s="35">
        <f t="shared" ca="1" si="104"/>
        <v>0</v>
      </c>
    </row>
    <row r="327" spans="1:34">
      <c r="A327" s="76">
        <f t="shared" si="100"/>
        <v>46539</v>
      </c>
      <c r="B327" s="65">
        <f t="shared" si="101"/>
        <v>1</v>
      </c>
      <c r="C327" s="65">
        <f t="shared" si="85"/>
        <v>0</v>
      </c>
      <c r="D327" s="65">
        <f t="shared" ca="1" si="86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35">
        <f t="shared" si="87"/>
        <v>30</v>
      </c>
      <c r="P327" s="74">
        <f t="shared" si="88"/>
        <v>46593</v>
      </c>
      <c r="Q327" s="35">
        <f t="shared" ca="1" si="89"/>
        <v>4707</v>
      </c>
      <c r="R327" s="73">
        <v>7.3049934084356005E-2</v>
      </c>
      <c r="S327" s="75">
        <f t="shared" ca="1" si="90"/>
        <v>0.39672461299723721</v>
      </c>
      <c r="T327" s="37">
        <f t="shared" si="91"/>
        <v>0</v>
      </c>
      <c r="U327" s="37">
        <f t="shared" si="92"/>
        <v>0</v>
      </c>
      <c r="W327" s="75">
        <f t="shared" si="102"/>
        <v>2.1565912675438432</v>
      </c>
      <c r="X327" s="65">
        <f t="shared" ca="1" si="93"/>
        <v>0</v>
      </c>
      <c r="Z327" s="65">
        <f t="shared" ca="1" si="94"/>
        <v>0</v>
      </c>
      <c r="AA327" s="65">
        <f t="shared" ca="1" si="95"/>
        <v>0</v>
      </c>
      <c r="AB327" s="65">
        <f t="shared" ca="1" si="96"/>
        <v>0</v>
      </c>
      <c r="AC327" s="65">
        <f t="shared" ca="1" si="97"/>
        <v>0</v>
      </c>
      <c r="AD327" s="65">
        <f t="shared" ca="1" si="98"/>
        <v>0</v>
      </c>
      <c r="AE327" s="65">
        <f t="shared" ca="1" si="99"/>
        <v>0</v>
      </c>
      <c r="AG327" s="35">
        <f t="shared" si="103"/>
        <v>0</v>
      </c>
      <c r="AH327" s="35">
        <f t="shared" ca="1" si="104"/>
        <v>0</v>
      </c>
    </row>
    <row r="328" spans="1:34">
      <c r="A328" s="76">
        <f t="shared" si="100"/>
        <v>46569</v>
      </c>
      <c r="B328" s="65">
        <f t="shared" si="101"/>
        <v>1</v>
      </c>
      <c r="C328" s="65">
        <f t="shared" si="85"/>
        <v>0</v>
      </c>
      <c r="D328" s="65">
        <f t="shared" ca="1" si="86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35">
        <f t="shared" si="87"/>
        <v>31</v>
      </c>
      <c r="P328" s="74">
        <f t="shared" si="88"/>
        <v>46624</v>
      </c>
      <c r="Q328" s="35">
        <f t="shared" ca="1" si="89"/>
        <v>4738</v>
      </c>
      <c r="R328" s="73">
        <v>7.304177480191601E-2</v>
      </c>
      <c r="S328" s="75">
        <f t="shared" ca="1" si="90"/>
        <v>0.39435534983030096</v>
      </c>
      <c r="T328" s="37">
        <f t="shared" si="91"/>
        <v>0</v>
      </c>
      <c r="U328" s="37">
        <f t="shared" si="92"/>
        <v>0</v>
      </c>
      <c r="W328" s="75">
        <f t="shared" si="102"/>
        <v>2.1565912675438432</v>
      </c>
      <c r="X328" s="65">
        <f t="shared" ca="1" si="93"/>
        <v>0</v>
      </c>
      <c r="Z328" s="65">
        <f t="shared" ca="1" si="94"/>
        <v>0</v>
      </c>
      <c r="AA328" s="65">
        <f t="shared" ca="1" si="95"/>
        <v>0</v>
      </c>
      <c r="AB328" s="65">
        <f t="shared" ca="1" si="96"/>
        <v>0</v>
      </c>
      <c r="AC328" s="65">
        <f t="shared" ca="1" si="97"/>
        <v>0</v>
      </c>
      <c r="AD328" s="65">
        <f t="shared" ca="1" si="98"/>
        <v>0</v>
      </c>
      <c r="AE328" s="65">
        <f t="shared" ca="1" si="99"/>
        <v>0</v>
      </c>
      <c r="AG328" s="35">
        <f t="shared" si="103"/>
        <v>0</v>
      </c>
      <c r="AH328" s="35">
        <f t="shared" ca="1" si="104"/>
        <v>0</v>
      </c>
    </row>
    <row r="329" spans="1:34">
      <c r="A329" s="76">
        <f t="shared" si="100"/>
        <v>46600</v>
      </c>
      <c r="B329" s="65">
        <f t="shared" si="101"/>
        <v>1</v>
      </c>
      <c r="C329" s="65">
        <f t="shared" si="85"/>
        <v>0</v>
      </c>
      <c r="D329" s="65">
        <f t="shared" ca="1" si="86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35">
        <f t="shared" si="87"/>
        <v>31</v>
      </c>
      <c r="P329" s="74">
        <f t="shared" si="88"/>
        <v>46655</v>
      </c>
      <c r="Q329" s="35">
        <f t="shared" ca="1" si="89"/>
        <v>4769</v>
      </c>
      <c r="R329" s="73">
        <v>7.3033878722157011E-2</v>
      </c>
      <c r="S329" s="75">
        <f t="shared" ca="1" si="90"/>
        <v>0.39200204278494133</v>
      </c>
      <c r="T329" s="37">
        <f t="shared" si="91"/>
        <v>0</v>
      </c>
      <c r="U329" s="37">
        <f t="shared" si="92"/>
        <v>0</v>
      </c>
      <c r="W329" s="75">
        <f t="shared" si="102"/>
        <v>2.1565912675438432</v>
      </c>
      <c r="X329" s="65">
        <f t="shared" ca="1" si="93"/>
        <v>0</v>
      </c>
      <c r="Z329" s="65">
        <f t="shared" ca="1" si="94"/>
        <v>0</v>
      </c>
      <c r="AA329" s="65">
        <f t="shared" ca="1" si="95"/>
        <v>0</v>
      </c>
      <c r="AB329" s="65">
        <f t="shared" ca="1" si="96"/>
        <v>0</v>
      </c>
      <c r="AC329" s="65">
        <f t="shared" ca="1" si="97"/>
        <v>0</v>
      </c>
      <c r="AD329" s="65">
        <f t="shared" ca="1" si="98"/>
        <v>0</v>
      </c>
      <c r="AE329" s="65">
        <f t="shared" ca="1" si="99"/>
        <v>0</v>
      </c>
      <c r="AG329" s="35">
        <f t="shared" si="103"/>
        <v>0</v>
      </c>
      <c r="AH329" s="35">
        <f t="shared" ca="1" si="104"/>
        <v>0</v>
      </c>
    </row>
    <row r="330" spans="1:34">
      <c r="A330" s="76">
        <f t="shared" si="100"/>
        <v>46631</v>
      </c>
      <c r="B330" s="65">
        <f t="shared" si="101"/>
        <v>1</v>
      </c>
      <c r="C330" s="65">
        <f t="shared" ref="C330:C369" si="105">IF(T330=1,B330*O330,0)</f>
        <v>0</v>
      </c>
      <c r="D330" s="65">
        <f t="shared" ref="D330:D369" ca="1" si="106">C330*S330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35">
        <f t="shared" ref="O330:O369" si="107">A331-A330</f>
        <v>30</v>
      </c>
      <c r="P330" s="74">
        <f t="shared" ref="P330:P369" si="108">CHOOSE(F$3,A331+24,A330)</f>
        <v>46685</v>
      </c>
      <c r="Q330" s="35">
        <f t="shared" ref="Q330:Q369" ca="1" si="109">P330-C$3</f>
        <v>4799</v>
      </c>
      <c r="R330" s="73">
        <v>7.3025719439759995E-2</v>
      </c>
      <c r="S330" s="75">
        <f t="shared" ref="S330:S369" ca="1" si="110">1/(1+CHOOSE(F$3,R331/2,R330/2))^(2*Q330/365.25)</f>
        <v>0.38973851682911087</v>
      </c>
      <c r="T330" s="37">
        <f t="shared" ref="T330:T369" si="111">IF(AND(mthbeg&lt;=A330,mthend&gt;=A330),1,0)</f>
        <v>0</v>
      </c>
      <c r="U330" s="37">
        <f t="shared" ref="U330:U369" si="112">O330*T330</f>
        <v>0</v>
      </c>
      <c r="W330" s="75">
        <f t="shared" si="102"/>
        <v>2.1565912675438432</v>
      </c>
      <c r="X330" s="65">
        <f t="shared" ref="X330:X369" ca="1" si="113">D330*W330</f>
        <v>0</v>
      </c>
      <c r="Z330" s="65">
        <f t="shared" ref="Z330:Z369" ca="1" si="114">$D330*E330</f>
        <v>0</v>
      </c>
      <c r="AA330" s="65">
        <f t="shared" ref="AA330:AA369" ca="1" si="115">$D330*F330</f>
        <v>0</v>
      </c>
      <c r="AB330" s="65">
        <f t="shared" ref="AB330:AB369" ca="1" si="116">$D330*G330</f>
        <v>0</v>
      </c>
      <c r="AC330" s="65">
        <f t="shared" ref="AC330:AC369" ca="1" si="117">$D330*H330</f>
        <v>0</v>
      </c>
      <c r="AD330" s="65">
        <f t="shared" ref="AD330:AD369" ca="1" si="118">$D330*I330</f>
        <v>0</v>
      </c>
      <c r="AE330" s="65">
        <f t="shared" ref="AE330:AE369" ca="1" si="119">$D330*J330</f>
        <v>0</v>
      </c>
      <c r="AG330" s="35">
        <f t="shared" si="103"/>
        <v>0</v>
      </c>
      <c r="AH330" s="35">
        <f t="shared" ca="1" si="104"/>
        <v>0</v>
      </c>
    </row>
    <row r="331" spans="1:34">
      <c r="A331" s="76">
        <f t="shared" ref="A331:A370" si="120">EDATE(A330,1)</f>
        <v>46661</v>
      </c>
      <c r="B331" s="65">
        <f t="shared" ref="B331:B369" si="121">B330</f>
        <v>1</v>
      </c>
      <c r="C331" s="65">
        <f t="shared" si="105"/>
        <v>0</v>
      </c>
      <c r="D331" s="65">
        <f t="shared" ca="1" si="106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35">
        <f t="shared" si="107"/>
        <v>31</v>
      </c>
      <c r="P331" s="74">
        <f t="shared" si="108"/>
        <v>46716</v>
      </c>
      <c r="Q331" s="35">
        <f t="shared" ca="1" si="109"/>
        <v>4830</v>
      </c>
      <c r="R331" s="73">
        <v>7.3017823360044018E-2</v>
      </c>
      <c r="S331" s="75">
        <f t="shared" ca="1" si="110"/>
        <v>0.38741377958771545</v>
      </c>
      <c r="T331" s="37">
        <f t="shared" si="111"/>
        <v>0</v>
      </c>
      <c r="U331" s="37">
        <f t="shared" si="112"/>
        <v>0</v>
      </c>
      <c r="W331" s="75">
        <f t="shared" ref="W331:W369" si="122">IF(AND(CHOOSE(W$3,MONTH(A331)=MONTH(mthbeg),MONTH(A331)=1),YEAR(A331)&gt;YEAR(mthbeg)),W330*(1+escalator),W330)</f>
        <v>2.1565912675438432</v>
      </c>
      <c r="X331" s="65">
        <f t="shared" ca="1" si="113"/>
        <v>0</v>
      </c>
      <c r="Z331" s="65">
        <f t="shared" ca="1" si="114"/>
        <v>0</v>
      </c>
      <c r="AA331" s="65">
        <f t="shared" ca="1" si="115"/>
        <v>0</v>
      </c>
      <c r="AB331" s="65">
        <f t="shared" ca="1" si="116"/>
        <v>0</v>
      </c>
      <c r="AC331" s="65">
        <f t="shared" ca="1" si="117"/>
        <v>0</v>
      </c>
      <c r="AD331" s="65">
        <f t="shared" ca="1" si="118"/>
        <v>0</v>
      </c>
      <c r="AE331" s="65">
        <f t="shared" ca="1" si="119"/>
        <v>0</v>
      </c>
      <c r="AG331" s="35">
        <f t="shared" si="103"/>
        <v>0</v>
      </c>
      <c r="AH331" s="35">
        <f t="shared" ca="1" si="104"/>
        <v>0</v>
      </c>
    </row>
    <row r="332" spans="1:34">
      <c r="A332" s="76">
        <f t="shared" si="120"/>
        <v>46692</v>
      </c>
      <c r="B332" s="65">
        <f t="shared" si="121"/>
        <v>1</v>
      </c>
      <c r="C332" s="65">
        <f t="shared" si="105"/>
        <v>0</v>
      </c>
      <c r="D332" s="65">
        <f t="shared" ca="1" si="106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35">
        <f t="shared" si="107"/>
        <v>30</v>
      </c>
      <c r="P332" s="74">
        <f t="shared" si="108"/>
        <v>46746</v>
      </c>
      <c r="Q332" s="35">
        <f t="shared" ca="1" si="109"/>
        <v>4860</v>
      </c>
      <c r="R332" s="73">
        <v>7.3009664077690023E-2</v>
      </c>
      <c r="S332" s="75">
        <f t="shared" ca="1" si="110"/>
        <v>0.38517902935686754</v>
      </c>
      <c r="T332" s="37">
        <f t="shared" si="111"/>
        <v>0</v>
      </c>
      <c r="U332" s="37">
        <f t="shared" si="112"/>
        <v>0</v>
      </c>
      <c r="W332" s="75">
        <f t="shared" si="122"/>
        <v>2.1565912675438432</v>
      </c>
      <c r="X332" s="65">
        <f t="shared" ca="1" si="113"/>
        <v>0</v>
      </c>
      <c r="Z332" s="65">
        <f t="shared" ca="1" si="114"/>
        <v>0</v>
      </c>
      <c r="AA332" s="65">
        <f t="shared" ca="1" si="115"/>
        <v>0</v>
      </c>
      <c r="AB332" s="65">
        <f t="shared" ca="1" si="116"/>
        <v>0</v>
      </c>
      <c r="AC332" s="65">
        <f t="shared" ca="1" si="117"/>
        <v>0</v>
      </c>
      <c r="AD332" s="65">
        <f t="shared" ca="1" si="118"/>
        <v>0</v>
      </c>
      <c r="AE332" s="65">
        <f t="shared" ca="1" si="119"/>
        <v>0</v>
      </c>
      <c r="AG332" s="35">
        <f t="shared" ref="AG332:AG369" si="123">C332*E332</f>
        <v>0</v>
      </c>
      <c r="AH332" s="35">
        <f t="shared" ref="AH332:AH369" ca="1" si="124">AG332*S332</f>
        <v>0</v>
      </c>
    </row>
    <row r="333" spans="1:34">
      <c r="A333" s="76">
        <f t="shared" si="120"/>
        <v>46722</v>
      </c>
      <c r="B333" s="65">
        <f t="shared" si="121"/>
        <v>1</v>
      </c>
      <c r="C333" s="65">
        <f t="shared" si="105"/>
        <v>0</v>
      </c>
      <c r="D333" s="65">
        <f t="shared" ca="1" si="106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35">
        <f t="shared" si="107"/>
        <v>31</v>
      </c>
      <c r="P333" s="74">
        <f t="shared" si="108"/>
        <v>46777</v>
      </c>
      <c r="Q333" s="35">
        <f t="shared" ca="1" si="109"/>
        <v>4891</v>
      </c>
      <c r="R333" s="73">
        <v>7.3001504795359037E-2</v>
      </c>
      <c r="S333" s="75">
        <f t="shared" ca="1" si="110"/>
        <v>0.38287859830314497</v>
      </c>
      <c r="T333" s="37">
        <f t="shared" si="111"/>
        <v>0</v>
      </c>
      <c r="U333" s="37">
        <f t="shared" si="112"/>
        <v>0</v>
      </c>
      <c r="W333" s="75">
        <f t="shared" si="122"/>
        <v>2.1565912675438432</v>
      </c>
      <c r="X333" s="65">
        <f t="shared" ca="1" si="113"/>
        <v>0</v>
      </c>
      <c r="Z333" s="65">
        <f t="shared" ca="1" si="114"/>
        <v>0</v>
      </c>
      <c r="AA333" s="65">
        <f t="shared" ca="1" si="115"/>
        <v>0</v>
      </c>
      <c r="AB333" s="65">
        <f t="shared" ca="1" si="116"/>
        <v>0</v>
      </c>
      <c r="AC333" s="65">
        <f t="shared" ca="1" si="117"/>
        <v>0</v>
      </c>
      <c r="AD333" s="65">
        <f t="shared" ca="1" si="118"/>
        <v>0</v>
      </c>
      <c r="AE333" s="65">
        <f t="shared" ca="1" si="119"/>
        <v>0</v>
      </c>
      <c r="AG333" s="35">
        <f t="shared" si="123"/>
        <v>0</v>
      </c>
      <c r="AH333" s="35">
        <f t="shared" ca="1" si="124"/>
        <v>0</v>
      </c>
    </row>
    <row r="334" spans="1:34">
      <c r="A334" s="76">
        <f t="shared" si="120"/>
        <v>46753</v>
      </c>
      <c r="B334" s="65">
        <f t="shared" si="121"/>
        <v>1</v>
      </c>
      <c r="C334" s="65">
        <f t="shared" si="105"/>
        <v>0</v>
      </c>
      <c r="D334" s="65">
        <f t="shared" ca="1" si="106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35">
        <f t="shared" si="107"/>
        <v>31</v>
      </c>
      <c r="P334" s="74">
        <f t="shared" si="108"/>
        <v>46808</v>
      </c>
      <c r="Q334" s="35">
        <f t="shared" ca="1" si="109"/>
        <v>4922</v>
      </c>
      <c r="R334" s="73">
        <v>7.299413512101402E-2</v>
      </c>
      <c r="S334" s="75">
        <f t="shared" ca="1" si="110"/>
        <v>0.38059627288551018</v>
      </c>
      <c r="T334" s="37">
        <f t="shared" si="111"/>
        <v>0</v>
      </c>
      <c r="U334" s="37">
        <f t="shared" si="112"/>
        <v>0</v>
      </c>
      <c r="W334" s="75">
        <f t="shared" si="122"/>
        <v>2.2212890055701586</v>
      </c>
      <c r="X334" s="65">
        <f t="shared" ca="1" si="113"/>
        <v>0</v>
      </c>
      <c r="Z334" s="65">
        <f t="shared" ca="1" si="114"/>
        <v>0</v>
      </c>
      <c r="AA334" s="65">
        <f t="shared" ca="1" si="115"/>
        <v>0</v>
      </c>
      <c r="AB334" s="65">
        <f t="shared" ca="1" si="116"/>
        <v>0</v>
      </c>
      <c r="AC334" s="65">
        <f t="shared" ca="1" si="117"/>
        <v>0</v>
      </c>
      <c r="AD334" s="65">
        <f t="shared" ca="1" si="118"/>
        <v>0</v>
      </c>
      <c r="AE334" s="65">
        <f t="shared" ca="1" si="119"/>
        <v>0</v>
      </c>
      <c r="AG334" s="35">
        <f t="shared" si="123"/>
        <v>0</v>
      </c>
      <c r="AH334" s="35">
        <f t="shared" ca="1" si="124"/>
        <v>0</v>
      </c>
    </row>
    <row r="335" spans="1:34">
      <c r="A335" s="76">
        <f t="shared" si="120"/>
        <v>46784</v>
      </c>
      <c r="B335" s="65">
        <f t="shared" si="121"/>
        <v>1</v>
      </c>
      <c r="C335" s="65">
        <f t="shared" si="105"/>
        <v>0</v>
      </c>
      <c r="D335" s="65">
        <f t="shared" ca="1" si="106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35">
        <f t="shared" si="107"/>
        <v>29</v>
      </c>
      <c r="P335" s="74">
        <f t="shared" si="108"/>
        <v>46837</v>
      </c>
      <c r="Q335" s="35">
        <f t="shared" ca="1" si="109"/>
        <v>4951</v>
      </c>
      <c r="R335" s="73">
        <v>7.2985975838725001E-2</v>
      </c>
      <c r="S335" s="75">
        <f t="shared" ca="1" si="110"/>
        <v>0.37847527317387997</v>
      </c>
      <c r="T335" s="37">
        <f t="shared" si="111"/>
        <v>0</v>
      </c>
      <c r="U335" s="37">
        <f t="shared" si="112"/>
        <v>0</v>
      </c>
      <c r="W335" s="75">
        <f t="shared" si="122"/>
        <v>2.2212890055701586</v>
      </c>
      <c r="X335" s="65">
        <f t="shared" ca="1" si="113"/>
        <v>0</v>
      </c>
      <c r="Z335" s="65">
        <f t="shared" ca="1" si="114"/>
        <v>0</v>
      </c>
      <c r="AA335" s="65">
        <f t="shared" ca="1" si="115"/>
        <v>0</v>
      </c>
      <c r="AB335" s="65">
        <f t="shared" ca="1" si="116"/>
        <v>0</v>
      </c>
      <c r="AC335" s="65">
        <f t="shared" ca="1" si="117"/>
        <v>0</v>
      </c>
      <c r="AD335" s="65">
        <f t="shared" ca="1" si="118"/>
        <v>0</v>
      </c>
      <c r="AE335" s="65">
        <f t="shared" ca="1" si="119"/>
        <v>0</v>
      </c>
      <c r="AG335" s="35">
        <f t="shared" si="123"/>
        <v>0</v>
      </c>
      <c r="AH335" s="35">
        <f t="shared" ca="1" si="124"/>
        <v>0</v>
      </c>
    </row>
    <row r="336" spans="1:34">
      <c r="A336" s="76">
        <f t="shared" si="120"/>
        <v>46813</v>
      </c>
      <c r="B336" s="65">
        <f t="shared" si="121"/>
        <v>1</v>
      </c>
      <c r="C336" s="65">
        <f t="shared" si="105"/>
        <v>0</v>
      </c>
      <c r="D336" s="65">
        <f t="shared" ca="1" si="106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35">
        <f t="shared" si="107"/>
        <v>31</v>
      </c>
      <c r="P336" s="74">
        <f t="shared" si="108"/>
        <v>46868</v>
      </c>
      <c r="Q336" s="35">
        <f t="shared" ca="1" si="109"/>
        <v>4982</v>
      </c>
      <c r="R336" s="73">
        <v>7.2978079759111025E-2</v>
      </c>
      <c r="S336" s="75">
        <f t="shared" ca="1" si="110"/>
        <v>0.37622017724935408</v>
      </c>
      <c r="T336" s="37">
        <f t="shared" si="111"/>
        <v>0</v>
      </c>
      <c r="U336" s="37">
        <f t="shared" si="112"/>
        <v>0</v>
      </c>
      <c r="W336" s="75">
        <f t="shared" si="122"/>
        <v>2.2212890055701586</v>
      </c>
      <c r="X336" s="65">
        <f t="shared" ca="1" si="113"/>
        <v>0</v>
      </c>
      <c r="Z336" s="65">
        <f t="shared" ca="1" si="114"/>
        <v>0</v>
      </c>
      <c r="AA336" s="65">
        <f t="shared" ca="1" si="115"/>
        <v>0</v>
      </c>
      <c r="AB336" s="65">
        <f t="shared" ca="1" si="116"/>
        <v>0</v>
      </c>
      <c r="AC336" s="65">
        <f t="shared" ca="1" si="117"/>
        <v>0</v>
      </c>
      <c r="AD336" s="65">
        <f t="shared" ca="1" si="118"/>
        <v>0</v>
      </c>
      <c r="AE336" s="65">
        <f t="shared" ca="1" si="119"/>
        <v>0</v>
      </c>
      <c r="AG336" s="35">
        <f t="shared" si="123"/>
        <v>0</v>
      </c>
      <c r="AH336" s="35">
        <f t="shared" ca="1" si="124"/>
        <v>0</v>
      </c>
    </row>
    <row r="337" spans="1:34">
      <c r="A337" s="76">
        <f t="shared" si="120"/>
        <v>46844</v>
      </c>
      <c r="B337" s="65">
        <f t="shared" si="121"/>
        <v>1</v>
      </c>
      <c r="C337" s="65">
        <f t="shared" si="105"/>
        <v>0</v>
      </c>
      <c r="D337" s="65">
        <f t="shared" ca="1" si="106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35">
        <f t="shared" si="107"/>
        <v>30</v>
      </c>
      <c r="P337" s="74">
        <f t="shared" si="108"/>
        <v>46898</v>
      </c>
      <c r="Q337" s="35">
        <f t="shared" ca="1" si="109"/>
        <v>5012</v>
      </c>
      <c r="R337" s="73">
        <v>7.2969920476865013E-2</v>
      </c>
      <c r="S337" s="75">
        <f t="shared" ca="1" si="110"/>
        <v>0.37405109675472453</v>
      </c>
      <c r="T337" s="37">
        <f t="shared" si="111"/>
        <v>0</v>
      </c>
      <c r="U337" s="37">
        <f t="shared" si="112"/>
        <v>0</v>
      </c>
      <c r="W337" s="75">
        <f t="shared" si="122"/>
        <v>2.2212890055701586</v>
      </c>
      <c r="X337" s="65">
        <f t="shared" ca="1" si="113"/>
        <v>0</v>
      </c>
      <c r="Z337" s="65">
        <f t="shared" ca="1" si="114"/>
        <v>0</v>
      </c>
      <c r="AA337" s="65">
        <f t="shared" ca="1" si="115"/>
        <v>0</v>
      </c>
      <c r="AB337" s="65">
        <f t="shared" ca="1" si="116"/>
        <v>0</v>
      </c>
      <c r="AC337" s="65">
        <f t="shared" ca="1" si="117"/>
        <v>0</v>
      </c>
      <c r="AD337" s="65">
        <f t="shared" ca="1" si="118"/>
        <v>0</v>
      </c>
      <c r="AE337" s="65">
        <f t="shared" ca="1" si="119"/>
        <v>0</v>
      </c>
      <c r="AG337" s="35">
        <f t="shared" si="123"/>
        <v>0</v>
      </c>
      <c r="AH337" s="35">
        <f t="shared" ca="1" si="124"/>
        <v>0</v>
      </c>
    </row>
    <row r="338" spans="1:34">
      <c r="A338" s="76">
        <f t="shared" si="120"/>
        <v>46874</v>
      </c>
      <c r="B338" s="65">
        <f t="shared" si="121"/>
        <v>1</v>
      </c>
      <c r="C338" s="65">
        <f t="shared" si="105"/>
        <v>0</v>
      </c>
      <c r="D338" s="65">
        <f t="shared" ca="1" si="106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35">
        <f t="shared" si="107"/>
        <v>31</v>
      </c>
      <c r="P338" s="74">
        <f t="shared" si="108"/>
        <v>46929</v>
      </c>
      <c r="Q338" s="35">
        <f t="shared" ca="1" si="109"/>
        <v>5043</v>
      </c>
      <c r="R338" s="73">
        <v>7.296202439729299E-2</v>
      </c>
      <c r="S338" s="75">
        <f t="shared" ca="1" si="110"/>
        <v>0.3718233396997907</v>
      </c>
      <c r="T338" s="37">
        <f t="shared" si="111"/>
        <v>0</v>
      </c>
      <c r="U338" s="37">
        <f t="shared" si="112"/>
        <v>0</v>
      </c>
      <c r="W338" s="75">
        <f t="shared" si="122"/>
        <v>2.2212890055701586</v>
      </c>
      <c r="X338" s="65">
        <f t="shared" ca="1" si="113"/>
        <v>0</v>
      </c>
      <c r="Z338" s="65">
        <f t="shared" ca="1" si="114"/>
        <v>0</v>
      </c>
      <c r="AA338" s="65">
        <f t="shared" ca="1" si="115"/>
        <v>0</v>
      </c>
      <c r="AB338" s="65">
        <f t="shared" ca="1" si="116"/>
        <v>0</v>
      </c>
      <c r="AC338" s="65">
        <f t="shared" ca="1" si="117"/>
        <v>0</v>
      </c>
      <c r="AD338" s="65">
        <f t="shared" ca="1" si="118"/>
        <v>0</v>
      </c>
      <c r="AE338" s="65">
        <f t="shared" ca="1" si="119"/>
        <v>0</v>
      </c>
      <c r="AG338" s="35">
        <f t="shared" si="123"/>
        <v>0</v>
      </c>
      <c r="AH338" s="35">
        <f t="shared" ca="1" si="124"/>
        <v>0</v>
      </c>
    </row>
    <row r="339" spans="1:34">
      <c r="A339" s="76">
        <f t="shared" si="120"/>
        <v>46905</v>
      </c>
      <c r="B339" s="65">
        <f t="shared" si="121"/>
        <v>1</v>
      </c>
      <c r="C339" s="65">
        <f t="shared" si="105"/>
        <v>0</v>
      </c>
      <c r="D339" s="65">
        <f t="shared" ca="1" si="106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35">
        <f t="shared" si="107"/>
        <v>30</v>
      </c>
      <c r="P339" s="74">
        <f t="shared" si="108"/>
        <v>46959</v>
      </c>
      <c r="Q339" s="35">
        <f t="shared" ca="1" si="109"/>
        <v>5073</v>
      </c>
      <c r="R339" s="73">
        <v>7.2953865115091013E-2</v>
      </c>
      <c r="S339" s="75">
        <f t="shared" ca="1" si="110"/>
        <v>0.36968185383449792</v>
      </c>
      <c r="T339" s="37">
        <f t="shared" si="111"/>
        <v>0</v>
      </c>
      <c r="U339" s="37">
        <f t="shared" si="112"/>
        <v>0</v>
      </c>
      <c r="W339" s="75">
        <f t="shared" si="122"/>
        <v>2.2212890055701586</v>
      </c>
      <c r="X339" s="65">
        <f t="shared" ca="1" si="113"/>
        <v>0</v>
      </c>
      <c r="Z339" s="65">
        <f t="shared" ca="1" si="114"/>
        <v>0</v>
      </c>
      <c r="AA339" s="65">
        <f t="shared" ca="1" si="115"/>
        <v>0</v>
      </c>
      <c r="AB339" s="65">
        <f t="shared" ca="1" si="116"/>
        <v>0</v>
      </c>
      <c r="AC339" s="65">
        <f t="shared" ca="1" si="117"/>
        <v>0</v>
      </c>
      <c r="AD339" s="65">
        <f t="shared" ca="1" si="118"/>
        <v>0</v>
      </c>
      <c r="AE339" s="65">
        <f t="shared" ca="1" si="119"/>
        <v>0</v>
      </c>
      <c r="AG339" s="35">
        <f t="shared" si="123"/>
        <v>0</v>
      </c>
      <c r="AH339" s="35">
        <f t="shared" ca="1" si="124"/>
        <v>0</v>
      </c>
    </row>
    <row r="340" spans="1:34">
      <c r="A340" s="76">
        <f t="shared" si="120"/>
        <v>46935</v>
      </c>
      <c r="B340" s="65">
        <f t="shared" si="121"/>
        <v>1</v>
      </c>
      <c r="C340" s="65">
        <f t="shared" si="105"/>
        <v>0</v>
      </c>
      <c r="D340" s="65">
        <f t="shared" ca="1" si="106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35">
        <f t="shared" si="107"/>
        <v>31</v>
      </c>
      <c r="P340" s="74">
        <f t="shared" si="108"/>
        <v>46990</v>
      </c>
      <c r="Q340" s="35">
        <f t="shared" ca="1" si="109"/>
        <v>5104</v>
      </c>
      <c r="R340" s="73">
        <v>7.2945705832910018E-2</v>
      </c>
      <c r="S340" s="75">
        <f t="shared" ca="1" si="110"/>
        <v>0.36747978939339321</v>
      </c>
      <c r="T340" s="37">
        <f t="shared" si="111"/>
        <v>0</v>
      </c>
      <c r="U340" s="37">
        <f t="shared" si="112"/>
        <v>0</v>
      </c>
      <c r="W340" s="75">
        <f t="shared" si="122"/>
        <v>2.2212890055701586</v>
      </c>
      <c r="X340" s="65">
        <f t="shared" ca="1" si="113"/>
        <v>0</v>
      </c>
      <c r="Z340" s="65">
        <f t="shared" ca="1" si="114"/>
        <v>0</v>
      </c>
      <c r="AA340" s="65">
        <f t="shared" ca="1" si="115"/>
        <v>0</v>
      </c>
      <c r="AB340" s="65">
        <f t="shared" ca="1" si="116"/>
        <v>0</v>
      </c>
      <c r="AC340" s="65">
        <f t="shared" ca="1" si="117"/>
        <v>0</v>
      </c>
      <c r="AD340" s="65">
        <f t="shared" ca="1" si="118"/>
        <v>0</v>
      </c>
      <c r="AE340" s="65">
        <f t="shared" ca="1" si="119"/>
        <v>0</v>
      </c>
      <c r="AG340" s="35">
        <f t="shared" si="123"/>
        <v>0</v>
      </c>
      <c r="AH340" s="35">
        <f t="shared" ca="1" si="124"/>
        <v>0</v>
      </c>
    </row>
    <row r="341" spans="1:34">
      <c r="A341" s="76">
        <f t="shared" si="120"/>
        <v>46966</v>
      </c>
      <c r="B341" s="65">
        <f t="shared" si="121"/>
        <v>1</v>
      </c>
      <c r="C341" s="65">
        <f t="shared" si="105"/>
        <v>0</v>
      </c>
      <c r="D341" s="65">
        <f t="shared" ca="1" si="106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35">
        <f t="shared" si="107"/>
        <v>31</v>
      </c>
      <c r="P341" s="74">
        <f t="shared" si="108"/>
        <v>47021</v>
      </c>
      <c r="Q341" s="35">
        <f t="shared" ca="1" si="109"/>
        <v>5135</v>
      </c>
      <c r="R341" s="73">
        <v>7.2937809753401014E-2</v>
      </c>
      <c r="S341" s="75">
        <f t="shared" ca="1" si="110"/>
        <v>0.36529261855168138</v>
      </c>
      <c r="T341" s="37">
        <f t="shared" si="111"/>
        <v>0</v>
      </c>
      <c r="U341" s="37">
        <f t="shared" si="112"/>
        <v>0</v>
      </c>
      <c r="W341" s="75">
        <f t="shared" si="122"/>
        <v>2.2212890055701586</v>
      </c>
      <c r="X341" s="65">
        <f t="shared" ca="1" si="113"/>
        <v>0</v>
      </c>
      <c r="Z341" s="65">
        <f t="shared" ca="1" si="114"/>
        <v>0</v>
      </c>
      <c r="AA341" s="65">
        <f t="shared" ca="1" si="115"/>
        <v>0</v>
      </c>
      <c r="AB341" s="65">
        <f t="shared" ca="1" si="116"/>
        <v>0</v>
      </c>
      <c r="AC341" s="65">
        <f t="shared" ca="1" si="117"/>
        <v>0</v>
      </c>
      <c r="AD341" s="65">
        <f t="shared" ca="1" si="118"/>
        <v>0</v>
      </c>
      <c r="AE341" s="65">
        <f t="shared" ca="1" si="119"/>
        <v>0</v>
      </c>
      <c r="AG341" s="35">
        <f t="shared" si="123"/>
        <v>0</v>
      </c>
      <c r="AH341" s="35">
        <f t="shared" ca="1" si="124"/>
        <v>0</v>
      </c>
    </row>
    <row r="342" spans="1:34">
      <c r="A342" s="76">
        <f t="shared" si="120"/>
        <v>46997</v>
      </c>
      <c r="B342" s="65">
        <f t="shared" si="121"/>
        <v>1</v>
      </c>
      <c r="C342" s="65">
        <f t="shared" si="105"/>
        <v>0</v>
      </c>
      <c r="D342" s="65">
        <f t="shared" ca="1" si="106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35">
        <f t="shared" si="107"/>
        <v>30</v>
      </c>
      <c r="P342" s="74">
        <f t="shared" si="108"/>
        <v>47051</v>
      </c>
      <c r="Q342" s="35">
        <f t="shared" ca="1" si="109"/>
        <v>5165</v>
      </c>
      <c r="R342" s="73">
        <v>7.2929650471263013E-2</v>
      </c>
      <c r="S342" s="75">
        <f t="shared" ca="1" si="110"/>
        <v>0.36318885916397897</v>
      </c>
      <c r="T342" s="37">
        <f t="shared" si="111"/>
        <v>0</v>
      </c>
      <c r="U342" s="37">
        <f t="shared" si="112"/>
        <v>0</v>
      </c>
      <c r="W342" s="75">
        <f t="shared" si="122"/>
        <v>2.2212890055701586</v>
      </c>
      <c r="X342" s="65">
        <f t="shared" ca="1" si="113"/>
        <v>0</v>
      </c>
      <c r="Z342" s="65">
        <f t="shared" ca="1" si="114"/>
        <v>0</v>
      </c>
      <c r="AA342" s="65">
        <f t="shared" ca="1" si="115"/>
        <v>0</v>
      </c>
      <c r="AB342" s="65">
        <f t="shared" ca="1" si="116"/>
        <v>0</v>
      </c>
      <c r="AC342" s="65">
        <f t="shared" ca="1" si="117"/>
        <v>0</v>
      </c>
      <c r="AD342" s="65">
        <f t="shared" ca="1" si="118"/>
        <v>0</v>
      </c>
      <c r="AE342" s="65">
        <f t="shared" ca="1" si="119"/>
        <v>0</v>
      </c>
      <c r="AG342" s="35">
        <f t="shared" si="123"/>
        <v>0</v>
      </c>
      <c r="AH342" s="35">
        <f t="shared" ca="1" si="124"/>
        <v>0</v>
      </c>
    </row>
    <row r="343" spans="1:34">
      <c r="A343" s="76">
        <f t="shared" si="120"/>
        <v>47027</v>
      </c>
      <c r="B343" s="65">
        <f t="shared" si="121"/>
        <v>1</v>
      </c>
      <c r="C343" s="65">
        <f t="shared" si="105"/>
        <v>0</v>
      </c>
      <c r="D343" s="65">
        <f t="shared" ca="1" si="106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35">
        <f t="shared" si="107"/>
        <v>31</v>
      </c>
      <c r="P343" s="74">
        <f t="shared" si="108"/>
        <v>47082</v>
      </c>
      <c r="Q343" s="35">
        <f t="shared" ca="1" si="109"/>
        <v>5196</v>
      </c>
      <c r="R343" s="73">
        <v>7.2921754391796004E-2</v>
      </c>
      <c r="S343" s="75">
        <f t="shared" ca="1" si="110"/>
        <v>0.36102817675567161</v>
      </c>
      <c r="T343" s="37">
        <f t="shared" si="111"/>
        <v>0</v>
      </c>
      <c r="U343" s="37">
        <f t="shared" si="112"/>
        <v>0</v>
      </c>
      <c r="W343" s="75">
        <f t="shared" si="122"/>
        <v>2.2212890055701586</v>
      </c>
      <c r="X343" s="65">
        <f t="shared" ca="1" si="113"/>
        <v>0</v>
      </c>
      <c r="Z343" s="65">
        <f t="shared" ca="1" si="114"/>
        <v>0</v>
      </c>
      <c r="AA343" s="65">
        <f t="shared" ca="1" si="115"/>
        <v>0</v>
      </c>
      <c r="AB343" s="65">
        <f t="shared" ca="1" si="116"/>
        <v>0</v>
      </c>
      <c r="AC343" s="65">
        <f t="shared" ca="1" si="117"/>
        <v>0</v>
      </c>
      <c r="AD343" s="65">
        <f t="shared" ca="1" si="118"/>
        <v>0</v>
      </c>
      <c r="AE343" s="65">
        <f t="shared" ca="1" si="119"/>
        <v>0</v>
      </c>
      <c r="AG343" s="35">
        <f t="shared" si="123"/>
        <v>0</v>
      </c>
      <c r="AH343" s="35">
        <f t="shared" ca="1" si="124"/>
        <v>0</v>
      </c>
    </row>
    <row r="344" spans="1:34">
      <c r="A344" s="76">
        <f t="shared" si="120"/>
        <v>47058</v>
      </c>
      <c r="B344" s="65">
        <f t="shared" si="121"/>
        <v>1</v>
      </c>
      <c r="C344" s="65">
        <f t="shared" si="105"/>
        <v>0</v>
      </c>
      <c r="D344" s="65">
        <f t="shared" ca="1" si="106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35">
        <f t="shared" si="107"/>
        <v>30</v>
      </c>
      <c r="P344" s="74">
        <f t="shared" si="108"/>
        <v>47112</v>
      </c>
      <c r="Q344" s="35">
        <f t="shared" ca="1" si="109"/>
        <v>5226</v>
      </c>
      <c r="R344" s="73">
        <v>7.2913595109702009E-2</v>
      </c>
      <c r="S344" s="75">
        <f t="shared" ca="1" si="110"/>
        <v>0.35895119467986902</v>
      </c>
      <c r="T344" s="37">
        <f t="shared" si="111"/>
        <v>0</v>
      </c>
      <c r="U344" s="37">
        <f t="shared" si="112"/>
        <v>0</v>
      </c>
      <c r="W344" s="75">
        <f t="shared" si="122"/>
        <v>2.2212890055701586</v>
      </c>
      <c r="X344" s="65">
        <f t="shared" ca="1" si="113"/>
        <v>0</v>
      </c>
      <c r="Z344" s="65">
        <f t="shared" ca="1" si="114"/>
        <v>0</v>
      </c>
      <c r="AA344" s="65">
        <f t="shared" ca="1" si="115"/>
        <v>0</v>
      </c>
      <c r="AB344" s="65">
        <f t="shared" ca="1" si="116"/>
        <v>0</v>
      </c>
      <c r="AC344" s="65">
        <f t="shared" ca="1" si="117"/>
        <v>0</v>
      </c>
      <c r="AD344" s="65">
        <f t="shared" ca="1" si="118"/>
        <v>0</v>
      </c>
      <c r="AE344" s="65">
        <f t="shared" ca="1" si="119"/>
        <v>0</v>
      </c>
      <c r="AG344" s="35">
        <f t="shared" si="123"/>
        <v>0</v>
      </c>
      <c r="AH344" s="35">
        <f t="shared" ca="1" si="124"/>
        <v>0</v>
      </c>
    </row>
    <row r="345" spans="1:34">
      <c r="A345" s="76">
        <f t="shared" si="120"/>
        <v>47088</v>
      </c>
      <c r="B345" s="65">
        <f t="shared" si="121"/>
        <v>1</v>
      </c>
      <c r="C345" s="65">
        <f t="shared" si="105"/>
        <v>0</v>
      </c>
      <c r="D345" s="65">
        <f t="shared" ca="1" si="106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35">
        <f t="shared" si="107"/>
        <v>31</v>
      </c>
      <c r="P345" s="74">
        <f t="shared" si="108"/>
        <v>47143</v>
      </c>
      <c r="Q345" s="35">
        <f t="shared" ca="1" si="109"/>
        <v>5257</v>
      </c>
      <c r="R345" s="73">
        <v>7.2905435827630025E-2</v>
      </c>
      <c r="S345" s="75">
        <f t="shared" ca="1" si="110"/>
        <v>0.3568140608890204</v>
      </c>
      <c r="T345" s="37">
        <f t="shared" si="111"/>
        <v>0</v>
      </c>
      <c r="U345" s="37">
        <f t="shared" si="112"/>
        <v>0</v>
      </c>
      <c r="W345" s="75">
        <f t="shared" si="122"/>
        <v>2.2212890055701586</v>
      </c>
      <c r="X345" s="65">
        <f t="shared" ca="1" si="113"/>
        <v>0</v>
      </c>
      <c r="Z345" s="65">
        <f t="shared" ca="1" si="114"/>
        <v>0</v>
      </c>
      <c r="AA345" s="65">
        <f t="shared" ca="1" si="115"/>
        <v>0</v>
      </c>
      <c r="AB345" s="65">
        <f t="shared" ca="1" si="116"/>
        <v>0</v>
      </c>
      <c r="AC345" s="65">
        <f t="shared" ca="1" si="117"/>
        <v>0</v>
      </c>
      <c r="AD345" s="65">
        <f t="shared" ca="1" si="118"/>
        <v>0</v>
      </c>
      <c r="AE345" s="65">
        <f t="shared" ca="1" si="119"/>
        <v>0</v>
      </c>
      <c r="AG345" s="35">
        <f t="shared" si="123"/>
        <v>0</v>
      </c>
      <c r="AH345" s="35">
        <f t="shared" ca="1" si="124"/>
        <v>0</v>
      </c>
    </row>
    <row r="346" spans="1:34">
      <c r="A346" s="76">
        <f t="shared" si="120"/>
        <v>47119</v>
      </c>
      <c r="B346" s="65">
        <f t="shared" si="121"/>
        <v>1</v>
      </c>
      <c r="C346" s="65">
        <f t="shared" si="105"/>
        <v>0</v>
      </c>
      <c r="D346" s="65">
        <f t="shared" ca="1" si="106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35">
        <f t="shared" si="107"/>
        <v>31</v>
      </c>
      <c r="P346" s="74">
        <f t="shared" si="108"/>
        <v>47174</v>
      </c>
      <c r="Q346" s="35">
        <f t="shared" ca="1" si="109"/>
        <v>5288</v>
      </c>
      <c r="R346" s="73">
        <v>7.2897802950873017E-2</v>
      </c>
      <c r="S346" s="75">
        <f t="shared" ca="1" si="110"/>
        <v>0.3546927028689088</v>
      </c>
      <c r="T346" s="37">
        <f t="shared" si="111"/>
        <v>0</v>
      </c>
      <c r="U346" s="37">
        <f t="shared" si="112"/>
        <v>0</v>
      </c>
      <c r="W346" s="75">
        <f t="shared" si="122"/>
        <v>2.2879276757372633</v>
      </c>
      <c r="X346" s="65">
        <f t="shared" ca="1" si="113"/>
        <v>0</v>
      </c>
      <c r="Z346" s="65">
        <f t="shared" ca="1" si="114"/>
        <v>0</v>
      </c>
      <c r="AA346" s="65">
        <f t="shared" ca="1" si="115"/>
        <v>0</v>
      </c>
      <c r="AB346" s="65">
        <f t="shared" ca="1" si="116"/>
        <v>0</v>
      </c>
      <c r="AC346" s="65">
        <f t="shared" ca="1" si="117"/>
        <v>0</v>
      </c>
      <c r="AD346" s="65">
        <f t="shared" ca="1" si="118"/>
        <v>0</v>
      </c>
      <c r="AE346" s="65">
        <f t="shared" ca="1" si="119"/>
        <v>0</v>
      </c>
      <c r="AG346" s="35">
        <f t="shared" si="123"/>
        <v>0</v>
      </c>
      <c r="AH346" s="35">
        <f t="shared" ca="1" si="124"/>
        <v>0</v>
      </c>
    </row>
    <row r="347" spans="1:34">
      <c r="A347" s="76">
        <f t="shared" si="120"/>
        <v>47150</v>
      </c>
      <c r="B347" s="65">
        <f t="shared" si="121"/>
        <v>1</v>
      </c>
      <c r="C347" s="65">
        <f t="shared" si="105"/>
        <v>0</v>
      </c>
      <c r="D347" s="65">
        <f t="shared" ca="1" si="106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35">
        <f t="shared" si="107"/>
        <v>28</v>
      </c>
      <c r="P347" s="74">
        <f t="shared" si="108"/>
        <v>47202</v>
      </c>
      <c r="Q347" s="35">
        <f t="shared" ca="1" si="109"/>
        <v>5316</v>
      </c>
      <c r="R347" s="73">
        <v>7.2889643668843013E-2</v>
      </c>
      <c r="S347" s="75">
        <f t="shared" ca="1" si="110"/>
        <v>0.35279049318784145</v>
      </c>
      <c r="T347" s="37">
        <f t="shared" si="111"/>
        <v>0</v>
      </c>
      <c r="U347" s="37">
        <f t="shared" si="112"/>
        <v>0</v>
      </c>
      <c r="W347" s="75">
        <f t="shared" si="122"/>
        <v>2.2879276757372633</v>
      </c>
      <c r="X347" s="65">
        <f t="shared" ca="1" si="113"/>
        <v>0</v>
      </c>
      <c r="Z347" s="65">
        <f t="shared" ca="1" si="114"/>
        <v>0</v>
      </c>
      <c r="AA347" s="65">
        <f t="shared" ca="1" si="115"/>
        <v>0</v>
      </c>
      <c r="AB347" s="65">
        <f t="shared" ca="1" si="116"/>
        <v>0</v>
      </c>
      <c r="AC347" s="65">
        <f t="shared" ca="1" si="117"/>
        <v>0</v>
      </c>
      <c r="AD347" s="65">
        <f t="shared" ca="1" si="118"/>
        <v>0</v>
      </c>
      <c r="AE347" s="65">
        <f t="shared" ca="1" si="119"/>
        <v>0</v>
      </c>
      <c r="AG347" s="35">
        <f t="shared" si="123"/>
        <v>0</v>
      </c>
      <c r="AH347" s="35">
        <f t="shared" ca="1" si="124"/>
        <v>0</v>
      </c>
    </row>
    <row r="348" spans="1:34">
      <c r="A348" s="76">
        <f t="shared" si="120"/>
        <v>47178</v>
      </c>
      <c r="B348" s="65">
        <f t="shared" si="121"/>
        <v>1</v>
      </c>
      <c r="C348" s="65">
        <f t="shared" si="105"/>
        <v>0</v>
      </c>
      <c r="D348" s="65">
        <f t="shared" ca="1" si="106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35">
        <f t="shared" si="107"/>
        <v>31</v>
      </c>
      <c r="P348" s="74">
        <f t="shared" si="108"/>
        <v>47233</v>
      </c>
      <c r="Q348" s="35">
        <f t="shared" ca="1" si="109"/>
        <v>5347</v>
      </c>
      <c r="R348" s="73">
        <v>7.2881747589480017E-2</v>
      </c>
      <c r="S348" s="75">
        <f t="shared" ca="1" si="110"/>
        <v>0.35069396373550787</v>
      </c>
      <c r="T348" s="37">
        <f t="shared" si="111"/>
        <v>0</v>
      </c>
      <c r="U348" s="37">
        <f t="shared" si="112"/>
        <v>0</v>
      </c>
      <c r="W348" s="75">
        <f t="shared" si="122"/>
        <v>2.2879276757372633</v>
      </c>
      <c r="X348" s="65">
        <f t="shared" ca="1" si="113"/>
        <v>0</v>
      </c>
      <c r="Z348" s="65">
        <f t="shared" ca="1" si="114"/>
        <v>0</v>
      </c>
      <c r="AA348" s="65">
        <f t="shared" ca="1" si="115"/>
        <v>0</v>
      </c>
      <c r="AB348" s="65">
        <f t="shared" ca="1" si="116"/>
        <v>0</v>
      </c>
      <c r="AC348" s="65">
        <f t="shared" ca="1" si="117"/>
        <v>0</v>
      </c>
      <c r="AD348" s="65">
        <f t="shared" ca="1" si="118"/>
        <v>0</v>
      </c>
      <c r="AE348" s="65">
        <f t="shared" ca="1" si="119"/>
        <v>0</v>
      </c>
      <c r="AG348" s="35">
        <f t="shared" si="123"/>
        <v>0</v>
      </c>
      <c r="AH348" s="35">
        <f t="shared" ca="1" si="124"/>
        <v>0</v>
      </c>
    </row>
    <row r="349" spans="1:34">
      <c r="A349" s="76">
        <f t="shared" si="120"/>
        <v>47209</v>
      </c>
      <c r="B349" s="65">
        <f t="shared" si="121"/>
        <v>1</v>
      </c>
      <c r="C349" s="65">
        <f t="shared" si="105"/>
        <v>0</v>
      </c>
      <c r="D349" s="65">
        <f t="shared" ca="1" si="106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35">
        <f t="shared" si="107"/>
        <v>30</v>
      </c>
      <c r="P349" s="74">
        <f t="shared" si="108"/>
        <v>47263</v>
      </c>
      <c r="Q349" s="35">
        <f t="shared" ca="1" si="109"/>
        <v>5377</v>
      </c>
      <c r="R349" s="73">
        <v>7.2873588307494006E-2</v>
      </c>
      <c r="S349" s="75">
        <f t="shared" ca="1" si="110"/>
        <v>0.34867737149499717</v>
      </c>
      <c r="T349" s="37">
        <f t="shared" si="111"/>
        <v>0</v>
      </c>
      <c r="U349" s="37">
        <f t="shared" si="112"/>
        <v>0</v>
      </c>
      <c r="W349" s="75">
        <f t="shared" si="122"/>
        <v>2.2879276757372633</v>
      </c>
      <c r="X349" s="65">
        <f t="shared" ca="1" si="113"/>
        <v>0</v>
      </c>
      <c r="Z349" s="65">
        <f t="shared" ca="1" si="114"/>
        <v>0</v>
      </c>
      <c r="AA349" s="65">
        <f t="shared" ca="1" si="115"/>
        <v>0</v>
      </c>
      <c r="AB349" s="65">
        <f t="shared" ca="1" si="116"/>
        <v>0</v>
      </c>
      <c r="AC349" s="65">
        <f t="shared" ca="1" si="117"/>
        <v>0</v>
      </c>
      <c r="AD349" s="65">
        <f t="shared" ca="1" si="118"/>
        <v>0</v>
      </c>
      <c r="AE349" s="65">
        <f t="shared" ca="1" si="119"/>
        <v>0</v>
      </c>
      <c r="AG349" s="35">
        <f t="shared" si="123"/>
        <v>0</v>
      </c>
      <c r="AH349" s="35">
        <f t="shared" ca="1" si="124"/>
        <v>0</v>
      </c>
    </row>
    <row r="350" spans="1:34">
      <c r="A350" s="76">
        <f t="shared" si="120"/>
        <v>47239</v>
      </c>
      <c r="B350" s="65">
        <f t="shared" si="121"/>
        <v>1</v>
      </c>
      <c r="C350" s="65">
        <f t="shared" si="105"/>
        <v>0</v>
      </c>
      <c r="D350" s="65">
        <f t="shared" ca="1" si="106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35">
        <f t="shared" si="107"/>
        <v>31</v>
      </c>
      <c r="P350" s="74">
        <f t="shared" si="108"/>
        <v>47294</v>
      </c>
      <c r="Q350" s="35">
        <f t="shared" ca="1" si="109"/>
        <v>5408</v>
      </c>
      <c r="R350" s="73">
        <v>7.2865692228173004E-2</v>
      </c>
      <c r="S350" s="75">
        <f t="shared" ca="1" si="110"/>
        <v>0.34660619683036653</v>
      </c>
      <c r="T350" s="37">
        <f t="shared" si="111"/>
        <v>0</v>
      </c>
      <c r="U350" s="37">
        <f t="shared" si="112"/>
        <v>0</v>
      </c>
      <c r="W350" s="75">
        <f t="shared" si="122"/>
        <v>2.2879276757372633</v>
      </c>
      <c r="X350" s="65">
        <f t="shared" ca="1" si="113"/>
        <v>0</v>
      </c>
      <c r="Z350" s="65">
        <f t="shared" ca="1" si="114"/>
        <v>0</v>
      </c>
      <c r="AA350" s="65">
        <f t="shared" ca="1" si="115"/>
        <v>0</v>
      </c>
      <c r="AB350" s="65">
        <f t="shared" ca="1" si="116"/>
        <v>0</v>
      </c>
      <c r="AC350" s="65">
        <f t="shared" ca="1" si="117"/>
        <v>0</v>
      </c>
      <c r="AD350" s="65">
        <f t="shared" ca="1" si="118"/>
        <v>0</v>
      </c>
      <c r="AE350" s="65">
        <f t="shared" ca="1" si="119"/>
        <v>0</v>
      </c>
      <c r="AG350" s="35">
        <f t="shared" si="123"/>
        <v>0</v>
      </c>
      <c r="AH350" s="35">
        <f t="shared" ca="1" si="124"/>
        <v>0</v>
      </c>
    </row>
    <row r="351" spans="1:34">
      <c r="A351" s="76">
        <f t="shared" si="120"/>
        <v>47270</v>
      </c>
      <c r="B351" s="65">
        <f t="shared" si="121"/>
        <v>1</v>
      </c>
      <c r="C351" s="65">
        <f t="shared" si="105"/>
        <v>0</v>
      </c>
      <c r="D351" s="65">
        <f t="shared" ca="1" si="106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35">
        <f t="shared" si="107"/>
        <v>30</v>
      </c>
      <c r="P351" s="74">
        <f t="shared" si="108"/>
        <v>47324</v>
      </c>
      <c r="Q351" s="35">
        <f t="shared" ca="1" si="109"/>
        <v>5438</v>
      </c>
      <c r="R351" s="73">
        <v>7.285753294623E-2</v>
      </c>
      <c r="S351" s="75">
        <f t="shared" ca="1" si="110"/>
        <v>0.3446152906567761</v>
      </c>
      <c r="T351" s="37">
        <f t="shared" si="111"/>
        <v>0</v>
      </c>
      <c r="U351" s="37">
        <f t="shared" si="112"/>
        <v>0</v>
      </c>
      <c r="W351" s="75">
        <f t="shared" si="122"/>
        <v>2.2879276757372633</v>
      </c>
      <c r="X351" s="65">
        <f t="shared" ca="1" si="113"/>
        <v>0</v>
      </c>
      <c r="Z351" s="65">
        <f t="shared" ca="1" si="114"/>
        <v>0</v>
      </c>
      <c r="AA351" s="65">
        <f t="shared" ca="1" si="115"/>
        <v>0</v>
      </c>
      <c r="AB351" s="65">
        <f t="shared" ca="1" si="116"/>
        <v>0</v>
      </c>
      <c r="AC351" s="65">
        <f t="shared" ca="1" si="117"/>
        <v>0</v>
      </c>
      <c r="AD351" s="65">
        <f t="shared" ca="1" si="118"/>
        <v>0</v>
      </c>
      <c r="AE351" s="65">
        <f t="shared" ca="1" si="119"/>
        <v>0</v>
      </c>
      <c r="AG351" s="35">
        <f t="shared" si="123"/>
        <v>0</v>
      </c>
      <c r="AH351" s="35">
        <f t="shared" ca="1" si="124"/>
        <v>0</v>
      </c>
    </row>
    <row r="352" spans="1:34">
      <c r="A352" s="76">
        <f t="shared" si="120"/>
        <v>47300</v>
      </c>
      <c r="B352" s="65">
        <f t="shared" si="121"/>
        <v>1</v>
      </c>
      <c r="C352" s="65">
        <f t="shared" si="105"/>
        <v>0</v>
      </c>
      <c r="D352" s="65">
        <f t="shared" ca="1" si="106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35">
        <f t="shared" si="107"/>
        <v>31</v>
      </c>
      <c r="P352" s="74">
        <f t="shared" si="108"/>
        <v>47355</v>
      </c>
      <c r="Q352" s="35">
        <f t="shared" ca="1" si="109"/>
        <v>5469</v>
      </c>
      <c r="R352" s="73">
        <v>7.2849373664308006E-2</v>
      </c>
      <c r="S352" s="75">
        <f t="shared" ca="1" si="110"/>
        <v>0.34256785099300197</v>
      </c>
      <c r="T352" s="37">
        <f t="shared" si="111"/>
        <v>0</v>
      </c>
      <c r="U352" s="37">
        <f t="shared" si="112"/>
        <v>0</v>
      </c>
      <c r="W352" s="75">
        <f t="shared" si="122"/>
        <v>2.2879276757372633</v>
      </c>
      <c r="X352" s="65">
        <f t="shared" ca="1" si="113"/>
        <v>0</v>
      </c>
      <c r="Z352" s="65">
        <f t="shared" ca="1" si="114"/>
        <v>0</v>
      </c>
      <c r="AA352" s="65">
        <f t="shared" ca="1" si="115"/>
        <v>0</v>
      </c>
      <c r="AB352" s="65">
        <f t="shared" ca="1" si="116"/>
        <v>0</v>
      </c>
      <c r="AC352" s="65">
        <f t="shared" ca="1" si="117"/>
        <v>0</v>
      </c>
      <c r="AD352" s="65">
        <f t="shared" ca="1" si="118"/>
        <v>0</v>
      </c>
      <c r="AE352" s="65">
        <f t="shared" ca="1" si="119"/>
        <v>0</v>
      </c>
      <c r="AG352" s="35">
        <f t="shared" si="123"/>
        <v>0</v>
      </c>
      <c r="AH352" s="35">
        <f t="shared" ca="1" si="124"/>
        <v>0</v>
      </c>
    </row>
    <row r="353" spans="1:34">
      <c r="A353" s="76">
        <f t="shared" si="120"/>
        <v>47331</v>
      </c>
      <c r="B353" s="65">
        <f t="shared" si="121"/>
        <v>1</v>
      </c>
      <c r="C353" s="65">
        <f t="shared" si="105"/>
        <v>0</v>
      </c>
      <c r="D353" s="65">
        <f t="shared" ca="1" si="106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35">
        <f t="shared" si="107"/>
        <v>31</v>
      </c>
      <c r="P353" s="74">
        <f t="shared" si="108"/>
        <v>47386</v>
      </c>
      <c r="Q353" s="35">
        <f t="shared" ca="1" si="109"/>
        <v>5500</v>
      </c>
      <c r="R353" s="73">
        <v>7.2841477585051023E-2</v>
      </c>
      <c r="S353" s="75">
        <f t="shared" ca="1" si="110"/>
        <v>0.34053431841307019</v>
      </c>
      <c r="T353" s="37">
        <f t="shared" si="111"/>
        <v>0</v>
      </c>
      <c r="U353" s="37">
        <f t="shared" si="112"/>
        <v>0</v>
      </c>
      <c r="W353" s="75">
        <f t="shared" si="122"/>
        <v>2.2879276757372633</v>
      </c>
      <c r="X353" s="65">
        <f t="shared" ca="1" si="113"/>
        <v>0</v>
      </c>
      <c r="Z353" s="65">
        <f t="shared" ca="1" si="114"/>
        <v>0</v>
      </c>
      <c r="AA353" s="65">
        <f t="shared" ca="1" si="115"/>
        <v>0</v>
      </c>
      <c r="AB353" s="65">
        <f t="shared" ca="1" si="116"/>
        <v>0</v>
      </c>
      <c r="AC353" s="65">
        <f t="shared" ca="1" si="117"/>
        <v>0</v>
      </c>
      <c r="AD353" s="65">
        <f t="shared" ca="1" si="118"/>
        <v>0</v>
      </c>
      <c r="AE353" s="65">
        <f t="shared" ca="1" si="119"/>
        <v>0</v>
      </c>
      <c r="AG353" s="35">
        <f t="shared" si="123"/>
        <v>0</v>
      </c>
      <c r="AH353" s="35">
        <f t="shared" ca="1" si="124"/>
        <v>0</v>
      </c>
    </row>
    <row r="354" spans="1:34">
      <c r="A354" s="76">
        <f t="shared" si="120"/>
        <v>47362</v>
      </c>
      <c r="B354" s="65">
        <f t="shared" si="121"/>
        <v>1</v>
      </c>
      <c r="C354" s="65">
        <f t="shared" si="105"/>
        <v>0</v>
      </c>
      <c r="D354" s="65">
        <f t="shared" ca="1" si="106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35">
        <f t="shared" si="107"/>
        <v>30</v>
      </c>
      <c r="P354" s="74">
        <f t="shared" si="108"/>
        <v>47416</v>
      </c>
      <c r="Q354" s="35">
        <f t="shared" ca="1" si="109"/>
        <v>5530</v>
      </c>
      <c r="R354" s="73">
        <v>7.2833318303173022E-2</v>
      </c>
      <c r="S354" s="75">
        <f t="shared" ca="1" si="110"/>
        <v>0.33857830887161772</v>
      </c>
      <c r="T354" s="37">
        <f t="shared" si="111"/>
        <v>0</v>
      </c>
      <c r="U354" s="37">
        <f t="shared" si="112"/>
        <v>0</v>
      </c>
      <c r="W354" s="75">
        <f t="shared" si="122"/>
        <v>2.2879276757372633</v>
      </c>
      <c r="X354" s="65">
        <f t="shared" ca="1" si="113"/>
        <v>0</v>
      </c>
      <c r="Z354" s="65">
        <f t="shared" ca="1" si="114"/>
        <v>0</v>
      </c>
      <c r="AA354" s="65">
        <f t="shared" ca="1" si="115"/>
        <v>0</v>
      </c>
      <c r="AB354" s="65">
        <f t="shared" ca="1" si="116"/>
        <v>0</v>
      </c>
      <c r="AC354" s="65">
        <f t="shared" ca="1" si="117"/>
        <v>0</v>
      </c>
      <c r="AD354" s="65">
        <f t="shared" ca="1" si="118"/>
        <v>0</v>
      </c>
      <c r="AE354" s="65">
        <f t="shared" ca="1" si="119"/>
        <v>0</v>
      </c>
      <c r="AG354" s="35">
        <f t="shared" si="123"/>
        <v>0</v>
      </c>
      <c r="AH354" s="35">
        <f t="shared" ca="1" si="124"/>
        <v>0</v>
      </c>
    </row>
    <row r="355" spans="1:34">
      <c r="A355" s="76">
        <f t="shared" si="120"/>
        <v>47392</v>
      </c>
      <c r="B355" s="65">
        <f t="shared" si="121"/>
        <v>1</v>
      </c>
      <c r="C355" s="65">
        <f t="shared" si="105"/>
        <v>0</v>
      </c>
      <c r="D355" s="65">
        <f t="shared" ca="1" si="106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35">
        <f t="shared" si="107"/>
        <v>31</v>
      </c>
      <c r="P355" s="74">
        <f t="shared" si="108"/>
        <v>47447</v>
      </c>
      <c r="Q355" s="35">
        <f t="shared" ca="1" si="109"/>
        <v>5561</v>
      </c>
      <c r="R355" s="73">
        <v>7.282542222395702E-2</v>
      </c>
      <c r="S355" s="75">
        <f t="shared" ca="1" si="110"/>
        <v>0.33656934414166101</v>
      </c>
      <c r="T355" s="37">
        <f t="shared" si="111"/>
        <v>0</v>
      </c>
      <c r="U355" s="37">
        <f t="shared" si="112"/>
        <v>0</v>
      </c>
      <c r="W355" s="75">
        <f t="shared" si="122"/>
        <v>2.2879276757372633</v>
      </c>
      <c r="X355" s="65">
        <f t="shared" ca="1" si="113"/>
        <v>0</v>
      </c>
      <c r="Z355" s="65">
        <f t="shared" ca="1" si="114"/>
        <v>0</v>
      </c>
      <c r="AA355" s="65">
        <f t="shared" ca="1" si="115"/>
        <v>0</v>
      </c>
      <c r="AB355" s="65">
        <f t="shared" ca="1" si="116"/>
        <v>0</v>
      </c>
      <c r="AC355" s="65">
        <f t="shared" ca="1" si="117"/>
        <v>0</v>
      </c>
      <c r="AD355" s="65">
        <f t="shared" ca="1" si="118"/>
        <v>0</v>
      </c>
      <c r="AE355" s="65">
        <f t="shared" ca="1" si="119"/>
        <v>0</v>
      </c>
      <c r="AG355" s="35">
        <f t="shared" si="123"/>
        <v>0</v>
      </c>
      <c r="AH355" s="35">
        <f t="shared" ca="1" si="124"/>
        <v>0</v>
      </c>
    </row>
    <row r="356" spans="1:34">
      <c r="A356" s="76">
        <f t="shared" si="120"/>
        <v>47423</v>
      </c>
      <c r="B356" s="65">
        <f t="shared" si="121"/>
        <v>1</v>
      </c>
      <c r="C356" s="65">
        <f t="shared" si="105"/>
        <v>0</v>
      </c>
      <c r="D356" s="65">
        <f t="shared" ca="1" si="106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35">
        <f t="shared" si="107"/>
        <v>30</v>
      </c>
      <c r="P356" s="74">
        <f t="shared" si="108"/>
        <v>47477</v>
      </c>
      <c r="Q356" s="35">
        <f t="shared" ca="1" si="109"/>
        <v>5591</v>
      </c>
      <c r="R356" s="73">
        <v>7.2817262942122013E-2</v>
      </c>
      <c r="S356" s="75">
        <f t="shared" ca="1" si="110"/>
        <v>0.33463826193144608</v>
      </c>
      <c r="T356" s="37">
        <f t="shared" si="111"/>
        <v>0</v>
      </c>
      <c r="U356" s="37">
        <f t="shared" si="112"/>
        <v>0</v>
      </c>
      <c r="W356" s="75">
        <f t="shared" si="122"/>
        <v>2.2879276757372633</v>
      </c>
      <c r="X356" s="65">
        <f t="shared" ca="1" si="113"/>
        <v>0</v>
      </c>
      <c r="Z356" s="65">
        <f t="shared" ca="1" si="114"/>
        <v>0</v>
      </c>
      <c r="AA356" s="65">
        <f t="shared" ca="1" si="115"/>
        <v>0</v>
      </c>
      <c r="AB356" s="65">
        <f t="shared" ca="1" si="116"/>
        <v>0</v>
      </c>
      <c r="AC356" s="65">
        <f t="shared" ca="1" si="117"/>
        <v>0</v>
      </c>
      <c r="AD356" s="65">
        <f t="shared" ca="1" si="118"/>
        <v>0</v>
      </c>
      <c r="AE356" s="65">
        <f t="shared" ca="1" si="119"/>
        <v>0</v>
      </c>
      <c r="AG356" s="35">
        <f t="shared" si="123"/>
        <v>0</v>
      </c>
      <c r="AH356" s="35">
        <f t="shared" ca="1" si="124"/>
        <v>0</v>
      </c>
    </row>
    <row r="357" spans="1:34">
      <c r="A357" s="76">
        <f t="shared" si="120"/>
        <v>47453</v>
      </c>
      <c r="B357" s="65">
        <f t="shared" si="121"/>
        <v>1</v>
      </c>
      <c r="C357" s="65">
        <f t="shared" si="105"/>
        <v>0</v>
      </c>
      <c r="D357" s="65">
        <f t="shared" ca="1" si="106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35">
        <f t="shared" si="107"/>
        <v>31</v>
      </c>
      <c r="P357" s="74">
        <f t="shared" si="108"/>
        <v>47508</v>
      </c>
      <c r="Q357" s="35">
        <f t="shared" ca="1" si="109"/>
        <v>5622</v>
      </c>
      <c r="R357" s="73">
        <v>7.2809103660309016E-2</v>
      </c>
      <c r="S357" s="75">
        <f t="shared" ca="1" si="110"/>
        <v>0.33264965683995401</v>
      </c>
      <c r="T357" s="37">
        <f t="shared" si="111"/>
        <v>0</v>
      </c>
      <c r="U357" s="37">
        <f t="shared" si="112"/>
        <v>0</v>
      </c>
      <c r="W357" s="75">
        <f t="shared" si="122"/>
        <v>2.2879276757372633</v>
      </c>
      <c r="X357" s="65">
        <f t="shared" ca="1" si="113"/>
        <v>0</v>
      </c>
      <c r="Z357" s="65">
        <f t="shared" ca="1" si="114"/>
        <v>0</v>
      </c>
      <c r="AA357" s="65">
        <f t="shared" ca="1" si="115"/>
        <v>0</v>
      </c>
      <c r="AB357" s="65">
        <f t="shared" ca="1" si="116"/>
        <v>0</v>
      </c>
      <c r="AC357" s="65">
        <f t="shared" ca="1" si="117"/>
        <v>0</v>
      </c>
      <c r="AD357" s="65">
        <f t="shared" ca="1" si="118"/>
        <v>0</v>
      </c>
      <c r="AE357" s="65">
        <f t="shared" ca="1" si="119"/>
        <v>0</v>
      </c>
      <c r="AG357" s="35">
        <f t="shared" si="123"/>
        <v>0</v>
      </c>
      <c r="AH357" s="35">
        <f t="shared" ca="1" si="124"/>
        <v>0</v>
      </c>
    </row>
    <row r="358" spans="1:34">
      <c r="A358" s="76">
        <f t="shared" si="120"/>
        <v>47484</v>
      </c>
      <c r="B358" s="65">
        <f t="shared" si="121"/>
        <v>1</v>
      </c>
      <c r="C358" s="65">
        <f t="shared" si="105"/>
        <v>0</v>
      </c>
      <c r="D358" s="65">
        <f t="shared" ca="1" si="106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35">
        <f t="shared" si="107"/>
        <v>31</v>
      </c>
      <c r="P358" s="74">
        <f t="shared" si="108"/>
        <v>47539</v>
      </c>
      <c r="Q358" s="35">
        <f t="shared" ca="1" si="109"/>
        <v>5653</v>
      </c>
      <c r="R358" s="73">
        <v>7.2801733986433012E-2</v>
      </c>
      <c r="S358" s="75">
        <f t="shared" ca="1" si="110"/>
        <v>0.33067716760327359</v>
      </c>
      <c r="T358" s="37">
        <f t="shared" si="111"/>
        <v>0</v>
      </c>
      <c r="U358" s="37">
        <f t="shared" si="112"/>
        <v>0</v>
      </c>
      <c r="W358" s="75">
        <f t="shared" si="122"/>
        <v>2.3565655060093813</v>
      </c>
      <c r="X358" s="65">
        <f t="shared" ca="1" si="113"/>
        <v>0</v>
      </c>
      <c r="Z358" s="65">
        <f t="shared" ca="1" si="114"/>
        <v>0</v>
      </c>
      <c r="AA358" s="65">
        <f t="shared" ca="1" si="115"/>
        <v>0</v>
      </c>
      <c r="AB358" s="65">
        <f t="shared" ca="1" si="116"/>
        <v>0</v>
      </c>
      <c r="AC358" s="65">
        <f t="shared" ca="1" si="117"/>
        <v>0</v>
      </c>
      <c r="AD358" s="65">
        <f t="shared" ca="1" si="118"/>
        <v>0</v>
      </c>
      <c r="AE358" s="65">
        <f t="shared" ca="1" si="119"/>
        <v>0</v>
      </c>
      <c r="AG358" s="35">
        <f t="shared" si="123"/>
        <v>0</v>
      </c>
      <c r="AH358" s="35">
        <f t="shared" ca="1" si="124"/>
        <v>0</v>
      </c>
    </row>
    <row r="359" spans="1:34">
      <c r="A359" s="76">
        <f t="shared" si="120"/>
        <v>47515</v>
      </c>
      <c r="B359" s="65">
        <f t="shared" si="121"/>
        <v>1</v>
      </c>
      <c r="C359" s="65">
        <f t="shared" si="105"/>
        <v>0</v>
      </c>
      <c r="D359" s="65">
        <f t="shared" ca="1" si="106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35">
        <f t="shared" si="107"/>
        <v>28</v>
      </c>
      <c r="P359" s="74">
        <f t="shared" si="108"/>
        <v>47567</v>
      </c>
      <c r="Q359" s="35">
        <f t="shared" ca="1" si="109"/>
        <v>5681</v>
      </c>
      <c r="R359" s="73">
        <v>7.2793574704662009E-2</v>
      </c>
      <c r="S359" s="75">
        <f t="shared" ca="1" si="110"/>
        <v>0.32890859573838011</v>
      </c>
      <c r="T359" s="37">
        <f t="shared" si="111"/>
        <v>0</v>
      </c>
      <c r="U359" s="37">
        <f t="shared" si="112"/>
        <v>0</v>
      </c>
      <c r="W359" s="75">
        <f t="shared" si="122"/>
        <v>2.3565655060093813</v>
      </c>
      <c r="X359" s="65">
        <f t="shared" ca="1" si="113"/>
        <v>0</v>
      </c>
      <c r="Z359" s="65">
        <f t="shared" ca="1" si="114"/>
        <v>0</v>
      </c>
      <c r="AA359" s="65">
        <f t="shared" ca="1" si="115"/>
        <v>0</v>
      </c>
      <c r="AB359" s="65">
        <f t="shared" ca="1" si="116"/>
        <v>0</v>
      </c>
      <c r="AC359" s="65">
        <f t="shared" ca="1" si="117"/>
        <v>0</v>
      </c>
      <c r="AD359" s="65">
        <f t="shared" ca="1" si="118"/>
        <v>0</v>
      </c>
      <c r="AE359" s="65">
        <f t="shared" ca="1" si="119"/>
        <v>0</v>
      </c>
      <c r="AG359" s="35">
        <f t="shared" si="123"/>
        <v>0</v>
      </c>
      <c r="AH359" s="35">
        <f t="shared" ca="1" si="124"/>
        <v>0</v>
      </c>
    </row>
    <row r="360" spans="1:34">
      <c r="A360" s="76">
        <f t="shared" si="120"/>
        <v>47543</v>
      </c>
      <c r="B360" s="65">
        <f t="shared" si="121"/>
        <v>1</v>
      </c>
      <c r="C360" s="65">
        <f t="shared" si="105"/>
        <v>0</v>
      </c>
      <c r="D360" s="65">
        <f t="shared" ca="1" si="106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35">
        <f t="shared" si="107"/>
        <v>31</v>
      </c>
      <c r="P360" s="74">
        <f t="shared" si="108"/>
        <v>47598</v>
      </c>
      <c r="Q360" s="35">
        <f t="shared" ca="1" si="109"/>
        <v>5712</v>
      </c>
      <c r="R360" s="73">
        <v>7.2785678625550007E-2</v>
      </c>
      <c r="S360" s="75">
        <f t="shared" ca="1" si="110"/>
        <v>0.32695913560622175</v>
      </c>
      <c r="T360" s="37">
        <f t="shared" si="111"/>
        <v>0</v>
      </c>
      <c r="U360" s="37">
        <f t="shared" si="112"/>
        <v>0</v>
      </c>
      <c r="W360" s="75">
        <f t="shared" si="122"/>
        <v>2.3565655060093813</v>
      </c>
      <c r="X360" s="65">
        <f t="shared" ca="1" si="113"/>
        <v>0</v>
      </c>
      <c r="Z360" s="65">
        <f t="shared" ca="1" si="114"/>
        <v>0</v>
      </c>
      <c r="AA360" s="65">
        <f t="shared" ca="1" si="115"/>
        <v>0</v>
      </c>
      <c r="AB360" s="65">
        <f t="shared" ca="1" si="116"/>
        <v>0</v>
      </c>
      <c r="AC360" s="65">
        <f t="shared" ca="1" si="117"/>
        <v>0</v>
      </c>
      <c r="AD360" s="65">
        <f t="shared" ca="1" si="118"/>
        <v>0</v>
      </c>
      <c r="AE360" s="65">
        <f t="shared" ca="1" si="119"/>
        <v>0</v>
      </c>
      <c r="AG360" s="35">
        <f t="shared" si="123"/>
        <v>0</v>
      </c>
      <c r="AH360" s="35">
        <f t="shared" ca="1" si="124"/>
        <v>0</v>
      </c>
    </row>
    <row r="361" spans="1:34">
      <c r="A361" s="76">
        <f t="shared" si="120"/>
        <v>47574</v>
      </c>
      <c r="B361" s="65">
        <f t="shared" si="121"/>
        <v>1</v>
      </c>
      <c r="C361" s="65">
        <f t="shared" si="105"/>
        <v>0</v>
      </c>
      <c r="D361" s="65">
        <f t="shared" ca="1" si="106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35">
        <f t="shared" si="107"/>
        <v>30</v>
      </c>
      <c r="P361" s="74">
        <f t="shared" si="108"/>
        <v>47628</v>
      </c>
      <c r="Q361" s="35">
        <f t="shared" ca="1" si="109"/>
        <v>5742</v>
      </c>
      <c r="R361" s="73">
        <v>7.2777519343822011E-2</v>
      </c>
      <c r="S361" s="75">
        <f t="shared" ca="1" si="110"/>
        <v>0.32508397726014843</v>
      </c>
      <c r="T361" s="37">
        <f t="shared" si="111"/>
        <v>0</v>
      </c>
      <c r="U361" s="37">
        <f t="shared" si="112"/>
        <v>0</v>
      </c>
      <c r="W361" s="75">
        <f t="shared" si="122"/>
        <v>2.3565655060093813</v>
      </c>
      <c r="X361" s="65">
        <f t="shared" ca="1" si="113"/>
        <v>0</v>
      </c>
      <c r="Z361" s="65">
        <f t="shared" ca="1" si="114"/>
        <v>0</v>
      </c>
      <c r="AA361" s="65">
        <f t="shared" ca="1" si="115"/>
        <v>0</v>
      </c>
      <c r="AB361" s="65">
        <f t="shared" ca="1" si="116"/>
        <v>0</v>
      </c>
      <c r="AC361" s="65">
        <f t="shared" ca="1" si="117"/>
        <v>0</v>
      </c>
      <c r="AD361" s="65">
        <f t="shared" ca="1" si="118"/>
        <v>0</v>
      </c>
      <c r="AE361" s="65">
        <f t="shared" ca="1" si="119"/>
        <v>0</v>
      </c>
      <c r="AG361" s="35">
        <f t="shared" si="123"/>
        <v>0</v>
      </c>
      <c r="AH361" s="35">
        <f t="shared" ca="1" si="124"/>
        <v>0</v>
      </c>
    </row>
    <row r="362" spans="1:34">
      <c r="A362" s="76">
        <f t="shared" si="120"/>
        <v>47604</v>
      </c>
      <c r="B362" s="65">
        <f t="shared" si="121"/>
        <v>1</v>
      </c>
      <c r="C362" s="65">
        <f t="shared" si="105"/>
        <v>0</v>
      </c>
      <c r="D362" s="65">
        <f t="shared" ca="1" si="106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35">
        <f t="shared" si="107"/>
        <v>31</v>
      </c>
      <c r="P362" s="74">
        <f t="shared" si="108"/>
        <v>47659</v>
      </c>
      <c r="Q362" s="35">
        <f t="shared" ca="1" si="109"/>
        <v>5773</v>
      </c>
      <c r="R362" s="73">
        <v>7.2769623264751018E-2</v>
      </c>
      <c r="S362" s="75">
        <f t="shared" ca="1" si="110"/>
        <v>0.32315803596486414</v>
      </c>
      <c r="T362" s="37">
        <f t="shared" si="111"/>
        <v>0</v>
      </c>
      <c r="U362" s="37">
        <f t="shared" si="112"/>
        <v>0</v>
      </c>
      <c r="W362" s="75">
        <f t="shared" si="122"/>
        <v>2.3565655060093813</v>
      </c>
      <c r="X362" s="65">
        <f t="shared" ca="1" si="113"/>
        <v>0</v>
      </c>
      <c r="Z362" s="65">
        <f t="shared" ca="1" si="114"/>
        <v>0</v>
      </c>
      <c r="AA362" s="65">
        <f t="shared" ca="1" si="115"/>
        <v>0</v>
      </c>
      <c r="AB362" s="65">
        <f t="shared" ca="1" si="116"/>
        <v>0</v>
      </c>
      <c r="AC362" s="65">
        <f t="shared" ca="1" si="117"/>
        <v>0</v>
      </c>
      <c r="AD362" s="65">
        <f t="shared" ca="1" si="118"/>
        <v>0</v>
      </c>
      <c r="AE362" s="65">
        <f t="shared" ca="1" si="119"/>
        <v>0</v>
      </c>
      <c r="AG362" s="35">
        <f t="shared" si="123"/>
        <v>0</v>
      </c>
      <c r="AH362" s="35">
        <f t="shared" ca="1" si="124"/>
        <v>0</v>
      </c>
    </row>
    <row r="363" spans="1:34">
      <c r="A363" s="76">
        <f t="shared" si="120"/>
        <v>47635</v>
      </c>
      <c r="B363" s="65">
        <f t="shared" si="121"/>
        <v>1</v>
      </c>
      <c r="C363" s="65">
        <f t="shared" si="105"/>
        <v>0</v>
      </c>
      <c r="D363" s="65">
        <f t="shared" ca="1" si="106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35">
        <f t="shared" si="107"/>
        <v>30</v>
      </c>
      <c r="P363" s="74">
        <f t="shared" si="108"/>
        <v>47689</v>
      </c>
      <c r="Q363" s="35">
        <f t="shared" ca="1" si="109"/>
        <v>5803</v>
      </c>
      <c r="R363" s="73">
        <v>7.2761463983067001E-2</v>
      </c>
      <c r="S363" s="75">
        <f t="shared" ca="1" si="110"/>
        <v>0.32130679189392702</v>
      </c>
      <c r="T363" s="37">
        <f t="shared" si="111"/>
        <v>0</v>
      </c>
      <c r="U363" s="37">
        <f t="shared" si="112"/>
        <v>0</v>
      </c>
      <c r="W363" s="75">
        <f t="shared" si="122"/>
        <v>2.3565655060093813</v>
      </c>
      <c r="X363" s="65">
        <f t="shared" ca="1" si="113"/>
        <v>0</v>
      </c>
      <c r="Z363" s="65">
        <f t="shared" ca="1" si="114"/>
        <v>0</v>
      </c>
      <c r="AA363" s="65">
        <f t="shared" ca="1" si="115"/>
        <v>0</v>
      </c>
      <c r="AB363" s="65">
        <f t="shared" ca="1" si="116"/>
        <v>0</v>
      </c>
      <c r="AC363" s="65">
        <f t="shared" ca="1" si="117"/>
        <v>0</v>
      </c>
      <c r="AD363" s="65">
        <f t="shared" ca="1" si="118"/>
        <v>0</v>
      </c>
      <c r="AE363" s="65">
        <f t="shared" ca="1" si="119"/>
        <v>0</v>
      </c>
      <c r="AG363" s="35">
        <f t="shared" si="123"/>
        <v>0</v>
      </c>
      <c r="AH363" s="35">
        <f t="shared" ca="1" si="124"/>
        <v>0</v>
      </c>
    </row>
    <row r="364" spans="1:34">
      <c r="A364" s="76">
        <f t="shared" si="120"/>
        <v>47665</v>
      </c>
      <c r="B364" s="65">
        <f t="shared" si="121"/>
        <v>1</v>
      </c>
      <c r="C364" s="65">
        <f t="shared" si="105"/>
        <v>0</v>
      </c>
      <c r="D364" s="65">
        <f t="shared" ca="1" si="106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35">
        <f t="shared" si="107"/>
        <v>31</v>
      </c>
      <c r="P364" s="74">
        <f t="shared" si="108"/>
        <v>47720</v>
      </c>
      <c r="Q364" s="35">
        <f t="shared" ca="1" si="109"/>
        <v>5834</v>
      </c>
      <c r="R364" s="73">
        <v>7.2753304701405008E-2</v>
      </c>
      <c r="S364" s="75">
        <f t="shared" ca="1" si="110"/>
        <v>0.31940277978655679</v>
      </c>
      <c r="T364" s="37">
        <f t="shared" si="111"/>
        <v>0</v>
      </c>
      <c r="U364" s="37">
        <f t="shared" si="112"/>
        <v>0</v>
      </c>
      <c r="W364" s="75">
        <f t="shared" si="122"/>
        <v>2.3565655060093813</v>
      </c>
      <c r="X364" s="65">
        <f t="shared" ca="1" si="113"/>
        <v>0</v>
      </c>
      <c r="Z364" s="65">
        <f t="shared" ca="1" si="114"/>
        <v>0</v>
      </c>
      <c r="AA364" s="65">
        <f t="shared" ca="1" si="115"/>
        <v>0</v>
      </c>
      <c r="AB364" s="65">
        <f t="shared" ca="1" si="116"/>
        <v>0</v>
      </c>
      <c r="AC364" s="65">
        <f t="shared" ca="1" si="117"/>
        <v>0</v>
      </c>
      <c r="AD364" s="65">
        <f t="shared" ca="1" si="118"/>
        <v>0</v>
      </c>
      <c r="AE364" s="65">
        <f t="shared" ca="1" si="119"/>
        <v>0</v>
      </c>
      <c r="AG364" s="35">
        <f t="shared" si="123"/>
        <v>0</v>
      </c>
      <c r="AH364" s="35">
        <f t="shared" ca="1" si="124"/>
        <v>0</v>
      </c>
    </row>
    <row r="365" spans="1:34">
      <c r="A365" s="76">
        <f t="shared" si="120"/>
        <v>47696</v>
      </c>
      <c r="B365" s="65">
        <f t="shared" si="121"/>
        <v>1</v>
      </c>
      <c r="C365" s="65">
        <f t="shared" si="105"/>
        <v>0</v>
      </c>
      <c r="D365" s="65">
        <f t="shared" ca="1" si="106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35">
        <f t="shared" si="107"/>
        <v>31</v>
      </c>
      <c r="P365" s="74">
        <f t="shared" si="108"/>
        <v>47751</v>
      </c>
      <c r="Q365" s="35">
        <f t="shared" ca="1" si="109"/>
        <v>5865</v>
      </c>
      <c r="R365" s="73">
        <v>7.2745408622397992E-2</v>
      </c>
      <c r="S365" s="75">
        <f t="shared" ca="1" si="110"/>
        <v>0.3175117561578093</v>
      </c>
      <c r="T365" s="37">
        <f t="shared" si="111"/>
        <v>0</v>
      </c>
      <c r="U365" s="37">
        <f t="shared" si="112"/>
        <v>0</v>
      </c>
      <c r="W365" s="75">
        <f t="shared" si="122"/>
        <v>2.3565655060093813</v>
      </c>
      <c r="X365" s="65">
        <f t="shared" ca="1" si="113"/>
        <v>0</v>
      </c>
      <c r="Z365" s="65">
        <f t="shared" ca="1" si="114"/>
        <v>0</v>
      </c>
      <c r="AA365" s="65">
        <f t="shared" ca="1" si="115"/>
        <v>0</v>
      </c>
      <c r="AB365" s="65">
        <f t="shared" ca="1" si="116"/>
        <v>0</v>
      </c>
      <c r="AC365" s="65">
        <f t="shared" ca="1" si="117"/>
        <v>0</v>
      </c>
      <c r="AD365" s="65">
        <f t="shared" ca="1" si="118"/>
        <v>0</v>
      </c>
      <c r="AE365" s="65">
        <f t="shared" ca="1" si="119"/>
        <v>0</v>
      </c>
      <c r="AG365" s="35">
        <f t="shared" si="123"/>
        <v>0</v>
      </c>
      <c r="AH365" s="35">
        <f t="shared" ca="1" si="124"/>
        <v>0</v>
      </c>
    </row>
    <row r="366" spans="1:34">
      <c r="A366" s="76">
        <f t="shared" si="120"/>
        <v>47727</v>
      </c>
      <c r="B366" s="65">
        <f t="shared" si="121"/>
        <v>1</v>
      </c>
      <c r="C366" s="65">
        <f t="shared" si="105"/>
        <v>0</v>
      </c>
      <c r="D366" s="65">
        <f t="shared" ca="1" si="106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35">
        <f t="shared" si="107"/>
        <v>30</v>
      </c>
      <c r="P366" s="74">
        <f t="shared" si="108"/>
        <v>47781</v>
      </c>
      <c r="Q366" s="35">
        <f t="shared" ca="1" si="109"/>
        <v>5895</v>
      </c>
      <c r="R366" s="73">
        <v>7.2737249340777993E-2</v>
      </c>
      <c r="S366" s="75">
        <f t="shared" ca="1" si="110"/>
        <v>0.31569279571480985</v>
      </c>
      <c r="T366" s="37">
        <f t="shared" si="111"/>
        <v>0</v>
      </c>
      <c r="U366" s="37">
        <f t="shared" si="112"/>
        <v>0</v>
      </c>
      <c r="W366" s="75">
        <f t="shared" si="122"/>
        <v>2.3565655060093813</v>
      </c>
      <c r="X366" s="65">
        <f t="shared" ca="1" si="113"/>
        <v>0</v>
      </c>
      <c r="Z366" s="65">
        <f t="shared" ca="1" si="114"/>
        <v>0</v>
      </c>
      <c r="AA366" s="65">
        <f t="shared" ca="1" si="115"/>
        <v>0</v>
      </c>
      <c r="AB366" s="65">
        <f t="shared" ca="1" si="116"/>
        <v>0</v>
      </c>
      <c r="AC366" s="65">
        <f t="shared" ca="1" si="117"/>
        <v>0</v>
      </c>
      <c r="AD366" s="65">
        <f t="shared" ca="1" si="118"/>
        <v>0</v>
      </c>
      <c r="AE366" s="65">
        <f t="shared" ca="1" si="119"/>
        <v>0</v>
      </c>
      <c r="AG366" s="35">
        <f t="shared" si="123"/>
        <v>0</v>
      </c>
      <c r="AH366" s="35">
        <f t="shared" ca="1" si="124"/>
        <v>0</v>
      </c>
    </row>
    <row r="367" spans="1:34">
      <c r="A367" s="76">
        <f t="shared" si="120"/>
        <v>47757</v>
      </c>
      <c r="B367" s="65">
        <f t="shared" si="121"/>
        <v>1</v>
      </c>
      <c r="C367" s="65">
        <f t="shared" si="105"/>
        <v>0</v>
      </c>
      <c r="D367" s="65">
        <f t="shared" ca="1" si="106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35">
        <f t="shared" si="107"/>
        <v>31</v>
      </c>
      <c r="P367" s="74">
        <f t="shared" si="108"/>
        <v>47812</v>
      </c>
      <c r="Q367" s="35">
        <f t="shared" ca="1" si="109"/>
        <v>5926</v>
      </c>
      <c r="R367" s="73">
        <v>7.2729353261813026E-2</v>
      </c>
      <c r="S367" s="75">
        <f t="shared" ca="1" si="110"/>
        <v>0.31382456261546104</v>
      </c>
      <c r="T367" s="37">
        <f t="shared" si="111"/>
        <v>0</v>
      </c>
      <c r="U367" s="37">
        <f t="shared" si="112"/>
        <v>0</v>
      </c>
      <c r="W367" s="75">
        <f t="shared" si="122"/>
        <v>2.3565655060093813</v>
      </c>
      <c r="X367" s="65">
        <f t="shared" ca="1" si="113"/>
        <v>0</v>
      </c>
      <c r="Z367" s="65">
        <f t="shared" ca="1" si="114"/>
        <v>0</v>
      </c>
      <c r="AA367" s="65">
        <f t="shared" ca="1" si="115"/>
        <v>0</v>
      </c>
      <c r="AB367" s="65">
        <f t="shared" ca="1" si="116"/>
        <v>0</v>
      </c>
      <c r="AC367" s="65">
        <f t="shared" ca="1" si="117"/>
        <v>0</v>
      </c>
      <c r="AD367" s="65">
        <f t="shared" ca="1" si="118"/>
        <v>0</v>
      </c>
      <c r="AE367" s="65">
        <f t="shared" ca="1" si="119"/>
        <v>0</v>
      </c>
      <c r="AG367" s="35">
        <f t="shared" si="123"/>
        <v>0</v>
      </c>
      <c r="AH367" s="35">
        <f t="shared" ca="1" si="124"/>
        <v>0</v>
      </c>
    </row>
    <row r="368" spans="1:34">
      <c r="A368" s="76">
        <f t="shared" si="120"/>
        <v>47788</v>
      </c>
      <c r="B368" s="65">
        <f t="shared" si="121"/>
        <v>1</v>
      </c>
      <c r="C368" s="65">
        <f t="shared" si="105"/>
        <v>0</v>
      </c>
      <c r="D368" s="65">
        <f t="shared" ca="1" si="106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35">
        <f t="shared" si="107"/>
        <v>30</v>
      </c>
      <c r="P368" s="74">
        <f t="shared" si="108"/>
        <v>47842</v>
      </c>
      <c r="Q368" s="35">
        <f t="shared" ca="1" si="109"/>
        <v>5956</v>
      </c>
      <c r="R368" s="73">
        <v>7.2721193980236992E-2</v>
      </c>
      <c r="S368" s="75">
        <f t="shared" ca="1" si="110"/>
        <v>0.31202881195778653</v>
      </c>
      <c r="T368" s="37">
        <f t="shared" si="111"/>
        <v>0</v>
      </c>
      <c r="U368" s="37">
        <f t="shared" si="112"/>
        <v>0</v>
      </c>
      <c r="W368" s="75">
        <f t="shared" si="122"/>
        <v>2.3565655060093813</v>
      </c>
      <c r="X368" s="65">
        <f t="shared" ca="1" si="113"/>
        <v>0</v>
      </c>
      <c r="Z368" s="65">
        <f t="shared" ca="1" si="114"/>
        <v>0</v>
      </c>
      <c r="AA368" s="65">
        <f t="shared" ca="1" si="115"/>
        <v>0</v>
      </c>
      <c r="AB368" s="65">
        <f t="shared" ca="1" si="116"/>
        <v>0</v>
      </c>
      <c r="AC368" s="65">
        <f t="shared" ca="1" si="117"/>
        <v>0</v>
      </c>
      <c r="AD368" s="65">
        <f t="shared" ca="1" si="118"/>
        <v>0</v>
      </c>
      <c r="AE368" s="65">
        <f t="shared" ca="1" si="119"/>
        <v>0</v>
      </c>
      <c r="AG368" s="35">
        <f t="shared" si="123"/>
        <v>0</v>
      </c>
      <c r="AH368" s="35">
        <f t="shared" ca="1" si="124"/>
        <v>0</v>
      </c>
    </row>
    <row r="369" spans="1:34">
      <c r="A369" s="76">
        <f t="shared" si="120"/>
        <v>47818</v>
      </c>
      <c r="B369" s="65">
        <f t="shared" si="121"/>
        <v>1</v>
      </c>
      <c r="C369" s="65">
        <f t="shared" si="105"/>
        <v>0</v>
      </c>
      <c r="D369" s="65">
        <f t="shared" ca="1" si="106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35">
        <f t="shared" si="107"/>
        <v>31</v>
      </c>
      <c r="P369" s="74">
        <f t="shared" si="108"/>
        <v>47873</v>
      </c>
      <c r="Q369" s="35">
        <f t="shared" ca="1" si="109"/>
        <v>5987</v>
      </c>
      <c r="R369" s="73">
        <v>7.271303469868301E-2</v>
      </c>
      <c r="S369" s="75">
        <f t="shared" ca="1" si="110"/>
        <v>1</v>
      </c>
      <c r="T369" s="37">
        <f t="shared" si="111"/>
        <v>0</v>
      </c>
      <c r="U369" s="37">
        <f t="shared" si="112"/>
        <v>0</v>
      </c>
      <c r="W369" s="75">
        <f t="shared" si="122"/>
        <v>2.3565655060093813</v>
      </c>
      <c r="X369" s="65">
        <f t="shared" ca="1" si="113"/>
        <v>0</v>
      </c>
      <c r="Z369" s="65">
        <f t="shared" ca="1" si="114"/>
        <v>0</v>
      </c>
      <c r="AA369" s="65">
        <f t="shared" ca="1" si="115"/>
        <v>0</v>
      </c>
      <c r="AB369" s="65">
        <f t="shared" ca="1" si="116"/>
        <v>0</v>
      </c>
      <c r="AC369" s="65">
        <f t="shared" ca="1" si="117"/>
        <v>0</v>
      </c>
      <c r="AD369" s="65">
        <f t="shared" ca="1" si="118"/>
        <v>0</v>
      </c>
      <c r="AE369" s="65">
        <f t="shared" ca="1" si="119"/>
        <v>0</v>
      </c>
      <c r="AG369" s="35">
        <f t="shared" si="123"/>
        <v>0</v>
      </c>
      <c r="AH369" s="35">
        <f t="shared" ca="1" si="124"/>
        <v>0</v>
      </c>
    </row>
    <row r="370" spans="1:34">
      <c r="A370" s="76">
        <f t="shared" si="120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R370" s="77"/>
      <c r="S370" s="68"/>
      <c r="T370" s="37"/>
      <c r="U370" s="37"/>
    </row>
  </sheetData>
  <mergeCells count="1">
    <mergeCell ref="AB3:AC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2.75"/>
  <sheetData>
    <row r="1" spans="1:6">
      <c r="A1" t="s">
        <v>15</v>
      </c>
      <c r="B1" t="s">
        <v>25</v>
      </c>
      <c r="C1" t="s">
        <v>14</v>
      </c>
      <c r="D1" t="s">
        <v>0</v>
      </c>
      <c r="E1" t="s">
        <v>26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7" sqref="A17"/>
    </sheetView>
  </sheetViews>
  <sheetFormatPr defaultRowHeight="12.75"/>
  <sheetData>
    <row r="2" spans="1:21">
      <c r="H2" s="30" t="s">
        <v>23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78</v>
      </c>
      <c r="T2" s="20">
        <f ca="1">AVERAGE(T5:T16)</f>
        <v>86.115965834812741</v>
      </c>
    </row>
    <row r="3" spans="1:21">
      <c r="B3" s="9" t="s">
        <v>24</v>
      </c>
      <c r="C3" s="10"/>
      <c r="D3" s="11"/>
      <c r="E3" s="11"/>
      <c r="F3" s="11"/>
      <c r="G3" s="12"/>
      <c r="H3" s="2"/>
      <c r="I3" s="26" t="s">
        <v>22</v>
      </c>
      <c r="J3" s="24"/>
      <c r="K3" s="24"/>
      <c r="L3" s="27"/>
      <c r="M3" s="24"/>
      <c r="O3" s="9" t="s">
        <v>21</v>
      </c>
      <c r="P3" s="10"/>
      <c r="Q3" s="10"/>
      <c r="R3" s="10"/>
      <c r="S3" s="10"/>
      <c r="T3" s="19"/>
      <c r="U3" s="1"/>
    </row>
    <row r="4" spans="1:21" ht="13.5" thickBot="1">
      <c r="A4" s="7" t="s">
        <v>13</v>
      </c>
      <c r="B4" s="21" t="s">
        <v>0</v>
      </c>
      <c r="C4" s="8" t="s">
        <v>70</v>
      </c>
      <c r="D4" s="29" t="s">
        <v>71</v>
      </c>
      <c r="E4" s="29" t="s">
        <v>72</v>
      </c>
      <c r="F4" s="29" t="s">
        <v>73</v>
      </c>
      <c r="G4" s="22" t="s">
        <v>74</v>
      </c>
      <c r="H4" s="7"/>
      <c r="I4" s="21" t="s">
        <v>17</v>
      </c>
      <c r="J4" s="8" t="s">
        <v>18</v>
      </c>
      <c r="K4" s="8" t="s">
        <v>19</v>
      </c>
      <c r="L4" s="22" t="s">
        <v>20</v>
      </c>
      <c r="M4" s="8"/>
      <c r="N4" s="7"/>
      <c r="O4" s="21" t="s">
        <v>16</v>
      </c>
      <c r="P4" s="29" t="s">
        <v>71</v>
      </c>
      <c r="Q4" s="29" t="s">
        <v>72</v>
      </c>
      <c r="R4" s="29" t="s">
        <v>73</v>
      </c>
      <c r="S4" s="22" t="s">
        <v>74</v>
      </c>
      <c r="T4" s="28" t="s">
        <v>75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 ca="1">Curves!$M$16</f>
        <v>76.624368873110669</v>
      </c>
      <c r="Q5" s="81">
        <f ca="1">Curves!$M$15</f>
        <v>92.594913998741603</v>
      </c>
      <c r="R5" s="81">
        <f ca="1">Curves!$M$9</f>
        <v>168.06167880043367</v>
      </c>
      <c r="S5" s="81">
        <f>Curves!E10</f>
        <v>277.5</v>
      </c>
      <c r="T5" s="82">
        <f t="array" aca="1" ref="T5" ca="1">SUM(C5:G5*O5:S5)/$B5</f>
        <v>90.580755217385374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 ca="1">Curves!$M$16</f>
        <v>76.624368873110669</v>
      </c>
      <c r="Q6" s="81">
        <f ca="1">Curves!$M$15</f>
        <v>92.594913998741603</v>
      </c>
      <c r="R6" s="81">
        <f ca="1">Curves!$M$9</f>
        <v>168.06167880043367</v>
      </c>
      <c r="S6" s="81">
        <f>Curves!E11</f>
        <v>202.5</v>
      </c>
      <c r="T6" s="82">
        <f t="array" aca="1" ref="T6" ca="1">SUM(C6:G6*O6:S6)/$B6</f>
        <v>85.780128832223625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 ca="1">Curves!$M$16</f>
        <v>76.624368873110669</v>
      </c>
      <c r="Q7" s="81">
        <f ca="1">Curves!$M$15</f>
        <v>92.594913998741603</v>
      </c>
      <c r="R7" s="81">
        <f ca="1">Curves!$M$9</f>
        <v>168.06167880043367</v>
      </c>
      <c r="S7" s="81">
        <f>Curves!E12</f>
        <v>200</v>
      </c>
      <c r="T7" s="82">
        <f t="array" aca="1" ref="T7" ca="1">SUM(C7:G7*O7:S7)/$B7</f>
        <v>91.974299619245144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 ca="1">Curves!$M$16</f>
        <v>76.624368873110669</v>
      </c>
      <c r="Q8" s="81">
        <f ca="1">Curves!$M$15</f>
        <v>92.594913998741603</v>
      </c>
      <c r="R8" s="81">
        <f ca="1">Curves!$M$9</f>
        <v>168.06167880043367</v>
      </c>
      <c r="S8" s="81">
        <f>Curves!E13</f>
        <v>144</v>
      </c>
      <c r="T8" s="82">
        <f t="array" aca="1" ref="T8" ca="1">SUM(C8:G8*O8:S8)/$B8</f>
        <v>79.140863864466581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 ca="1">Curves!$M$16</f>
        <v>76.624368873110669</v>
      </c>
      <c r="Q9" s="81">
        <f ca="1">Curves!$M$15</f>
        <v>92.594913998741603</v>
      </c>
      <c r="R9" s="81">
        <f ca="1">Curves!$M$9</f>
        <v>168.06167880043367</v>
      </c>
      <c r="S9" s="81">
        <f>Curves!E14</f>
        <v>143</v>
      </c>
      <c r="T9" s="82">
        <f t="array" aca="1" ref="T9" ca="1">SUM(C9:G9*O9:S9)/$B9</f>
        <v>84.228950675244278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 ca="1">Curves!$M$16</f>
        <v>76.624368873110669</v>
      </c>
      <c r="Q10" s="81">
        <f ca="1">Curves!$M$15</f>
        <v>92.594913998741603</v>
      </c>
      <c r="R10" s="81">
        <f ca="1">Curves!$M$9</f>
        <v>168.06167880043367</v>
      </c>
      <c r="S10" s="81">
        <f>Curves!E15</f>
        <v>170.5</v>
      </c>
      <c r="T10" s="82">
        <f t="array" aca="1" ref="T10" ca="1">SUM(C10:G10*O10:S10)/$B10</f>
        <v>94.776360533604276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 ca="1">Curves!$M$16</f>
        <v>76.624368873110669</v>
      </c>
      <c r="Q11" s="81">
        <f ca="1">Curves!$M$15</f>
        <v>92.594913998741603</v>
      </c>
      <c r="R11" s="81">
        <f ca="1">Curves!$M$9</f>
        <v>168.06167880043367</v>
      </c>
      <c r="S11" s="81">
        <f>Curves!E16</f>
        <v>173.5</v>
      </c>
      <c r="T11" s="82">
        <f t="array" aca="1" ref="T11" ca="1">SUM(C11:G11*O11:S11)/$B11</f>
        <v>95.753123643424715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 ca="1">Curves!$M$16</f>
        <v>76.624368873110669</v>
      </c>
      <c r="Q12" s="81">
        <f ca="1">Curves!$M$15</f>
        <v>92.594913998741603</v>
      </c>
      <c r="R12" s="81">
        <f ca="1">Curves!$M$9</f>
        <v>168.06167880043367</v>
      </c>
      <c r="S12" s="81">
        <f>Curves!E17</f>
        <v>192</v>
      </c>
      <c r="T12" s="82">
        <f t="array" aca="1" ref="T12" ca="1">SUM(C12:G12*O12:S12)/$B12</f>
        <v>96.422609853075784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 ca="1">Curves!$M$16</f>
        <v>76.624368873110669</v>
      </c>
      <c r="Q13" s="81">
        <f ca="1">Curves!$M$15</f>
        <v>92.594913998741603</v>
      </c>
      <c r="R13" s="81">
        <f ca="1">Curves!$M$9</f>
        <v>168.06167880043367</v>
      </c>
      <c r="S13" s="81">
        <f>Curves!E18</f>
        <v>175.5</v>
      </c>
      <c r="T13" s="82">
        <f t="array" aca="1" ref="T13" ca="1">SUM(C13:G13*O13:S13)/$B13</f>
        <v>95.062427808049449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 ca="1">Curves!$M$16</f>
        <v>76.624368873110669</v>
      </c>
      <c r="Q14" s="81">
        <f ca="1">Curves!$M$15</f>
        <v>92.594913998741603</v>
      </c>
      <c r="R14" s="81">
        <f ca="1">Curves!$M$9</f>
        <v>168.06167880043367</v>
      </c>
      <c r="S14" s="81">
        <f>Curves!E19</f>
        <v>117.5</v>
      </c>
      <c r="T14" s="82">
        <f t="array" aca="1" ref="T14" ca="1">SUM(C14:G14*O14:S14)/$B14</f>
        <v>75.358979165678875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 ca="1">Curves!$M$16</f>
        <v>76.624368873110669</v>
      </c>
      <c r="Q15" s="81">
        <f ca="1">Curves!$M$15</f>
        <v>92.594913998741603</v>
      </c>
      <c r="R15" s="81">
        <f ca="1">Curves!$M$9</f>
        <v>168.06167880043367</v>
      </c>
      <c r="S15" s="81">
        <f>Curves!E20</f>
        <v>113.5</v>
      </c>
      <c r="T15" s="82">
        <f t="array" aca="1" ref="T15" ca="1">SUM(C15:G15*O15:S15)/$B15</f>
        <v>71.78468899660713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 ca="1">Curves!$M$16</f>
        <v>76.624368873110669</v>
      </c>
      <c r="Q16" s="84">
        <f ca="1">Curves!$M$15</f>
        <v>92.594913998741603</v>
      </c>
      <c r="R16" s="84">
        <f ca="1">Curves!$M$9</f>
        <v>168.06167880043367</v>
      </c>
      <c r="S16" s="84">
        <f>Curves!E21</f>
        <v>113</v>
      </c>
      <c r="T16" s="85">
        <f t="array" aca="1" ref="T16" ca="1">SUM(C16:G16*O16:S16)/$B16</f>
        <v>72.528401808747702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 ca="1">Curves!$M$16</f>
        <v>76.624368873110669</v>
      </c>
      <c r="Q17" s="86">
        <f ca="1">Curves!$M$15</f>
        <v>92.594913998741603</v>
      </c>
      <c r="R17" s="86">
        <f ca="1">Curves!$M$10</f>
        <v>96.385537109419516</v>
      </c>
      <c r="S17" s="86">
        <f>Curves!E22</f>
        <v>91.5</v>
      </c>
      <c r="T17" s="87">
        <f t="array" aca="1" ref="T17" ca="1">SUM(C17:G17*O17:S17)/$B17</f>
        <v>66.949085161194546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 ca="1">Curves!$M$16</f>
        <v>76.624368873110669</v>
      </c>
      <c r="Q18" s="86">
        <f ca="1">Curves!$M$15</f>
        <v>92.594913998741603</v>
      </c>
      <c r="R18" s="86">
        <f ca="1">Curves!$M$10</f>
        <v>96.385537109419516</v>
      </c>
      <c r="S18" s="86">
        <f>Curves!E23</f>
        <v>83.5</v>
      </c>
      <c r="T18" s="87">
        <f t="array" aca="1" ref="T18" ca="1">SUM(C18:G18*O18:S18)/$B18</f>
        <v>66.092525494892215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 ca="1">Curves!$M$16</f>
        <v>76.624368873110669</v>
      </c>
      <c r="Q19" s="86">
        <f ca="1">Curves!$M$15</f>
        <v>92.594913998741603</v>
      </c>
      <c r="R19" s="86">
        <f ca="1">Curves!$M$10</f>
        <v>96.385537109419516</v>
      </c>
      <c r="S19" s="86">
        <f>Curves!E24</f>
        <v>79.5</v>
      </c>
      <c r="T19" s="87">
        <f t="array" aca="1" ref="T19" ca="1">SUM(C19:G19*O19:S19)/$B19</f>
        <v>62.899977124811009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 ca="1">Curves!$M$16</f>
        <v>76.624368873110669</v>
      </c>
      <c r="Q20" s="86">
        <f ca="1">Curves!$M$15</f>
        <v>92.594913998741603</v>
      </c>
      <c r="R20" s="86">
        <f ca="1">Curves!$M$10</f>
        <v>96.385537109419516</v>
      </c>
      <c r="S20" s="86">
        <f>Curves!E25</f>
        <v>76</v>
      </c>
      <c r="T20" s="87">
        <f t="array" aca="1" ref="T20" ca="1">SUM(C20:G20*O20:S20)/$B20</f>
        <v>62.444440489311333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 ca="1">Curves!$M$16</f>
        <v>76.624368873110669</v>
      </c>
      <c r="Q21" s="86">
        <f ca="1">Curves!$M$15</f>
        <v>92.594913998741603</v>
      </c>
      <c r="R21" s="86">
        <f ca="1">Curves!$M$10</f>
        <v>96.385537109419516</v>
      </c>
      <c r="S21" s="86">
        <f>Curves!E26</f>
        <v>77</v>
      </c>
      <c r="T21" s="87">
        <f t="array" aca="1" ref="T21" ca="1">SUM(C21:G21*O21:S21)/$B21</f>
        <v>65.801397769548586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 ca="1">Curves!$M$16</f>
        <v>76.624368873110669</v>
      </c>
      <c r="Q22" s="86">
        <f ca="1">Curves!$M$15</f>
        <v>92.594913998741603</v>
      </c>
      <c r="R22" s="86">
        <f ca="1">Curves!$M$10</f>
        <v>96.385537109419516</v>
      </c>
      <c r="S22" s="86">
        <f>Curves!E27</f>
        <v>91</v>
      </c>
      <c r="T22" s="87">
        <f t="array" aca="1" ref="T22" ca="1">SUM(C22:G22*O22:S22)/$B22</f>
        <v>71.352564033581274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 ca="1">Curves!$M$16</f>
        <v>76.624368873110669</v>
      </c>
      <c r="Q23" s="86">
        <f ca="1">Curves!$M$15</f>
        <v>92.594913998741603</v>
      </c>
      <c r="R23" s="86">
        <f ca="1">Curves!$M$10</f>
        <v>96.385537109419516</v>
      </c>
      <c r="S23" s="86">
        <f>Curves!E28</f>
        <v>131.5</v>
      </c>
      <c r="T23" s="87">
        <f t="array" aca="1" ref="T23" ca="1">SUM(C23:G23*O23:S23)/$B23</f>
        <v>76.105708259008765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 ca="1">Curves!$M$16</f>
        <v>76.624368873110669</v>
      </c>
      <c r="Q24" s="86">
        <f ca="1">Curves!$M$15</f>
        <v>92.594913998741603</v>
      </c>
      <c r="R24" s="86">
        <f ca="1">Curves!$M$10</f>
        <v>96.385537109419516</v>
      </c>
      <c r="S24" s="86">
        <f>Curves!E29</f>
        <v>142.5</v>
      </c>
      <c r="T24" s="87">
        <f t="array" aca="1" ref="T24" ca="1">SUM(C24:G24*O24:S24)/$B24</f>
        <v>76.47414179899036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 ca="1">Curves!$M$16</f>
        <v>76.624368873110669</v>
      </c>
      <c r="Q25" s="86">
        <f ca="1">Curves!$M$15</f>
        <v>92.594913998741603</v>
      </c>
      <c r="R25" s="86">
        <f ca="1">Curves!$M$10</f>
        <v>96.385537109419516</v>
      </c>
      <c r="S25" s="86">
        <f>Curves!E30</f>
        <v>132</v>
      </c>
      <c r="T25" s="87">
        <f t="array" aca="1" ref="T25" ca="1">SUM(C25:G25*O25:S25)/$B25</f>
        <v>75.605853523188244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 ca="1">Curves!$M$16</f>
        <v>76.624368873110669</v>
      </c>
      <c r="Q26" s="86">
        <f ca="1">Curves!$M$15</f>
        <v>92.594913998741603</v>
      </c>
      <c r="R26" s="86">
        <f ca="1">Curves!$M$10</f>
        <v>96.385537109419516</v>
      </c>
      <c r="S26" s="86">
        <f>Curves!E31</f>
        <v>94.5</v>
      </c>
      <c r="T26" s="87">
        <f t="array" aca="1" ref="T26" ca="1">SUM(C26:G26*O26:S26)/$B26</f>
        <v>69.240133125234109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 ca="1">Curves!$M$16</f>
        <v>76.624368873110669</v>
      </c>
      <c r="Q27" s="86">
        <f ca="1">Curves!$M$15</f>
        <v>92.594913998741603</v>
      </c>
      <c r="R27" s="86">
        <f ca="1">Curves!$M$10</f>
        <v>96.385537109419516</v>
      </c>
      <c r="S27" s="86">
        <f>Curves!E32</f>
        <v>78.5</v>
      </c>
      <c r="T27" s="87">
        <f t="array" aca="1" ref="T27" ca="1">SUM(C27:G27*O27:S27)/$B27</f>
        <v>63.1549229839489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 ca="1">Curves!$M$16</f>
        <v>76.624368873110669</v>
      </c>
      <c r="Q28" s="86">
        <f ca="1">Curves!$M$15</f>
        <v>92.594913998741603</v>
      </c>
      <c r="R28" s="86">
        <f ca="1">Curves!$M$10</f>
        <v>96.385537109419516</v>
      </c>
      <c r="S28" s="86">
        <f>Curves!E33</f>
        <v>78</v>
      </c>
      <c r="T28" s="87">
        <f t="array" aca="1" ref="T28" ca="1">SUM(C28:G28*O28:S28)/$B28</f>
        <v>63.662323946193446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 ca="1">Curves!$M$16</f>
        <v>76.624368873110669</v>
      </c>
      <c r="Q29" s="86">
        <f ca="1">Curves!$M$15</f>
        <v>92.594913998741603</v>
      </c>
      <c r="R29" s="86">
        <f ca="1">Curves!$M$11</f>
        <v>71.081018499001672</v>
      </c>
      <c r="S29" s="86">
        <f>Curves!E34</f>
        <v>59.75</v>
      </c>
      <c r="T29" s="87">
        <f t="array" aca="1" ref="T29" ca="1">SUM(C29:G29*O29:S29)/$B29</f>
        <v>60.440783265710301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 ca="1">Curves!$M$16</f>
        <v>76.624368873110669</v>
      </c>
      <c r="Q30" s="86">
        <f ca="1">Curves!$M$15</f>
        <v>92.594913998741603</v>
      </c>
      <c r="R30" s="86">
        <f ca="1">Curves!$M$11</f>
        <v>71.081018499001672</v>
      </c>
      <c r="S30" s="86">
        <f>Curves!E35</f>
        <v>58</v>
      </c>
      <c r="T30" s="87">
        <f t="array" aca="1" ref="T30" ca="1">SUM(C30:G30*O30:S30)/$B30</f>
        <v>60.020928465490108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 ca="1">Curves!$M$16</f>
        <v>76.624368873110669</v>
      </c>
      <c r="Q31" s="86">
        <f ca="1">Curves!$M$15</f>
        <v>92.594913998741603</v>
      </c>
      <c r="R31" s="86">
        <f ca="1">Curves!$M$11</f>
        <v>71.081018499001672</v>
      </c>
      <c r="S31" s="86">
        <f>Curves!E36</f>
        <v>57</v>
      </c>
      <c r="T31" s="87">
        <f t="array" aca="1" ref="T31" ca="1">SUM(C31:G31*O31:S31)/$B31</f>
        <v>57.471161721285974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 ca="1">Curves!$M$16</f>
        <v>76.624368873110669</v>
      </c>
      <c r="Q32" s="86">
        <f ca="1">Curves!$M$15</f>
        <v>92.594913998741603</v>
      </c>
      <c r="R32" s="86">
        <f ca="1">Curves!$M$11</f>
        <v>71.081018499001672</v>
      </c>
      <c r="S32" s="86">
        <f>Curves!E37</f>
        <v>56.5</v>
      </c>
      <c r="T32" s="87">
        <f t="array" aca="1" ref="T32" ca="1">SUM(C32:G32*O32:S32)/$B32</f>
        <v>57.656495550847701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 ca="1">Curves!$M$16</f>
        <v>76.624368873110669</v>
      </c>
      <c r="Q33" s="86">
        <f ca="1">Curves!$M$15</f>
        <v>92.594913998741603</v>
      </c>
      <c r="R33" s="86">
        <f ca="1">Curves!$M$11</f>
        <v>71.081018499001672</v>
      </c>
      <c r="S33" s="86">
        <f>Curves!E38</f>
        <v>58.5</v>
      </c>
      <c r="T33" s="87">
        <f t="array" aca="1" ref="T33" ca="1">SUM(C33:G33*O33:S33)/$B33</f>
        <v>60.636098849012654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 ca="1">Curves!$M$16</f>
        <v>76.624368873110669</v>
      </c>
      <c r="Q34" s="86">
        <f ca="1">Curves!$M$15</f>
        <v>92.594913998741603</v>
      </c>
      <c r="R34" s="86">
        <f ca="1">Curves!$M$11</f>
        <v>71.081018499001672</v>
      </c>
      <c r="S34" s="86">
        <f>Curves!E39</f>
        <v>70</v>
      </c>
      <c r="T34" s="87">
        <f t="array" aca="1" ref="T34" ca="1">SUM(C34:G34*O34:S34)/$B34</f>
        <v>65.165146090178951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 ca="1">Curves!$M$16</f>
        <v>76.624368873110669</v>
      </c>
      <c r="Q35" s="86">
        <f ca="1">Curves!$M$15</f>
        <v>92.594913998741603</v>
      </c>
      <c r="R35" s="86">
        <f ca="1">Curves!$M$11</f>
        <v>71.081018499001672</v>
      </c>
      <c r="S35" s="86">
        <f>Curves!E40</f>
        <v>101</v>
      </c>
      <c r="T35" s="87">
        <f t="array" aca="1" ref="T35" ca="1">SUM(C35:G35*O35:S35)/$B35</f>
        <v>68.117979384974873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 ca="1">Curves!$M$16</f>
        <v>76.624368873110669</v>
      </c>
      <c r="Q36" s="86">
        <f ca="1">Curves!$M$15</f>
        <v>92.594913998741603</v>
      </c>
      <c r="R36" s="86">
        <f ca="1">Curves!$M$11</f>
        <v>71.081018499001672</v>
      </c>
      <c r="S36" s="86">
        <f>Curves!E41</f>
        <v>111.5</v>
      </c>
      <c r="T36" s="87">
        <f t="array" aca="1" ref="T36" ca="1">SUM(C36:G36*O36:S36)/$B36</f>
        <v>68.533319072959557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8" si="10">SUM(I37:L37)</f>
        <v>1.0000009999999999</v>
      </c>
      <c r="O37" s="86">
        <v>40</v>
      </c>
      <c r="P37" s="86">
        <f ca="1">Curves!$M$16</f>
        <v>76.624368873110669</v>
      </c>
      <c r="Q37" s="86">
        <f ca="1">Curves!$M$15</f>
        <v>92.594913998741603</v>
      </c>
      <c r="R37" s="86">
        <f ca="1">Curves!$M$11</f>
        <v>71.081018499001672</v>
      </c>
      <c r="S37" s="86">
        <f>Curves!E42</f>
        <v>101.5</v>
      </c>
      <c r="T37" s="87">
        <f t="array" aca="1" ref="T37" ca="1">SUM(C37:G37*O37:S37)/$B37</f>
        <v>67.736019761574951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 ca="1">Curves!$M$16</f>
        <v>76.624368873110669</v>
      </c>
      <c r="Q38" s="86">
        <f ca="1">Curves!$M$15</f>
        <v>92.594913998741603</v>
      </c>
      <c r="R38" s="86">
        <f ca="1">Curves!$M$11</f>
        <v>71.081018499001672</v>
      </c>
      <c r="S38" s="86">
        <f>Curves!E43</f>
        <v>64</v>
      </c>
      <c r="T38" s="87">
        <f t="array" aca="1" ref="T38" ca="1">SUM(C38:G38*O38:S38)/$B38</f>
        <v>61.126011202035592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 ca="1">Curves!$M$16</f>
        <v>76.624368873110669</v>
      </c>
      <c r="Q39" s="86">
        <f ca="1">Curves!$M$15</f>
        <v>92.594913998741603</v>
      </c>
      <c r="R39" s="86">
        <f ca="1">Curves!$M$11</f>
        <v>71.081018499001672</v>
      </c>
      <c r="S39" s="86">
        <f>Curves!E44</f>
        <v>58</v>
      </c>
      <c r="T39" s="87">
        <f t="array" aca="1" ref="T39" ca="1">SUM(C39:G39*O39:S39)/$B39</f>
        <v>58.10034574796336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 ca="1">Curves!$M$16</f>
        <v>76.624368873110669</v>
      </c>
      <c r="Q40" s="86">
        <f ca="1">Curves!$M$15</f>
        <v>92.594913998741603</v>
      </c>
      <c r="R40" s="86">
        <f ca="1">Curves!$M$11</f>
        <v>71.081018499001672</v>
      </c>
      <c r="S40" s="86">
        <f>Curves!E45</f>
        <v>57</v>
      </c>
      <c r="T40" s="87">
        <f t="array" aca="1" ref="T40" ca="1">SUM(C40:G40*O40:S40)/$B40</f>
        <v>58.342677228660875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 ca="1">Curves!$M$16</f>
        <v>76.624368873110669</v>
      </c>
      <c r="Q41" s="86">
        <f ca="1">Curves!$M$15</f>
        <v>92.594913998741603</v>
      </c>
      <c r="R41" s="86">
        <f ca="1">Curves!$M$12</f>
        <v>61.327574578206878</v>
      </c>
      <c r="S41" s="86">
        <f>Curves!E46</f>
        <v>51.875</v>
      </c>
      <c r="T41" s="87">
        <f t="array" aca="1" ref="T41" ca="1">SUM(C41:G41*O41:S41)/$B41</f>
        <v>58.168206551230071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 ca="1">Curves!$M$16</f>
        <v>76.624368873110669</v>
      </c>
      <c r="Q42" s="86">
        <f ca="1">Curves!$M$15</f>
        <v>92.594913998741603</v>
      </c>
      <c r="R42" s="86">
        <f ca="1">Curves!$M$12</f>
        <v>61.327574578206878</v>
      </c>
      <c r="S42" s="86">
        <f>Curves!E47</f>
        <v>50.125</v>
      </c>
      <c r="T42" s="87">
        <f t="array" aca="1" ref="T42" ca="1">SUM(C42:G42*O42:S42)/$B42</f>
        <v>57.784674175187796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 ca="1">Curves!$M$16</f>
        <v>76.624368873110669</v>
      </c>
      <c r="Q43" s="86">
        <f ca="1">Curves!$M$15</f>
        <v>92.594913998741603</v>
      </c>
      <c r="R43" s="86">
        <f ca="1">Curves!$M$12</f>
        <v>61.327574578206878</v>
      </c>
      <c r="S43" s="86">
        <f>Curves!E48</f>
        <v>49.125</v>
      </c>
      <c r="T43" s="87">
        <f t="array" aca="1" ref="T43" ca="1">SUM(C43:G43*O43:S43)/$B43</f>
        <v>55.571076330052207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 ca="1">Curves!$M$16</f>
        <v>76.624368873110669</v>
      </c>
      <c r="Q44" s="86">
        <f ca="1">Curves!$M$15</f>
        <v>92.594913998741603</v>
      </c>
      <c r="R44" s="86">
        <f ca="1">Curves!$M$12</f>
        <v>61.327574578206878</v>
      </c>
      <c r="S44" s="86">
        <f>Curves!E49</f>
        <v>47.924999999999997</v>
      </c>
      <c r="T44" s="87">
        <f t="array" aca="1" ref="T44" ca="1">SUM(C44:G44*O44:S44)/$B44</f>
        <v>55.551027456113054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 ca="1">Curves!$M$16</f>
        <v>76.624368873110669</v>
      </c>
      <c r="Q45" s="86">
        <f ca="1">Curves!$M$15</f>
        <v>92.594913998741603</v>
      </c>
      <c r="R45" s="86">
        <f ca="1">Curves!$M$12</f>
        <v>61.327574578206878</v>
      </c>
      <c r="S45" s="86">
        <f>Curves!E50</f>
        <v>49.924999999999997</v>
      </c>
      <c r="T45" s="87">
        <f t="array" aca="1" ref="T45" ca="1">SUM(C45:G45*O45:S45)/$B45</f>
        <v>58.2419129980075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 ca="1">Curves!$M$16</f>
        <v>76.624368873110669</v>
      </c>
      <c r="Q46" s="86">
        <f ca="1">Curves!$M$15</f>
        <v>92.594913998741603</v>
      </c>
      <c r="R46" s="86">
        <f ca="1">Curves!$M$12</f>
        <v>61.327574578206878</v>
      </c>
      <c r="S46" s="86">
        <f>Curves!E51</f>
        <v>61.424999999999997</v>
      </c>
      <c r="T46" s="87">
        <f t="array" aca="1" ref="T46" ca="1">SUM(C46:G46*O46:S46)/$B46</f>
        <v>62.638617096623015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 ca="1">Curves!$M$16</f>
        <v>76.624368873110669</v>
      </c>
      <c r="Q47" s="86">
        <f ca="1">Curves!$M$15</f>
        <v>92.594913998741603</v>
      </c>
      <c r="R47" s="86">
        <f ca="1">Curves!$M$12</f>
        <v>61.327574578206878</v>
      </c>
      <c r="S47" s="86">
        <f>Curves!E52</f>
        <v>86.75</v>
      </c>
      <c r="T47" s="87">
        <f t="array" aca="1" ref="T47" ca="1">SUM(C47:G47*O47:S47)/$B47</f>
        <v>64.871851905896179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 ca="1">Curves!$M$16</f>
        <v>76.624368873110669</v>
      </c>
      <c r="Q48" s="86">
        <f ca="1">Curves!$M$15</f>
        <v>92.594913998741603</v>
      </c>
      <c r="R48" s="86">
        <f ca="1">Curves!$M$12</f>
        <v>61.327574578206878</v>
      </c>
      <c r="S48" s="86">
        <f>Curves!E53</f>
        <v>97.25</v>
      </c>
      <c r="T48" s="87">
        <f t="array" aca="1" ref="T48" ca="1">SUM(C48:G48*O48:S48)/$B48</f>
        <v>65.319748783078168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 ca="1">Curves!$M$16</f>
        <v>76.624368873110669</v>
      </c>
      <c r="Q49" s="86">
        <f ca="1">Curves!$M$15</f>
        <v>92.594913998741603</v>
      </c>
      <c r="R49" s="86">
        <f ca="1">Curves!$M$12</f>
        <v>61.327574578206878</v>
      </c>
      <c r="S49" s="86">
        <f>Curves!E54</f>
        <v>87.25</v>
      </c>
      <c r="T49" s="87">
        <f t="array" aca="1" ref="T49" ca="1">SUM(C49:G49*O49:S49)/$B49</f>
        <v>64.537803593722842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 ca="1">Curves!$M$16</f>
        <v>76.624368873110669</v>
      </c>
      <c r="Q50" s="86">
        <f ca="1">Curves!$M$15</f>
        <v>92.594913998741603</v>
      </c>
      <c r="R50" s="86">
        <f ca="1">Curves!$M$12</f>
        <v>61.327574578206878</v>
      </c>
      <c r="S50" s="86">
        <f>Curves!E55</f>
        <v>55.875</v>
      </c>
      <c r="T50" s="87">
        <f t="array" aca="1" ref="T50" ca="1">SUM(C50:G50*O50:S50)/$B50</f>
        <v>58.964462329052381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 ca="1">Curves!$M$16</f>
        <v>76.624368873110669</v>
      </c>
      <c r="Q51" s="86">
        <f ca="1">Curves!$M$15</f>
        <v>92.594913998741603</v>
      </c>
      <c r="R51" s="86">
        <f ca="1">Curves!$M$12</f>
        <v>61.327574578206878</v>
      </c>
      <c r="S51" s="86">
        <f>Curves!E56</f>
        <v>49.875</v>
      </c>
      <c r="T51" s="87">
        <f t="array" aca="1" ref="T51" ca="1">SUM(C51:G51*O51:S51)/$B51</f>
        <v>56.097007209310561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 ca="1">Curves!$M$16</f>
        <v>76.624368873110669</v>
      </c>
      <c r="Q52" s="86">
        <f ca="1">Curves!$M$15</f>
        <v>92.594913998741603</v>
      </c>
      <c r="R52" s="86">
        <f ca="1">Curves!$M$12</f>
        <v>61.327574578206878</v>
      </c>
      <c r="S52" s="86">
        <f>Curves!E57</f>
        <v>48.875</v>
      </c>
      <c r="T52" s="87">
        <f t="array" aca="1" ref="T52" ca="1">SUM(C52:G52*O52:S52)/$B52</f>
        <v>56.28448058199649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 ca="1">Curves!$M$16</f>
        <v>76.624368873110669</v>
      </c>
      <c r="Q53" s="86">
        <f ca="1">Curves!$M$15</f>
        <v>92.594913998741603</v>
      </c>
      <c r="R53" s="86">
        <f ca="1">Curves!$M$13</f>
        <v>55.879082710736334</v>
      </c>
      <c r="S53" s="86">
        <f>Curves!E58</f>
        <v>47.75</v>
      </c>
      <c r="T53" s="87">
        <f t="array" aca="1" ref="T53" ca="1">SUM(C53:G53*O53:S53)/$B53</f>
        <v>56.913524279630543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 ca="1">Curves!$M$16</f>
        <v>76.624368873110669</v>
      </c>
      <c r="Q54" s="86">
        <f ca="1">Curves!$M$15</f>
        <v>92.594913998741603</v>
      </c>
      <c r="R54" s="86">
        <f ca="1">Curves!$M$13</f>
        <v>55.879082710736334</v>
      </c>
      <c r="S54" s="86">
        <f>Curves!E59</f>
        <v>46</v>
      </c>
      <c r="T54" s="87">
        <f t="array" aca="1" ref="T54" ca="1">SUM(C54:G54*O54:S54)/$B54</f>
        <v>56.55004539678265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 ca="1">Curves!$M$16</f>
        <v>76.624368873110669</v>
      </c>
      <c r="Q55" s="86">
        <f ca="1">Curves!$M$15</f>
        <v>92.594913998741603</v>
      </c>
      <c r="R55" s="86">
        <f ca="1">Curves!$M$13</f>
        <v>55.879082710736334</v>
      </c>
      <c r="S55" s="86">
        <f>Curves!E60</f>
        <v>45</v>
      </c>
      <c r="T55" s="87">
        <f t="array" aca="1" ref="T55" ca="1">SUM(C55:G55*O55:S55)/$B55</f>
        <v>54.575793506072614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 ca="1">Curves!$M$16</f>
        <v>76.624368873110669</v>
      </c>
      <c r="Q56" s="86">
        <f ca="1">Curves!$M$15</f>
        <v>92.594913998741603</v>
      </c>
      <c r="R56" s="86">
        <f ca="1">Curves!$M$13</f>
        <v>55.879082710736334</v>
      </c>
      <c r="S56" s="86">
        <f>Curves!E61</f>
        <v>43.45</v>
      </c>
      <c r="T56" s="87">
        <f t="array" aca="1" ref="T56" ca="1">SUM(C56:G56*O56:S56)/$B56</f>
        <v>54.452255476645121</v>
      </c>
    </row>
    <row r="57" spans="1:20">
      <c r="A57" s="78">
        <f t="shared" si="11"/>
        <v>38473</v>
      </c>
      <c r="B57" s="79">
        <f t="shared" ref="B57:G66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76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 ca="1">Curves!$M$16</f>
        <v>76.624368873110669</v>
      </c>
      <c r="Q57" s="86">
        <f ca="1">Curves!$M$15</f>
        <v>92.594913998741603</v>
      </c>
      <c r="R57" s="86">
        <f ca="1">Curves!$M$13</f>
        <v>55.879082710736334</v>
      </c>
      <c r="S57" s="86">
        <f>Curves!E62</f>
        <v>45.45</v>
      </c>
      <c r="T57" s="87">
        <f t="array" aca="1" ref="T57" ca="1">SUM(C57:G57*O57:S57)/$B57</f>
        <v>56.992469069931921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 ca="1">Curves!$M$16</f>
        <v>76.624368873110669</v>
      </c>
      <c r="Q58" s="86">
        <f ca="1">Curves!$M$15</f>
        <v>92.594913998741603</v>
      </c>
      <c r="R58" s="86">
        <f ca="1">Curves!$M$13</f>
        <v>55.879082710736334</v>
      </c>
      <c r="S58" s="86">
        <f>Curves!E63</f>
        <v>56.95</v>
      </c>
      <c r="T58" s="87">
        <f t="array" aca="1" ref="T58" ca="1">SUM(C58:G58*O58:S58)/$B58</f>
        <v>61.320107796778949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 ca="1">Curves!$M$16</f>
        <v>76.624368873110669</v>
      </c>
      <c r="Q59" s="86">
        <f ca="1">Curves!$M$15</f>
        <v>92.594913998741603</v>
      </c>
      <c r="R59" s="86">
        <f ca="1">Curves!$M$13</f>
        <v>55.879082710736334</v>
      </c>
      <c r="S59" s="86">
        <f>Curves!E64</f>
        <v>77.5</v>
      </c>
      <c r="T59" s="87">
        <f t="array" aca="1" ref="T59" ca="1">SUM(C59:G59*O59:S59)/$B59</f>
        <v>62.971974795392043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 ca="1">Curves!$M$16</f>
        <v>76.624368873110669</v>
      </c>
      <c r="Q60" s="86">
        <f ca="1">Curves!$M$15</f>
        <v>92.594913998741603</v>
      </c>
      <c r="R60" s="86">
        <f ca="1">Curves!$M$13</f>
        <v>55.879082710736334</v>
      </c>
      <c r="S60" s="86">
        <f>Curves!E65</f>
        <v>88</v>
      </c>
      <c r="T60" s="87">
        <f t="array" aca="1" ref="T60" ca="1">SUM(C60:G60*O60:S60)/$B60</f>
        <v>63.438926579978919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 ca="1">Curves!$M$16</f>
        <v>76.624368873110669</v>
      </c>
      <c r="Q61" s="86">
        <f ca="1">Curves!$M$15</f>
        <v>92.594913998741603</v>
      </c>
      <c r="R61" s="86">
        <f ca="1">Curves!$M$13</f>
        <v>55.879082710736334</v>
      </c>
      <c r="S61" s="86">
        <f>Curves!E66</f>
        <v>78</v>
      </c>
      <c r="T61" s="87">
        <f t="array" aca="1" ref="T61" ca="1">SUM(C61:G61*O61:S61)/$B61</f>
        <v>62.665967773685679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 ca="1">Curves!$M$16</f>
        <v>76.624368873110669</v>
      </c>
      <c r="Q62" s="86">
        <f ca="1">Curves!$M$15</f>
        <v>92.594913998741603</v>
      </c>
      <c r="R62" s="86">
        <f ca="1">Curves!$M$13</f>
        <v>55.879082710736334</v>
      </c>
      <c r="S62" s="86">
        <f>Curves!E67</f>
        <v>51.825000000000003</v>
      </c>
      <c r="T62" s="87">
        <f t="array" aca="1" ref="T62" ca="1">SUM(C62:G62*O62:S62)/$B62</f>
        <v>57.887013352365372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 ca="1">Curves!$M$16</f>
        <v>76.624368873110669</v>
      </c>
      <c r="Q63" s="86">
        <f ca="1">Curves!$M$15</f>
        <v>92.594913998741603</v>
      </c>
      <c r="R63" s="86">
        <f ca="1">Curves!$M$13</f>
        <v>55.879082710736334</v>
      </c>
      <c r="S63" s="86">
        <f>Curves!E68</f>
        <v>45.825000000000003</v>
      </c>
      <c r="T63" s="87">
        <f t="array" aca="1" ref="T63" ca="1">SUM(C63:G63*O63:S63)/$B63</f>
        <v>55.098419999274398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 ca="1">Curves!$M$16</f>
        <v>76.624368873110669</v>
      </c>
      <c r="Q64" s="86">
        <f ca="1">Curves!$M$15</f>
        <v>92.594913998741603</v>
      </c>
      <c r="R64" s="86">
        <f ca="1">Curves!$M$13</f>
        <v>55.879082710736334</v>
      </c>
      <c r="S64" s="86">
        <f>Curves!E69</f>
        <v>44.825000000000003</v>
      </c>
      <c r="T64" s="87">
        <f t="array" aca="1" ref="T64" ca="1">SUM(C64:G64*O64:S64)/$B64</f>
        <v>55.258548715043787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5:M60"/>
  <sheetViews>
    <sheetView tabSelected="1" zoomScale="75" workbookViewId="0"/>
  </sheetViews>
  <sheetFormatPr defaultRowHeight="12.75"/>
  <cols>
    <col min="1" max="1" width="13" customWidth="1"/>
    <col min="8" max="8" width="9.28515625" customWidth="1"/>
  </cols>
  <sheetData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54" spans="2:13" ht="12.75" customHeight="1"/>
    <row r="55" spans="2:13" ht="18.75" customHeight="1">
      <c r="B55" s="89" t="s">
        <v>80</v>
      </c>
      <c r="C55" s="89"/>
      <c r="D55" s="89"/>
      <c r="E55" s="89"/>
      <c r="F55" s="89"/>
      <c r="I55" s="90">
        <f ca="1">AVERAGE(PeakMonthlyAvg!T5:T16)</f>
        <v>86.115965834812741</v>
      </c>
      <c r="J55" s="89" t="s">
        <v>79</v>
      </c>
    </row>
    <row r="56" spans="2:13" ht="18.75" customHeight="1">
      <c r="B56" s="89" t="s">
        <v>81</v>
      </c>
      <c r="C56" s="89"/>
      <c r="D56" s="89"/>
      <c r="E56" s="89"/>
      <c r="F56" s="89"/>
      <c r="I56" s="90">
        <f ca="1">AVERAGE(PeakMonthlyAvg!T5:T40)</f>
        <v>72.12560083523195</v>
      </c>
      <c r="J56" s="89" t="s">
        <v>79</v>
      </c>
    </row>
    <row r="57" spans="2:13" ht="18.75" customHeight="1">
      <c r="B57" s="89" t="s">
        <v>82</v>
      </c>
      <c r="C57" s="89"/>
      <c r="D57" s="89"/>
      <c r="E57" s="89"/>
      <c r="F57" s="89"/>
      <c r="I57" s="90">
        <f ca="1">AVERAGE(PeakMonthlyAvg!T5:T64)</f>
        <v>66.811292430336678</v>
      </c>
      <c r="J57" s="89" t="s">
        <v>79</v>
      </c>
    </row>
    <row r="58" spans="2:13" ht="18.75" customHeight="1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</row>
    <row r="59" spans="2:13" ht="12.75" customHeight="1">
      <c r="B59" s="91" t="s">
        <v>77</v>
      </c>
    </row>
    <row r="60" spans="2:13">
      <c r="B60" s="88" t="s">
        <v>76</v>
      </c>
    </row>
  </sheetData>
  <printOptions horizontalCentered="1"/>
  <pageMargins left="0.5" right="0.5" top="0.75" bottom="0.5" header="0.5" footer="0.5"/>
  <pageSetup scale="87" orientation="portrait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28575</xdr:rowOff>
                  </from>
                  <to>
                    <xdr:col>0</xdr:col>
                    <xdr:colOff>790575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5"/>
  <sheetViews>
    <sheetView workbookViewId="0">
      <selection activeCell="C3" sqref="C3"/>
    </sheetView>
  </sheetViews>
  <sheetFormatPr defaultRowHeight="12.75"/>
  <sheetData>
    <row r="3" spans="1:2" ht="13.5" thickBot="1">
      <c r="A3" s="7" t="s">
        <v>13</v>
      </c>
      <c r="B3" t="s">
        <v>14</v>
      </c>
    </row>
    <row r="4" spans="1:2">
      <c r="A4" t="s">
        <v>1</v>
      </c>
      <c r="B4">
        <v>29197</v>
      </c>
    </row>
    <row r="5" spans="1:2">
      <c r="A5" t="s">
        <v>2</v>
      </c>
      <c r="B5">
        <v>28874</v>
      </c>
    </row>
    <row r="6" spans="1:2">
      <c r="A6" t="s">
        <v>3</v>
      </c>
      <c r="B6">
        <v>29893</v>
      </c>
    </row>
    <row r="7" spans="1:2">
      <c r="A7" t="s">
        <v>4</v>
      </c>
      <c r="B7">
        <v>28426</v>
      </c>
    </row>
    <row r="8" spans="1:2">
      <c r="A8" t="s">
        <v>5</v>
      </c>
      <c r="B8">
        <v>35437</v>
      </c>
    </row>
    <row r="9" spans="1:2">
      <c r="A9" t="s">
        <v>6</v>
      </c>
      <c r="B9">
        <v>35431</v>
      </c>
    </row>
    <row r="10" spans="1:2">
      <c r="A10" t="s">
        <v>7</v>
      </c>
      <c r="B10">
        <v>38087</v>
      </c>
    </row>
    <row r="11" spans="1:2">
      <c r="A11" t="s">
        <v>8</v>
      </c>
      <c r="B11">
        <v>39246</v>
      </c>
    </row>
    <row r="12" spans="1:2">
      <c r="A12" t="s">
        <v>9</v>
      </c>
      <c r="B12">
        <v>37628</v>
      </c>
    </row>
    <row r="13" spans="1:2">
      <c r="A13" t="s">
        <v>10</v>
      </c>
      <c r="B13">
        <v>32596</v>
      </c>
    </row>
    <row r="14" spans="1:2">
      <c r="A14" t="s">
        <v>11</v>
      </c>
      <c r="B14">
        <v>29621</v>
      </c>
    </row>
    <row r="15" spans="1:2">
      <c r="A15" t="s">
        <v>12</v>
      </c>
      <c r="B15">
        <v>30813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Curves</vt:lpstr>
      <vt:lpstr>DailyAvg</vt:lpstr>
      <vt:lpstr>PeakMonthlyAvg</vt:lpstr>
      <vt:lpstr>graphs</vt:lpstr>
      <vt:lpstr>OffPeakMonthlyAvg</vt:lpstr>
      <vt:lpstr>escalator</vt:lpstr>
      <vt:lpstr>mthbeg</vt:lpstr>
      <vt:lpstr>mthend</vt:lpstr>
      <vt:lpstr>printrange</vt:lpstr>
      <vt:lpstr>WtdAvgCost</vt:lpstr>
    </vt:vector>
  </TitlesOfParts>
  <Company>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Felienne</cp:lastModifiedBy>
  <cp:lastPrinted>2000-12-05T17:40:16Z</cp:lastPrinted>
  <dcterms:created xsi:type="dcterms:W3CDTF">2000-12-05T00:57:24Z</dcterms:created>
  <dcterms:modified xsi:type="dcterms:W3CDTF">2014-09-04T18:07:43Z</dcterms:modified>
</cp:coreProperties>
</file>