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30" windowWidth="9690" windowHeight="6660"/>
  </bookViews>
  <sheets>
    <sheet name="Advertising Budget" sheetId="1" r:id="rId1"/>
  </sheets>
  <definedNames>
    <definedName name="BudgetTab">'Advertising Budget'!#REF!</definedName>
    <definedName name="solver_adj" localSheetId="0" hidden="1">'Advertising Budget'!$B$10:$E$10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'Advertising Budget'!$B$10:$E$10</definedName>
    <definedName name="solver_lhs2" localSheetId="0" hidden="1">'Advertising Budget'!$F$10</definedName>
    <definedName name="solver_lin" localSheetId="0" hidden="1">0</definedName>
    <definedName name="solver_num" localSheetId="0" hidden="1">2</definedName>
    <definedName name="solver_nwt" localSheetId="0" hidden="1">1</definedName>
    <definedName name="solver_opt" localSheetId="0" hidden="1">'Advertising Budget'!$F$14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40000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mp" localSheetId="0" hidden="1">40000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F9" i="1"/>
  <c r="F10" i="1"/>
  <c r="B11" i="1"/>
  <c r="C11" i="1"/>
  <c r="D11" i="1"/>
  <c r="E11" i="1"/>
  <c r="F11" i="1"/>
  <c r="B12" i="1"/>
  <c r="C12" i="1"/>
  <c r="D12" i="1"/>
  <c r="E12" i="1"/>
  <c r="F12" i="1"/>
  <c r="B14" i="1"/>
  <c r="C14" i="1"/>
  <c r="D14" i="1"/>
  <c r="E14" i="1"/>
  <c r="F14" i="1"/>
  <c r="B15" i="1"/>
  <c r="C15" i="1"/>
  <c r="D15" i="1"/>
  <c r="E15" i="1"/>
  <c r="F15" i="1"/>
  <c r="F20" i="1"/>
  <c r="F21" i="1"/>
</calcChain>
</file>

<file path=xl/sharedStrings.xml><?xml version="1.0" encoding="utf-8"?>
<sst xmlns="http://schemas.openxmlformats.org/spreadsheetml/2006/main" count="21" uniqueCount="21">
  <si>
    <t>Quarter</t>
  </si>
  <si>
    <t>Q1</t>
  </si>
  <si>
    <t>Q2</t>
  </si>
  <si>
    <t>Q3</t>
  </si>
  <si>
    <t>Q4</t>
  </si>
  <si>
    <t>Total</t>
  </si>
  <si>
    <t>Seasonal Factor</t>
  </si>
  <si>
    <t>Units Sold</t>
  </si>
  <si>
    <t>Sales Revenue</t>
  </si>
  <si>
    <t>Cost of Sales</t>
  </si>
  <si>
    <t>Gross Margin</t>
  </si>
  <si>
    <t>Salesforce</t>
  </si>
  <si>
    <t>Advertising</t>
  </si>
  <si>
    <t>Corp Overhead</t>
  </si>
  <si>
    <t>Total Costs</t>
  </si>
  <si>
    <t>Prod. Profit</t>
  </si>
  <si>
    <t>Profit Margin</t>
  </si>
  <si>
    <t>Prod. Unit Price</t>
  </si>
  <si>
    <t>Prod. Unit Cost</t>
  </si>
  <si>
    <t>Budget Charge</t>
  </si>
  <si>
    <t>Profit - Budget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</si>
</sst>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7" formatCode="&quot;$&quot;#,##0.00_);\(&quot;$&quot;#,##0.00\)"/>
    <numFmt numFmtId="164" formatCode="0.0"/>
  </numFmts>
  <fonts count="5">
    <font>
      <sz val="9"/>
      <name val="Geneva"/>
    </font>
    <font>
      <sz val="9"/>
      <name val="Geneva"/>
    </font>
    <font>
      <i/>
      <sz val="9"/>
      <name val="Geneva"/>
    </font>
    <font>
      <b/>
      <sz val="9"/>
      <name val="Geneva"/>
    </font>
    <font>
      <b/>
      <i/>
      <sz val="9"/>
      <name val="Geneva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39">
    <xf numFmtId="164" fontId="0" fillId="0" borderId="0" xfId="0"/>
    <xf numFmtId="164" fontId="1" fillId="0" borderId="0" xfId="0" applyFont="1"/>
    <xf numFmtId="1" fontId="2" fillId="0" borderId="0" xfId="0" applyNumberFormat="1" applyFont="1" applyAlignment="1"/>
    <xf numFmtId="1" fontId="1" fillId="0" borderId="0" xfId="0" applyNumberFormat="1" applyFont="1" applyAlignment="1"/>
    <xf numFmtId="164" fontId="1" fillId="0" borderId="0" xfId="0" applyFont="1" applyAlignment="1"/>
    <xf numFmtId="1" fontId="3" fillId="0" borderId="1" xfId="0" applyNumberFormat="1" applyFont="1" applyBorder="1" applyAlignment="1">
      <alignment horizontal="centerContinuous"/>
    </xf>
    <xf numFmtId="5" fontId="1" fillId="0" borderId="2" xfId="0" applyNumberFormat="1" applyFont="1" applyBorder="1" applyAlignment="1"/>
    <xf numFmtId="1" fontId="3" fillId="0" borderId="3" xfId="0" applyNumberFormat="1" applyFont="1" applyBorder="1" applyAlignment="1">
      <alignment horizontal="centerContinuous"/>
    </xf>
    <xf numFmtId="1" fontId="1" fillId="0" borderId="4" xfId="0" applyNumberFormat="1" applyFont="1" applyFill="1" applyBorder="1" applyAlignment="1"/>
    <xf numFmtId="37" fontId="1" fillId="0" borderId="4" xfId="0" applyNumberFormat="1" applyFont="1" applyFill="1" applyBorder="1" applyAlignment="1"/>
    <xf numFmtId="5" fontId="1" fillId="0" borderId="4" xfId="0" applyNumberFormat="1" applyFont="1" applyFill="1" applyBorder="1" applyAlignment="1"/>
    <xf numFmtId="9" fontId="1" fillId="0" borderId="5" xfId="1" applyFont="1" applyFill="1" applyBorder="1" applyAlignment="1"/>
    <xf numFmtId="1" fontId="4" fillId="0" borderId="6" xfId="0" applyNumberFormat="1" applyFont="1" applyFill="1" applyBorder="1" applyAlignment="1">
      <alignment horizontal="left"/>
    </xf>
    <xf numFmtId="1" fontId="4" fillId="0" borderId="7" xfId="0" applyNumberFormat="1" applyFont="1" applyFill="1" applyBorder="1" applyAlignment="1">
      <alignment horizontal="left"/>
    </xf>
    <xf numFmtId="164" fontId="0" fillId="0" borderId="8" xfId="0" applyBorder="1" applyAlignment="1">
      <alignment horizontal="centerContinuous"/>
    </xf>
    <xf numFmtId="164" fontId="0" fillId="0" borderId="9" xfId="0" applyBorder="1" applyAlignment="1">
      <alignment horizontal="centerContinuous"/>
    </xf>
    <xf numFmtId="1" fontId="4" fillId="0" borderId="10" xfId="0" applyNumberFormat="1" applyFont="1" applyFill="1" applyBorder="1" applyAlignment="1">
      <alignment horizontal="left"/>
    </xf>
    <xf numFmtId="1" fontId="4" fillId="0" borderId="10" xfId="0" applyNumberFormat="1" applyFont="1" applyFill="1" applyBorder="1" applyAlignment="1"/>
    <xf numFmtId="1" fontId="4" fillId="0" borderId="11" xfId="0" applyNumberFormat="1" applyFont="1" applyFill="1" applyBorder="1" applyAlignment="1">
      <alignment horizontal="left"/>
    </xf>
    <xf numFmtId="1" fontId="4" fillId="0" borderId="12" xfId="0" applyNumberFormat="1" applyFont="1" applyFill="1" applyBorder="1" applyAlignment="1">
      <alignment horizontal="center"/>
    </xf>
    <xf numFmtId="1" fontId="4" fillId="0" borderId="13" xfId="0" applyNumberFormat="1" applyFont="1" applyFill="1" applyBorder="1" applyAlignment="1">
      <alignment horizontal="center"/>
    </xf>
    <xf numFmtId="1" fontId="1" fillId="0" borderId="14" xfId="0" applyNumberFormat="1" applyFont="1" applyFill="1" applyBorder="1" applyAlignment="1"/>
    <xf numFmtId="37" fontId="1" fillId="0" borderId="14" xfId="0" applyNumberFormat="1" applyFont="1" applyFill="1" applyBorder="1" applyAlignment="1"/>
    <xf numFmtId="5" fontId="1" fillId="0" borderId="14" xfId="0" applyNumberFormat="1" applyFont="1" applyFill="1" applyBorder="1" applyAlignment="1"/>
    <xf numFmtId="9" fontId="1" fillId="0" borderId="9" xfId="1" applyFont="1" applyFill="1" applyBorder="1" applyAlignment="1"/>
    <xf numFmtId="1" fontId="4" fillId="0" borderId="15" xfId="0" applyNumberFormat="1" applyFont="1" applyFill="1" applyBorder="1" applyAlignment="1">
      <alignment horizontal="center"/>
    </xf>
    <xf numFmtId="164" fontId="1" fillId="0" borderId="16" xfId="0" applyFont="1" applyFill="1" applyBorder="1"/>
    <xf numFmtId="1" fontId="1" fillId="0" borderId="16" xfId="0" applyNumberFormat="1" applyFont="1" applyFill="1" applyBorder="1" applyAlignment="1"/>
    <xf numFmtId="37" fontId="1" fillId="0" borderId="16" xfId="0" applyNumberFormat="1" applyFont="1" applyFill="1" applyBorder="1" applyAlignment="1"/>
    <xf numFmtId="5" fontId="1" fillId="0" borderId="16" xfId="0" applyNumberFormat="1" applyFont="1" applyFill="1" applyBorder="1" applyAlignment="1"/>
    <xf numFmtId="9" fontId="1" fillId="0" borderId="17" xfId="1" applyFont="1" applyFill="1" applyBorder="1" applyAlignment="1"/>
    <xf numFmtId="5" fontId="3" fillId="0" borderId="16" xfId="0" applyNumberFormat="1" applyFont="1" applyFill="1" applyBorder="1" applyAlignment="1"/>
    <xf numFmtId="5" fontId="3" fillId="0" borderId="14" xfId="0" applyNumberFormat="1" applyFont="1" applyFill="1" applyBorder="1" applyAlignment="1"/>
    <xf numFmtId="5" fontId="3" fillId="0" borderId="4" xfId="0" applyNumberFormat="1" applyFont="1" applyFill="1" applyBorder="1" applyAlignment="1"/>
    <xf numFmtId="5" fontId="3" fillId="0" borderId="5" xfId="0" applyNumberFormat="1" applyFont="1" applyBorder="1" applyAlignment="1"/>
    <xf numFmtId="164" fontId="1" fillId="0" borderId="16" xfId="0" applyNumberFormat="1" applyFont="1" applyFill="1" applyBorder="1" applyAlignment="1"/>
    <xf numFmtId="164" fontId="1" fillId="0" borderId="14" xfId="0" applyNumberFormat="1" applyFont="1" applyFill="1" applyBorder="1" applyAlignment="1"/>
    <xf numFmtId="7" fontId="1" fillId="0" borderId="2" xfId="0" applyNumberFormat="1" applyFont="1" applyFill="1" applyBorder="1" applyAlignment="1"/>
    <xf numFmtId="7" fontId="1" fillId="0" borderId="5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4" workbookViewId="0">
      <selection activeCell="A19" sqref="A19:IV23"/>
    </sheetView>
  </sheetViews>
  <sheetFormatPr defaultColWidth="8.5703125" defaultRowHeight="12"/>
  <cols>
    <col min="1" max="1" width="16" style="4" customWidth="1"/>
    <col min="2" max="6" width="11.5703125" style="4" customWidth="1"/>
    <col min="7" max="16384" width="8.5703125" style="1"/>
  </cols>
  <sheetData>
    <row r="1" spans="1:6" ht="13.5" thickTop="1" thickBot="1">
      <c r="A1" s="18" t="s">
        <v>0</v>
      </c>
      <c r="B1" s="25" t="s">
        <v>1</v>
      </c>
      <c r="C1" s="25" t="s">
        <v>2</v>
      </c>
      <c r="D1" s="25" t="s">
        <v>3</v>
      </c>
      <c r="E1" s="20" t="s">
        <v>4</v>
      </c>
      <c r="F1" s="19" t="s">
        <v>5</v>
      </c>
    </row>
    <row r="2" spans="1:6" ht="12.75" thickTop="1">
      <c r="A2" s="16" t="s">
        <v>6</v>
      </c>
      <c r="B2" s="26">
        <v>0.9</v>
      </c>
      <c r="C2" s="35">
        <v>1.1000000000000001</v>
      </c>
      <c r="D2" s="35">
        <v>0.8</v>
      </c>
      <c r="E2" s="36">
        <v>1.2</v>
      </c>
      <c r="F2" s="8"/>
    </row>
    <row r="3" spans="1:6">
      <c r="A3" s="17"/>
      <c r="B3" s="26"/>
      <c r="C3" s="27"/>
      <c r="D3" s="27"/>
      <c r="E3" s="21"/>
      <c r="F3" s="8"/>
    </row>
    <row r="4" spans="1:6">
      <c r="A4" s="16" t="s">
        <v>7</v>
      </c>
      <c r="B4" s="28">
        <f>35*B2*SQRT(3000+B10)</f>
        <v>4465.200785158414</v>
      </c>
      <c r="C4" s="28">
        <f>35*C2*SQRT(3000+C10)</f>
        <v>6669.8596378949305</v>
      </c>
      <c r="D4" s="28">
        <f>35*D2*SQRT(3000+D10)</f>
        <v>3528.2018000962753</v>
      </c>
      <c r="E4" s="22">
        <f>35*E2*SQRT(3000+E10)</f>
        <v>7937.9235440213306</v>
      </c>
      <c r="F4" s="9">
        <f>SUM(B4:E4)</f>
        <v>22601.185767170951</v>
      </c>
    </row>
    <row r="5" spans="1:6">
      <c r="A5" s="16" t="s">
        <v>8</v>
      </c>
      <c r="B5" s="29">
        <f>B4*$B$17</f>
        <v>178608.03140633655</v>
      </c>
      <c r="C5" s="29">
        <f>C4*$B$17</f>
        <v>266794.38551579724</v>
      </c>
      <c r="D5" s="29">
        <f>D4*$B$17</f>
        <v>141128.072003851</v>
      </c>
      <c r="E5" s="23">
        <f>E4*$B$17</f>
        <v>317516.94176085322</v>
      </c>
      <c r="F5" s="10">
        <f>SUM(B5:E5)</f>
        <v>904047.43068683799</v>
      </c>
    </row>
    <row r="6" spans="1:6">
      <c r="A6" s="16" t="s">
        <v>9</v>
      </c>
      <c r="B6" s="29">
        <f>B4*$B$18</f>
        <v>111630.01962896035</v>
      </c>
      <c r="C6" s="29">
        <f>C4*$B$18</f>
        <v>166746.49094737327</v>
      </c>
      <c r="D6" s="29">
        <f>D4*$B$18</f>
        <v>88205.045002406885</v>
      </c>
      <c r="E6" s="23">
        <f>E4*$B$18</f>
        <v>198448.08860053326</v>
      </c>
      <c r="F6" s="10">
        <f>SUM(B6:E6)</f>
        <v>565029.64417927375</v>
      </c>
    </row>
    <row r="7" spans="1:6">
      <c r="A7" s="16" t="s">
        <v>10</v>
      </c>
      <c r="B7" s="29">
        <f>B5-B6</f>
        <v>66978.011777376203</v>
      </c>
      <c r="C7" s="29">
        <f>C5-C6</f>
        <v>100047.89456842397</v>
      </c>
      <c r="D7" s="29">
        <f>D5-D6</f>
        <v>52923.027001444119</v>
      </c>
      <c r="E7" s="23">
        <f>E5-E6</f>
        <v>119068.85316031997</v>
      </c>
      <c r="F7" s="10">
        <f>SUM(B7:E7)</f>
        <v>339017.78650756425</v>
      </c>
    </row>
    <row r="8" spans="1:6">
      <c r="A8" s="17"/>
      <c r="B8" s="27"/>
      <c r="C8" s="27"/>
      <c r="D8" s="27"/>
      <c r="E8" s="21"/>
      <c r="F8" s="8"/>
    </row>
    <row r="9" spans="1:6">
      <c r="A9" s="16" t="s">
        <v>11</v>
      </c>
      <c r="B9" s="28">
        <v>8000</v>
      </c>
      <c r="C9" s="28">
        <v>8000</v>
      </c>
      <c r="D9" s="28">
        <v>9000</v>
      </c>
      <c r="E9" s="22">
        <v>9000</v>
      </c>
      <c r="F9" s="9">
        <f>SUM(B9:E9)</f>
        <v>34000</v>
      </c>
    </row>
    <row r="10" spans="1:6">
      <c r="A10" s="16" t="s">
        <v>12</v>
      </c>
      <c r="B10" s="31">
        <v>17093.744572213978</v>
      </c>
      <c r="C10" s="31">
        <v>27013.174288561233</v>
      </c>
      <c r="D10" s="31">
        <v>12877.816252809433</v>
      </c>
      <c r="E10" s="32">
        <v>32720.311899505756</v>
      </c>
      <c r="F10" s="33">
        <f>SUM(B10:E10)</f>
        <v>89705.0470130904</v>
      </c>
    </row>
    <row r="11" spans="1:6">
      <c r="A11" s="16" t="s">
        <v>13</v>
      </c>
      <c r="B11" s="29">
        <f>0.15*B5</f>
        <v>26791.204710950482</v>
      </c>
      <c r="C11" s="29">
        <f>0.15*C5</f>
        <v>40019.157827369585</v>
      </c>
      <c r="D11" s="29">
        <f>0.15*D5</f>
        <v>21169.21080057765</v>
      </c>
      <c r="E11" s="23">
        <f>0.15*E5</f>
        <v>47627.541264127984</v>
      </c>
      <c r="F11" s="10">
        <f>SUM(B11:E11)</f>
        <v>135607.11460302572</v>
      </c>
    </row>
    <row r="12" spans="1:6">
      <c r="A12" s="16" t="s">
        <v>14</v>
      </c>
      <c r="B12" s="29">
        <f>SUM(B9:B11)</f>
        <v>51884.94928316446</v>
      </c>
      <c r="C12" s="29">
        <f>SUM(C9:C11)</f>
        <v>75032.332115930825</v>
      </c>
      <c r="D12" s="29">
        <f>SUM(D9:D11)</f>
        <v>43047.027053387079</v>
      </c>
      <c r="E12" s="23">
        <f>SUM(E9:E11)</f>
        <v>89347.853163633743</v>
      </c>
      <c r="F12" s="10">
        <f>SUM(B12:E12)</f>
        <v>259312.16161611612</v>
      </c>
    </row>
    <row r="13" spans="1:6">
      <c r="A13" s="17"/>
      <c r="B13" s="27"/>
      <c r="C13" s="27"/>
      <c r="D13" s="27"/>
      <c r="E13" s="21"/>
      <c r="F13" s="8"/>
    </row>
    <row r="14" spans="1:6">
      <c r="A14" s="16" t="s">
        <v>15</v>
      </c>
      <c r="B14" s="29">
        <f>B7-B12</f>
        <v>15093.062494211743</v>
      </c>
      <c r="C14" s="29">
        <f>C7-C12</f>
        <v>25015.562452493148</v>
      </c>
      <c r="D14" s="29">
        <f>D7-D12</f>
        <v>9875.9999480570405</v>
      </c>
      <c r="E14" s="23">
        <f>E7-E12</f>
        <v>29720.999996686223</v>
      </c>
      <c r="F14" s="33">
        <f>SUM(B14:E14)</f>
        <v>79705.624891448155</v>
      </c>
    </row>
    <row r="15" spans="1:6" ht="12.75" thickBot="1">
      <c r="A15" s="13" t="s">
        <v>16</v>
      </c>
      <c r="B15" s="30">
        <f>B14/B5</f>
        <v>8.4503828721311805E-2</v>
      </c>
      <c r="C15" s="30">
        <f>C14/C5</f>
        <v>9.3763451596367814E-2</v>
      </c>
      <c r="D15" s="30">
        <f>D14/D5</f>
        <v>6.9978990060797761E-2</v>
      </c>
      <c r="E15" s="24">
        <f>E14/E5</f>
        <v>9.360445408633164E-2</v>
      </c>
      <c r="F15" s="11">
        <f>F14/F5</f>
        <v>8.816531321912266E-2</v>
      </c>
    </row>
    <row r="16" spans="1:6" ht="10.9" customHeight="1" thickTop="1" thickBot="1">
      <c r="A16" s="2"/>
      <c r="B16" s="3"/>
      <c r="C16" s="3"/>
      <c r="D16" s="3"/>
      <c r="E16" s="3"/>
      <c r="F16" s="3"/>
    </row>
    <row r="17" spans="1:6" ht="12.75" thickTop="1">
      <c r="A17" s="12" t="s">
        <v>17</v>
      </c>
      <c r="B17" s="37">
        <v>40</v>
      </c>
      <c r="C17" s="3"/>
      <c r="D17"/>
      <c r="E17"/>
      <c r="F17"/>
    </row>
    <row r="18" spans="1:6" ht="12.75" thickBot="1">
      <c r="A18" s="13" t="s">
        <v>18</v>
      </c>
      <c r="B18" s="38">
        <v>25</v>
      </c>
      <c r="C18" s="3"/>
      <c r="D18"/>
      <c r="E18"/>
      <c r="F18"/>
    </row>
    <row r="19" spans="1:6" ht="13.15" customHeight="1" thickTop="1">
      <c r="A19" s="3"/>
      <c r="B19" s="3"/>
      <c r="C19" s="3"/>
      <c r="D19" s="3"/>
      <c r="E19" s="3"/>
      <c r="F19" s="3"/>
    </row>
    <row r="20" spans="1:6" ht="12.75" hidden="1" thickTop="1">
      <c r="A20" s="3"/>
      <c r="B20" s="3"/>
      <c r="C20" s="3"/>
      <c r="D20" s="5" t="s">
        <v>19</v>
      </c>
      <c r="E20" s="14"/>
      <c r="F20" s="6">
        <f>0.2*(F10-40000)</f>
        <v>9941.0094026180814</v>
      </c>
    </row>
    <row r="21" spans="1:6" ht="12.75" hidden="1" thickBot="1">
      <c r="A21" s="3"/>
      <c r="B21" s="3"/>
      <c r="C21" s="3"/>
      <c r="D21" s="7" t="s">
        <v>20</v>
      </c>
      <c r="E21" s="15"/>
      <c r="F21" s="34">
        <f>F14-F20</f>
        <v>69764.615488830081</v>
      </c>
    </row>
    <row r="22" spans="1:6" ht="15" customHeight="1"/>
  </sheetData>
  <printOptions headings="1" gridLines="1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Advertising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Advertising Budget -- NLP Problem</dc:title>
  <dc:subject>Advertising Budget Applic. of Non-Linear Programming</dc:subject>
  <dc:creator>Thomas W. McCullough</dc:creator>
  <cp:keywords>Advertising, budget, non-linear programming, NLP</cp:keywords>
  <cp:lastModifiedBy>Felienne</cp:lastModifiedBy>
  <dcterms:created xsi:type="dcterms:W3CDTF">2000-04-05T23:55:10Z</dcterms:created>
  <dcterms:modified xsi:type="dcterms:W3CDTF">2014-09-04T09:48:56Z</dcterms:modified>
</cp:coreProperties>
</file>