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12120" windowHeight="8415"/>
  </bookViews>
  <sheets>
    <sheet name="platts  prices" sheetId="1" r:id="rId1"/>
    <sheet name="mtm exp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4" i="2" l="1"/>
  <c r="E4" i="2"/>
  <c r="G4" i="2" s="1"/>
  <c r="E5" i="2"/>
  <c r="G5" i="2" s="1"/>
  <c r="D6" i="2"/>
  <c r="B25" i="1"/>
  <c r="C25" i="1"/>
  <c r="E6" i="2" s="1"/>
  <c r="G6" i="2" s="1"/>
  <c r="D25" i="1"/>
  <c r="E3" i="2" s="1"/>
  <c r="G3" i="2" s="1"/>
  <c r="C41" i="1"/>
  <c r="D41" i="1"/>
  <c r="E7" i="2" s="1"/>
  <c r="E8" i="2" l="1"/>
  <c r="G8" i="2" s="1"/>
  <c r="G7" i="2"/>
  <c r="G9" i="2" s="1"/>
  <c r="G12" i="2" s="1"/>
</calcChain>
</file>

<file path=xl/sharedStrings.xml><?xml version="1.0" encoding="utf-8"?>
<sst xmlns="http://schemas.openxmlformats.org/spreadsheetml/2006/main" count="31" uniqueCount="25">
  <si>
    <t>Dates</t>
  </si>
  <si>
    <t>POAAC00 - Mid*</t>
  </si>
  <si>
    <t>POAAA00 - Mid*</t>
  </si>
  <si>
    <t>PPAQD00 - Mid*</t>
  </si>
  <si>
    <t>Gasoil 0.2 CIF NWE Cargoes (USD/MT)</t>
  </si>
  <si>
    <t>Gasoil 0.2 CIF Med Cargoes (USD/MT)</t>
  </si>
  <si>
    <t>Gasoil EN590 CIF Med Cargo (USD/MT)</t>
  </si>
  <si>
    <t xml:space="preserve"> jj</t>
  </si>
  <si>
    <t>cargo</t>
  </si>
  <si>
    <t>pricing basis</t>
  </si>
  <si>
    <t>unpurchased amount</t>
  </si>
  <si>
    <t>m-t-m exposure</t>
  </si>
  <si>
    <t>med  prologue</t>
  </si>
  <si>
    <t>maersk baffin</t>
  </si>
  <si>
    <t>seaford</t>
  </si>
  <si>
    <t>athenian xenophone</t>
  </si>
  <si>
    <t>?? Vsl from antwerp</t>
  </si>
  <si>
    <t>going to huelva</t>
  </si>
  <si>
    <t>en590</t>
  </si>
  <si>
    <t>nov mth avg</t>
  </si>
  <si>
    <t>dec mth avg</t>
  </si>
  <si>
    <t>gmp price</t>
  </si>
  <si>
    <t>appx mkt price</t>
  </si>
  <si>
    <t>mtm risk exposure</t>
  </si>
  <si>
    <t>gasoil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</si>
</sst>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00"/>
  </numFmts>
  <fonts count="1" x14ac:knownFonts="1">
    <font>
      <sz val="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75" fontId="0" fillId="0" borderId="0" xfId="0" applyNumberForma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7" workbookViewId="0">
      <selection activeCell="C40" sqref="C40"/>
    </sheetView>
  </sheetViews>
  <sheetFormatPr defaultRowHeight="11.25" x14ac:dyDescent="0.2"/>
  <cols>
    <col min="1" max="1" width="10.1640625" bestFit="1" customWidth="1"/>
    <col min="2" max="2" width="32.33203125" bestFit="1" customWidth="1"/>
    <col min="3" max="3" width="31.33203125" bestFit="1" customWidth="1"/>
    <col min="4" max="4" width="32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B2" t="s">
        <v>4</v>
      </c>
      <c r="C2" t="s">
        <v>5</v>
      </c>
      <c r="D2" t="s">
        <v>6</v>
      </c>
    </row>
    <row r="3" spans="1:4" x14ac:dyDescent="0.2">
      <c r="A3" s="1">
        <v>36831</v>
      </c>
      <c r="B3">
        <v>294</v>
      </c>
      <c r="C3">
        <v>299.75</v>
      </c>
      <c r="D3">
        <v>320.25</v>
      </c>
    </row>
    <row r="4" spans="1:4" x14ac:dyDescent="0.2">
      <c r="A4" s="1">
        <v>36832</v>
      </c>
      <c r="B4">
        <v>292.5</v>
      </c>
      <c r="C4">
        <v>295.75</v>
      </c>
      <c r="D4">
        <v>318.25</v>
      </c>
    </row>
    <row r="5" spans="1:4" x14ac:dyDescent="0.2">
      <c r="A5" s="1">
        <v>36833</v>
      </c>
      <c r="B5">
        <v>287.5</v>
      </c>
      <c r="C5">
        <v>290.75</v>
      </c>
      <c r="D5">
        <v>314.25</v>
      </c>
    </row>
    <row r="6" spans="1:4" x14ac:dyDescent="0.2">
      <c r="A6" s="1">
        <v>36836</v>
      </c>
      <c r="B6">
        <v>280.75</v>
      </c>
      <c r="C6">
        <v>284.75</v>
      </c>
      <c r="D6">
        <v>306.875</v>
      </c>
    </row>
    <row r="7" spans="1:4" x14ac:dyDescent="0.2">
      <c r="A7" s="1">
        <v>36837</v>
      </c>
      <c r="B7">
        <v>287</v>
      </c>
      <c r="C7">
        <v>291</v>
      </c>
      <c r="D7">
        <v>307.5</v>
      </c>
    </row>
    <row r="8" spans="1:4" x14ac:dyDescent="0.2">
      <c r="A8" s="1">
        <v>36838</v>
      </c>
      <c r="B8">
        <v>291.5</v>
      </c>
      <c r="C8">
        <v>295.5</v>
      </c>
      <c r="D8">
        <v>312</v>
      </c>
    </row>
    <row r="9" spans="1:4" x14ac:dyDescent="0.2">
      <c r="A9" s="1">
        <v>36839</v>
      </c>
      <c r="B9">
        <v>303.125</v>
      </c>
      <c r="C9">
        <v>305.25</v>
      </c>
      <c r="D9">
        <v>321.75</v>
      </c>
    </row>
    <row r="10" spans="1:4" x14ac:dyDescent="0.2">
      <c r="A10" s="1">
        <v>36840</v>
      </c>
      <c r="B10">
        <v>312.25</v>
      </c>
      <c r="C10">
        <v>314.25</v>
      </c>
      <c r="D10">
        <v>328.75</v>
      </c>
    </row>
    <row r="11" spans="1:4" x14ac:dyDescent="0.2">
      <c r="A11" s="1">
        <v>36843</v>
      </c>
      <c r="B11">
        <v>311.75</v>
      </c>
      <c r="C11">
        <v>313.25</v>
      </c>
      <c r="D11">
        <v>326.75</v>
      </c>
    </row>
    <row r="12" spans="1:4" x14ac:dyDescent="0.2">
      <c r="A12" s="1">
        <v>36844</v>
      </c>
      <c r="B12">
        <v>318</v>
      </c>
      <c r="C12">
        <v>320.25</v>
      </c>
      <c r="D12">
        <v>330.75</v>
      </c>
    </row>
    <row r="13" spans="1:4" x14ac:dyDescent="0.2">
      <c r="A13" s="1">
        <v>36845</v>
      </c>
      <c r="B13">
        <v>327.875</v>
      </c>
      <c r="C13">
        <v>330.75</v>
      </c>
      <c r="D13">
        <v>340.25</v>
      </c>
    </row>
    <row r="14" spans="1:4" x14ac:dyDescent="0.2">
      <c r="A14" s="1">
        <v>36846</v>
      </c>
      <c r="B14">
        <v>327.375</v>
      </c>
      <c r="C14">
        <v>330.5</v>
      </c>
      <c r="D14">
        <v>340</v>
      </c>
    </row>
    <row r="15" spans="1:4" x14ac:dyDescent="0.2">
      <c r="A15" s="1">
        <v>36847</v>
      </c>
      <c r="B15">
        <v>321</v>
      </c>
      <c r="C15">
        <v>327.5</v>
      </c>
      <c r="D15">
        <v>335.5</v>
      </c>
    </row>
    <row r="16" spans="1:4" x14ac:dyDescent="0.2">
      <c r="A16" s="1">
        <v>36850</v>
      </c>
      <c r="B16">
        <v>339.5</v>
      </c>
      <c r="C16">
        <v>345</v>
      </c>
      <c r="D16">
        <v>352</v>
      </c>
    </row>
    <row r="17" spans="1:4" x14ac:dyDescent="0.2">
      <c r="A17" s="1">
        <v>36851</v>
      </c>
      <c r="B17">
        <v>334.75</v>
      </c>
      <c r="C17">
        <v>345</v>
      </c>
      <c r="D17">
        <v>349.75</v>
      </c>
    </row>
    <row r="18" spans="1:4" x14ac:dyDescent="0.2">
      <c r="A18" s="1">
        <v>36852</v>
      </c>
      <c r="B18">
        <v>326.5</v>
      </c>
      <c r="C18">
        <v>338</v>
      </c>
      <c r="D18">
        <v>344</v>
      </c>
    </row>
    <row r="19" spans="1:4" x14ac:dyDescent="0.2">
      <c r="A19" s="1">
        <v>36853</v>
      </c>
      <c r="B19">
        <v>329</v>
      </c>
      <c r="C19">
        <v>339</v>
      </c>
      <c r="D19">
        <v>347.5</v>
      </c>
    </row>
    <row r="20" spans="1:4" x14ac:dyDescent="0.2">
      <c r="A20" s="1">
        <v>36854</v>
      </c>
      <c r="B20">
        <v>327</v>
      </c>
      <c r="C20">
        <v>339</v>
      </c>
      <c r="D20">
        <v>348</v>
      </c>
    </row>
    <row r="21" spans="1:4" x14ac:dyDescent="0.2">
      <c r="A21" s="1">
        <v>36857</v>
      </c>
      <c r="B21">
        <v>321</v>
      </c>
      <c r="C21">
        <v>331.5</v>
      </c>
      <c r="D21">
        <v>342</v>
      </c>
    </row>
    <row r="22" spans="1:4" x14ac:dyDescent="0.2">
      <c r="A22" s="1">
        <v>36858</v>
      </c>
      <c r="B22">
        <v>310.25</v>
      </c>
      <c r="C22">
        <v>321.25</v>
      </c>
      <c r="D22">
        <v>334.25</v>
      </c>
    </row>
    <row r="23" spans="1:4" x14ac:dyDescent="0.2">
      <c r="A23" s="1">
        <v>36859</v>
      </c>
      <c r="B23">
        <v>301.5</v>
      </c>
      <c r="C23">
        <v>314</v>
      </c>
      <c r="D23">
        <v>326</v>
      </c>
    </row>
    <row r="24" spans="1:4" x14ac:dyDescent="0.2">
      <c r="A24" s="1">
        <v>36860</v>
      </c>
      <c r="B24">
        <v>311.5</v>
      </c>
      <c r="C24">
        <v>323.5</v>
      </c>
      <c r="D24">
        <v>336.5</v>
      </c>
    </row>
    <row r="25" spans="1:4" x14ac:dyDescent="0.2">
      <c r="A25" s="1"/>
      <c r="B25">
        <f>SUM(B3:B24)/22</f>
        <v>311.61931818181819</v>
      </c>
      <c r="C25">
        <f>SUM(C3:C24)/22</f>
        <v>317.97727272727275</v>
      </c>
      <c r="D25">
        <f>SUM(D3:D24)/22</f>
        <v>331.03977272727275</v>
      </c>
    </row>
    <row r="26" spans="1:4" x14ac:dyDescent="0.2">
      <c r="A26" s="1">
        <v>36861</v>
      </c>
      <c r="B26">
        <v>309.25</v>
      </c>
      <c r="C26">
        <v>321.25</v>
      </c>
      <c r="D26">
        <v>334.25</v>
      </c>
    </row>
    <row r="27" spans="1:4" x14ac:dyDescent="0.2">
      <c r="A27" s="1">
        <v>36864</v>
      </c>
      <c r="B27">
        <v>301.5</v>
      </c>
      <c r="C27">
        <v>312</v>
      </c>
      <c r="D27">
        <v>327</v>
      </c>
    </row>
    <row r="28" spans="1:4" x14ac:dyDescent="0.2">
      <c r="A28" s="1">
        <v>36865</v>
      </c>
      <c r="B28">
        <v>295.25</v>
      </c>
      <c r="C28">
        <v>303.125</v>
      </c>
      <c r="D28">
        <v>322.25</v>
      </c>
    </row>
    <row r="29" spans="1:4" x14ac:dyDescent="0.2">
      <c r="A29" s="1">
        <v>36866</v>
      </c>
      <c r="B29">
        <v>284.25</v>
      </c>
      <c r="C29">
        <v>294.25</v>
      </c>
      <c r="D29">
        <v>312.25</v>
      </c>
    </row>
    <row r="30" spans="1:4" x14ac:dyDescent="0.2">
      <c r="A30" s="1">
        <v>36867</v>
      </c>
      <c r="B30">
        <v>284.375</v>
      </c>
      <c r="C30">
        <v>293.375</v>
      </c>
      <c r="D30">
        <v>312.75</v>
      </c>
    </row>
    <row r="31" spans="1:4" x14ac:dyDescent="0.2">
      <c r="A31" s="1">
        <v>36868</v>
      </c>
      <c r="B31">
        <v>271.5</v>
      </c>
      <c r="C31">
        <v>278.125</v>
      </c>
      <c r="D31">
        <v>298</v>
      </c>
    </row>
    <row r="32" spans="1:4" x14ac:dyDescent="0.2">
      <c r="A32" s="1">
        <v>36871</v>
      </c>
      <c r="B32">
        <v>274.25</v>
      </c>
      <c r="C32">
        <v>281</v>
      </c>
      <c r="D32">
        <v>301.5</v>
      </c>
    </row>
    <row r="33" spans="1:4" x14ac:dyDescent="0.2">
      <c r="A33" s="1">
        <v>36872</v>
      </c>
      <c r="B33">
        <v>272.75</v>
      </c>
      <c r="C33">
        <v>277.5</v>
      </c>
      <c r="D33">
        <v>301</v>
      </c>
    </row>
    <row r="34" spans="1:4" x14ac:dyDescent="0.2">
      <c r="A34" s="1">
        <v>36873</v>
      </c>
      <c r="B34">
        <v>268.25</v>
      </c>
      <c r="C34">
        <v>271.25</v>
      </c>
      <c r="D34">
        <v>297.75</v>
      </c>
    </row>
    <row r="35" spans="1:4" x14ac:dyDescent="0.2">
      <c r="A35" s="1">
        <v>36874</v>
      </c>
      <c r="B35">
        <v>256.75</v>
      </c>
      <c r="C35">
        <v>258.25</v>
      </c>
      <c r="D35">
        <v>286.25</v>
      </c>
    </row>
    <row r="36" spans="1:4" x14ac:dyDescent="0.2">
      <c r="A36" s="1">
        <v>36875</v>
      </c>
      <c r="B36">
        <v>251.5</v>
      </c>
      <c r="C36">
        <v>253</v>
      </c>
      <c r="D36">
        <v>282</v>
      </c>
    </row>
    <row r="37" spans="1:4" x14ac:dyDescent="0.2">
      <c r="A37" s="1">
        <v>36878</v>
      </c>
      <c r="B37">
        <v>262.75</v>
      </c>
      <c r="C37">
        <v>263.25</v>
      </c>
      <c r="D37">
        <v>293.25</v>
      </c>
    </row>
    <row r="38" spans="1:4" x14ac:dyDescent="0.2">
      <c r="A38" s="1">
        <v>36879</v>
      </c>
      <c r="B38">
        <v>257.25</v>
      </c>
      <c r="C38">
        <v>257.25</v>
      </c>
      <c r="D38">
        <v>287.75</v>
      </c>
    </row>
    <row r="39" spans="1:4" x14ac:dyDescent="0.2">
      <c r="A39" s="1">
        <v>36880</v>
      </c>
      <c r="B39">
        <v>247.5</v>
      </c>
      <c r="C39">
        <v>247.5</v>
      </c>
      <c r="D39">
        <v>280</v>
      </c>
    </row>
    <row r="40" spans="1:4" x14ac:dyDescent="0.2">
      <c r="A40" s="1">
        <v>36881</v>
      </c>
      <c r="B40">
        <v>243.25</v>
      </c>
      <c r="C40">
        <v>238.75</v>
      </c>
      <c r="D40">
        <v>275.75</v>
      </c>
    </row>
    <row r="41" spans="1:4" x14ac:dyDescent="0.2">
      <c r="B41" t="s">
        <v>7</v>
      </c>
      <c r="C41">
        <f>SUM(C26:C40)/15</f>
        <v>276.65833333333336</v>
      </c>
      <c r="D41">
        <f>SUM(D26:D40)/15</f>
        <v>300.78333333333336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4" sqref="B14"/>
    </sheetView>
  </sheetViews>
  <sheetFormatPr defaultRowHeight="11.25" x14ac:dyDescent="0.2"/>
  <cols>
    <col min="1" max="1" width="17.1640625" customWidth="1"/>
    <col min="2" max="2" width="10.83203125" customWidth="1"/>
    <col min="3" max="3" width="12.1640625" customWidth="1"/>
    <col min="4" max="4" width="19.1640625" customWidth="1"/>
    <col min="5" max="5" width="10.6640625" customWidth="1"/>
    <col min="6" max="6" width="13.6640625" customWidth="1"/>
    <col min="7" max="7" width="15" customWidth="1"/>
  </cols>
  <sheetData>
    <row r="1" spans="1:7" x14ac:dyDescent="0.2">
      <c r="A1" t="s">
        <v>8</v>
      </c>
      <c r="B1" t="s">
        <v>24</v>
      </c>
      <c r="C1" t="s">
        <v>9</v>
      </c>
      <c r="D1" t="s">
        <v>10</v>
      </c>
      <c r="E1" t="s">
        <v>21</v>
      </c>
      <c r="F1" t="s">
        <v>22</v>
      </c>
      <c r="G1" t="s">
        <v>11</v>
      </c>
    </row>
    <row r="3" spans="1:7" x14ac:dyDescent="0.2">
      <c r="A3" t="s">
        <v>12</v>
      </c>
      <c r="B3" t="s">
        <v>18</v>
      </c>
      <c r="C3" t="s">
        <v>19</v>
      </c>
      <c r="D3" s="2">
        <v>2494.7020000000002</v>
      </c>
      <c r="E3" s="4">
        <f>'platts  prices'!D25</f>
        <v>331.03977272727275</v>
      </c>
      <c r="F3">
        <v>250</v>
      </c>
      <c r="G3" s="3">
        <f t="shared" ref="G3:G8" si="0">(E3-F3)*D3</f>
        <v>202170.08310227279</v>
      </c>
    </row>
    <row r="4" spans="1:7" x14ac:dyDescent="0.2">
      <c r="A4" t="str">
        <f>A3</f>
        <v>med  prologue</v>
      </c>
      <c r="B4" s="2">
        <v>0.2</v>
      </c>
      <c r="C4" t="s">
        <v>19</v>
      </c>
      <c r="D4" s="2">
        <v>15905.223</v>
      </c>
      <c r="E4" s="4">
        <f>'platts  prices'!C25</f>
        <v>317.97727272727275</v>
      </c>
      <c r="F4">
        <v>235</v>
      </c>
      <c r="G4" s="3">
        <f t="shared" si="0"/>
        <v>1319772.0266590912</v>
      </c>
    </row>
    <row r="5" spans="1:7" x14ac:dyDescent="0.2">
      <c r="A5" t="s">
        <v>13</v>
      </c>
      <c r="B5" s="2">
        <v>0.2</v>
      </c>
      <c r="C5" t="s">
        <v>19</v>
      </c>
      <c r="D5" s="2">
        <v>22390.687999999998</v>
      </c>
      <c r="E5" s="4">
        <f>'platts  prices'!B25</f>
        <v>311.61931818181819</v>
      </c>
      <c r="F5">
        <v>235</v>
      </c>
      <c r="G5" s="3">
        <f t="shared" si="0"/>
        <v>1715559.2481818181</v>
      </c>
    </row>
    <row r="6" spans="1:7" x14ac:dyDescent="0.2">
      <c r="A6" t="s">
        <v>14</v>
      </c>
      <c r="B6" s="2">
        <v>0.2</v>
      </c>
      <c r="C6" t="s">
        <v>20</v>
      </c>
      <c r="D6" s="2">
        <f>18150.225+10933.914</f>
        <v>29084.138999999999</v>
      </c>
      <c r="E6" s="4">
        <f>'platts  prices'!C25</f>
        <v>317.97727272727275</v>
      </c>
      <c r="F6">
        <v>235</v>
      </c>
      <c r="G6" s="3">
        <f t="shared" si="0"/>
        <v>2413322.5338409096</v>
      </c>
    </row>
    <row r="7" spans="1:7" x14ac:dyDescent="0.2">
      <c r="A7" t="s">
        <v>15</v>
      </c>
      <c r="B7" t="s">
        <v>18</v>
      </c>
      <c r="C7" t="s">
        <v>20</v>
      </c>
      <c r="D7" s="2">
        <v>30000</v>
      </c>
      <c r="E7" s="4">
        <f>'platts  prices'!D41</f>
        <v>300.78333333333336</v>
      </c>
      <c r="F7">
        <v>250</v>
      </c>
      <c r="G7" s="3">
        <f t="shared" si="0"/>
        <v>1523500.0000000007</v>
      </c>
    </row>
    <row r="8" spans="1:7" x14ac:dyDescent="0.2">
      <c r="A8" t="s">
        <v>16</v>
      </c>
      <c r="B8" t="s">
        <v>18</v>
      </c>
      <c r="C8" t="s">
        <v>20</v>
      </c>
      <c r="D8" s="2">
        <v>32000</v>
      </c>
      <c r="E8" s="4">
        <f>E7</f>
        <v>300.78333333333336</v>
      </c>
      <c r="F8">
        <v>250</v>
      </c>
      <c r="G8" s="3">
        <f t="shared" si="0"/>
        <v>1625066.6666666674</v>
      </c>
    </row>
    <row r="9" spans="1:7" x14ac:dyDescent="0.2">
      <c r="A9" t="s">
        <v>17</v>
      </c>
      <c r="G9" s="3">
        <f>SUM(G3:G8)</f>
        <v>8799390.5584507603</v>
      </c>
    </row>
    <row r="10" spans="1:7" x14ac:dyDescent="0.2">
      <c r="G10" s="3"/>
    </row>
    <row r="12" spans="1:7" x14ac:dyDescent="0.2">
      <c r="A12" t="s">
        <v>23</v>
      </c>
      <c r="G12" s="3">
        <f>G9</f>
        <v>8799390.5584507603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platts  prices</vt:lpstr>
      <vt:lpstr>mtm exp</vt:lpstr>
      <vt:lpstr>Sheet3</vt:lpstr>
    </vt:vector>
  </TitlesOfParts>
  <Company>Enron Europe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speter</dc:creator>
  <cp:lastModifiedBy>Felienne</cp:lastModifiedBy>
  <dcterms:created xsi:type="dcterms:W3CDTF">2000-12-22T15:14:59Z</dcterms:created>
  <dcterms:modified xsi:type="dcterms:W3CDTF">2014-09-04T07:35:03Z</dcterms:modified>
</cp:coreProperties>
</file>