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Sheet1!$A$1:$N$24</definedName>
  </definedNames>
  <calcPr calcId="152511"/>
</workbook>
</file>

<file path=xl/calcChain.xml><?xml version="1.0" encoding="utf-8"?>
<calcChain xmlns="http://schemas.openxmlformats.org/spreadsheetml/2006/main">
  <c r="C5" i="1" l="1"/>
  <c r="C17" i="1" s="1"/>
  <c r="C19" i="1" s="1"/>
  <c r="D5" i="1"/>
  <c r="H5" i="1"/>
  <c r="H17" i="1" s="1"/>
  <c r="H19" i="1" s="1"/>
  <c r="K5" i="1"/>
  <c r="N5" i="1"/>
  <c r="C6" i="1"/>
  <c r="I6" i="1" s="1"/>
  <c r="J6" i="1" s="1"/>
  <c r="D6" i="1"/>
  <c r="D17" i="1" s="1"/>
  <c r="D19" i="1" s="1"/>
  <c r="H6" i="1"/>
  <c r="K6" i="1"/>
  <c r="N6" i="1"/>
  <c r="N17" i="1" s="1"/>
  <c r="N19" i="1" s="1"/>
  <c r="C7" i="1"/>
  <c r="D7" i="1"/>
  <c r="F7" i="1"/>
  <c r="G7" i="1" s="1"/>
  <c r="H7" i="1"/>
  <c r="I7" i="1"/>
  <c r="J7" i="1"/>
  <c r="K7" i="1"/>
  <c r="L7" i="1"/>
  <c r="M7" i="1"/>
  <c r="N7" i="1"/>
  <c r="C8" i="1"/>
  <c r="D8" i="1"/>
  <c r="F8" i="1"/>
  <c r="G8" i="1"/>
  <c r="H8" i="1"/>
  <c r="I8" i="1"/>
  <c r="J8" i="1"/>
  <c r="K8" i="1"/>
  <c r="L8" i="1"/>
  <c r="M8" i="1" s="1"/>
  <c r="N8" i="1"/>
  <c r="C9" i="1"/>
  <c r="I9" i="1" s="1"/>
  <c r="J9" i="1" s="1"/>
  <c r="D9" i="1"/>
  <c r="H9" i="1"/>
  <c r="K9" i="1"/>
  <c r="N9" i="1"/>
  <c r="C10" i="1"/>
  <c r="F10" i="1" s="1"/>
  <c r="G10" i="1" s="1"/>
  <c r="D10" i="1"/>
  <c r="H10" i="1"/>
  <c r="K10" i="1"/>
  <c r="L10" i="1"/>
  <c r="M10" i="1"/>
  <c r="N10" i="1"/>
  <c r="C11" i="1"/>
  <c r="D11" i="1"/>
  <c r="F11" i="1"/>
  <c r="G11" i="1"/>
  <c r="H11" i="1"/>
  <c r="I11" i="1"/>
  <c r="J11" i="1"/>
  <c r="K11" i="1"/>
  <c r="L11" i="1"/>
  <c r="M11" i="1"/>
  <c r="N11" i="1"/>
  <c r="C12" i="1"/>
  <c r="L12" i="1" s="1"/>
  <c r="M12" i="1" s="1"/>
  <c r="D12" i="1"/>
  <c r="H12" i="1"/>
  <c r="K12" i="1"/>
  <c r="N12" i="1"/>
  <c r="C13" i="1"/>
  <c r="F13" i="1" s="1"/>
  <c r="G13" i="1" s="1"/>
  <c r="D13" i="1"/>
  <c r="H13" i="1"/>
  <c r="K13" i="1"/>
  <c r="L13" i="1"/>
  <c r="M13" i="1" s="1"/>
  <c r="N13" i="1"/>
  <c r="C14" i="1"/>
  <c r="L14" i="1" s="1"/>
  <c r="M14" i="1" s="1"/>
  <c r="D14" i="1"/>
  <c r="F14" i="1"/>
  <c r="G14" i="1" s="1"/>
  <c r="H14" i="1"/>
  <c r="I14" i="1"/>
  <c r="J14" i="1" s="1"/>
  <c r="K14" i="1"/>
  <c r="N14" i="1"/>
  <c r="C15" i="1"/>
  <c r="D15" i="1"/>
  <c r="F15" i="1"/>
  <c r="G15" i="1" s="1"/>
  <c r="H15" i="1"/>
  <c r="I15" i="1"/>
  <c r="J15" i="1"/>
  <c r="K15" i="1"/>
  <c r="L15" i="1"/>
  <c r="M15" i="1"/>
  <c r="N15" i="1"/>
  <c r="K17" i="1"/>
  <c r="K19" i="1" s="1"/>
  <c r="C18" i="1"/>
  <c r="I18" i="1" s="1"/>
  <c r="J18" i="1" s="1"/>
  <c r="D18" i="1"/>
  <c r="H18" i="1"/>
  <c r="K18" i="1"/>
  <c r="L18" i="1"/>
  <c r="M18" i="1"/>
  <c r="N18" i="1"/>
  <c r="L5" i="1" l="1"/>
  <c r="F12" i="1"/>
  <c r="G12" i="1" s="1"/>
  <c r="F18" i="1"/>
  <c r="G18" i="1" s="1"/>
  <c r="F9" i="1"/>
  <c r="G9" i="1" s="1"/>
  <c r="F6" i="1"/>
  <c r="G6" i="1" s="1"/>
  <c r="I5" i="1"/>
  <c r="I13" i="1"/>
  <c r="J13" i="1" s="1"/>
  <c r="I10" i="1"/>
  <c r="J10" i="1" s="1"/>
  <c r="L9" i="1"/>
  <c r="M9" i="1" s="1"/>
  <c r="L6" i="1"/>
  <c r="M6" i="1" s="1"/>
  <c r="I12" i="1"/>
  <c r="J12" i="1" s="1"/>
  <c r="F5" i="1"/>
  <c r="J5" i="1" l="1"/>
  <c r="I17" i="1"/>
  <c r="F17" i="1"/>
  <c r="G5" i="1"/>
  <c r="M5" i="1"/>
  <c r="L17" i="1"/>
  <c r="M17" i="1" l="1"/>
  <c r="L19" i="1"/>
  <c r="M19" i="1" s="1"/>
  <c r="I19" i="1"/>
  <c r="J19" i="1" s="1"/>
  <c r="J17" i="1"/>
  <c r="F19" i="1"/>
  <c r="G19" i="1" s="1"/>
  <c r="G17" i="1"/>
</calcChain>
</file>

<file path=xl/sharedStrings.xml><?xml version="1.0" encoding="utf-8"?>
<sst xmlns="http://schemas.openxmlformats.org/spreadsheetml/2006/main" count="33" uniqueCount="29">
  <si>
    <t>EGM Scenario Analysis</t>
  </si>
  <si>
    <t>Scenario 1</t>
  </si>
  <si>
    <t>Scenario 2</t>
  </si>
  <si>
    <t>Scenario 3</t>
  </si>
  <si>
    <t>Team / Group</t>
  </si>
  <si>
    <t>Oct 31, 2001 Headcount</t>
  </si>
  <si>
    <t>Total Compensation Cost (1)</t>
  </si>
  <si>
    <t>Headcount Reduction</t>
  </si>
  <si>
    <t>% Headcount Reduction</t>
  </si>
  <si>
    <t>Annual Savings (1)</t>
  </si>
  <si>
    <t>Cumulative Headcount Reduction</t>
  </si>
  <si>
    <t>Cumulative Annual Savings (1)</t>
  </si>
  <si>
    <t>Crude &amp; Products</t>
  </si>
  <si>
    <t>Coal &amp; Emissions / Vssl Trading</t>
  </si>
  <si>
    <t>Weather</t>
  </si>
  <si>
    <t>LNG</t>
  </si>
  <si>
    <t>Freight</t>
  </si>
  <si>
    <t>Insurance Risk Markets</t>
  </si>
  <si>
    <t>Financial Trading</t>
  </si>
  <si>
    <t>Japan</t>
  </si>
  <si>
    <t>Finance &amp; Structuring</t>
  </si>
  <si>
    <t>Market Fundamentals</t>
  </si>
  <si>
    <t>Financial Ops - Houston</t>
  </si>
  <si>
    <t>Office of the Chair</t>
  </si>
  <si>
    <t>N/A</t>
  </si>
  <si>
    <t>Sub-Total EGM</t>
  </si>
  <si>
    <t>Energy Ops - Networks</t>
  </si>
  <si>
    <t>Total</t>
  </si>
  <si>
    <t>(1) Includes Salary, Payroll Taxes, and Benefits only.  Excludes bonus/special pays.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</si>
</sst>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 val="singleAccounting"/>
      <sz val="9"/>
      <name val="Arial"/>
      <family val="2"/>
    </font>
    <font>
      <b/>
      <u val="singleAccounting"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0" xfId="0" applyFont="1" applyAlignment="1"/>
    <xf numFmtId="0" fontId="2" fillId="0" borderId="6" xfId="0" applyFont="1" applyBorder="1" applyAlignment="1"/>
    <xf numFmtId="164" fontId="2" fillId="0" borderId="6" xfId="1" applyNumberFormat="1" applyFont="1" applyBorder="1" applyAlignment="1"/>
    <xf numFmtId="0" fontId="2" fillId="0" borderId="0" xfId="0" applyFont="1" applyBorder="1" applyAlignment="1"/>
    <xf numFmtId="0" fontId="2" fillId="0" borderId="7" xfId="0" applyFont="1" applyBorder="1" applyAlignment="1"/>
    <xf numFmtId="9" fontId="2" fillId="0" borderId="0" xfId="2" applyFont="1" applyBorder="1" applyAlignment="1"/>
    <xf numFmtId="164" fontId="2" fillId="0" borderId="8" xfId="1" applyNumberFormat="1" applyFont="1" applyBorder="1" applyAlignment="1"/>
    <xf numFmtId="164" fontId="2" fillId="0" borderId="7" xfId="1" applyNumberFormat="1" applyFont="1" applyBorder="1" applyAlignment="1"/>
    <xf numFmtId="9" fontId="2" fillId="0" borderId="9" xfId="2" applyFont="1" applyBorder="1" applyAlignment="1"/>
    <xf numFmtId="0" fontId="2" fillId="0" borderId="6" xfId="0" applyFont="1" applyBorder="1" applyAlignment="1">
      <alignment horizontal="right"/>
    </xf>
    <xf numFmtId="0" fontId="6" fillId="0" borderId="0" xfId="0" applyFont="1" applyBorder="1" applyAlignment="1"/>
    <xf numFmtId="164" fontId="2" fillId="0" borderId="9" xfId="1" applyNumberFormat="1" applyFont="1" applyBorder="1" applyAlignment="1"/>
    <xf numFmtId="0" fontId="4" fillId="0" borderId="0" xfId="0" applyFont="1" applyAlignment="1"/>
    <xf numFmtId="0" fontId="4" fillId="0" borderId="10" xfId="0" applyFont="1" applyBorder="1" applyAlignment="1"/>
    <xf numFmtId="164" fontId="4" fillId="0" borderId="10" xfId="1" applyNumberFormat="1" applyFont="1" applyBorder="1" applyAlignment="1"/>
    <xf numFmtId="164" fontId="4" fillId="0" borderId="11" xfId="1" applyNumberFormat="1" applyFont="1" applyBorder="1" applyAlignment="1"/>
    <xf numFmtId="9" fontId="4" fillId="0" borderId="12" xfId="2" applyFont="1" applyBorder="1" applyAlignment="1"/>
    <xf numFmtId="0" fontId="2" fillId="0" borderId="0" xfId="0" applyFont="1" applyFill="1" applyAlignment="1"/>
    <xf numFmtId="0" fontId="4" fillId="0" borderId="6" xfId="0" applyFont="1" applyFill="1" applyBorder="1" applyAlignment="1"/>
    <xf numFmtId="9" fontId="4" fillId="0" borderId="3" xfId="2" applyFont="1" applyFill="1" applyBorder="1" applyAlignment="1"/>
    <xf numFmtId="164" fontId="4" fillId="0" borderId="13" xfId="1" applyNumberFormat="1" applyFont="1" applyFill="1" applyBorder="1" applyAlignment="1"/>
    <xf numFmtId="0" fontId="8" fillId="0" borderId="0" xfId="0" applyFont="1" applyAlignment="1">
      <alignment horizontal="center"/>
    </xf>
    <xf numFmtId="0" fontId="4" fillId="0" borderId="14" xfId="0" applyFont="1" applyBorder="1" applyAlignment="1"/>
    <xf numFmtId="9" fontId="4" fillId="0" borderId="15" xfId="2" applyFont="1" applyBorder="1" applyAlignment="1"/>
    <xf numFmtId="164" fontId="4" fillId="0" borderId="16" xfId="1" applyNumberFormat="1" applyFont="1" applyBorder="1" applyAlignment="1"/>
    <xf numFmtId="164" fontId="2" fillId="0" borderId="0" xfId="1" applyNumberFormat="1" applyFont="1" applyAlignment="1"/>
    <xf numFmtId="0" fontId="5" fillId="0" borderId="0" xfId="0" applyFont="1"/>
    <xf numFmtId="22" fontId="9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4" fillId="0" borderId="20" xfId="1" applyNumberFormat="1" applyFont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  <xf numFmtId="164" fontId="4" fillId="0" borderId="2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23" xfId="0" applyFont="1" applyBorder="1"/>
    <xf numFmtId="0" fontId="5" fillId="0" borderId="23" xfId="0" applyFont="1" applyBorder="1" applyAlignment="1">
      <alignment horizontal="center" wrapText="1"/>
    </xf>
    <xf numFmtId="0" fontId="2" fillId="0" borderId="23" xfId="0" applyFont="1" applyBorder="1" applyAlignment="1"/>
    <xf numFmtId="0" fontId="0" fillId="0" borderId="23" xfId="0" applyBorder="1"/>
    <xf numFmtId="0" fontId="2" fillId="0" borderId="24" xfId="0" applyFont="1" applyBorder="1" applyAlignment="1"/>
    <xf numFmtId="0" fontId="0" fillId="0" borderId="25" xfId="0" applyBorder="1"/>
    <xf numFmtId="164" fontId="2" fillId="0" borderId="0" xfId="1" applyNumberFormat="1" applyFont="1" applyBorder="1" applyAlignment="1"/>
    <xf numFmtId="0" fontId="2" fillId="0" borderId="0" xfId="0" applyFont="1" applyBorder="1"/>
    <xf numFmtId="0" fontId="0" fillId="0" borderId="0" xfId="0" applyBorder="1"/>
    <xf numFmtId="164" fontId="4" fillId="0" borderId="19" xfId="1" applyNumberFormat="1" applyFont="1" applyBorder="1" applyAlignment="1"/>
    <xf numFmtId="0" fontId="7" fillId="0" borderId="10" xfId="0" applyFont="1" applyBorder="1" applyAlignment="1"/>
    <xf numFmtId="9" fontId="4" fillId="0" borderId="10" xfId="2" applyFont="1" applyBorder="1" applyAlignment="1"/>
    <xf numFmtId="164" fontId="4" fillId="0" borderId="10" xfId="1" applyNumberFormat="1" applyFont="1" applyFill="1" applyBorder="1" applyAlignment="1"/>
    <xf numFmtId="0" fontId="4" fillId="0" borderId="10" xfId="0" applyFont="1" applyFill="1" applyBorder="1" applyAlignment="1"/>
    <xf numFmtId="9" fontId="4" fillId="0" borderId="10" xfId="2" applyFont="1" applyFill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GM%20Scenario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EGM"/>
      <sheetName val="Summary Unlinked"/>
      <sheetName val="Master Sheet"/>
      <sheetName val="Crude &amp; Products"/>
      <sheetName val="Coal &amp; Emissions"/>
      <sheetName val="Weather"/>
      <sheetName val="LNG"/>
      <sheetName val="Freight Markets"/>
      <sheetName val="IRM"/>
      <sheetName val="Financial Trading"/>
      <sheetName val="Finance &amp; Structuring"/>
      <sheetName val="Japan"/>
      <sheetName val="Mkt Fundamentals"/>
      <sheetName val="Financial Ops - Houston"/>
      <sheetName val="Energy Ops - London&amp;Sing"/>
      <sheetName val="Weather Revised"/>
      <sheetName val="Coal emmissions vssl revised"/>
    </sheetNames>
    <sheetDataSet>
      <sheetData sheetId="0"/>
      <sheetData sheetId="1"/>
      <sheetData sheetId="2"/>
      <sheetData sheetId="3">
        <row r="149">
          <cell r="I149">
            <v>15524259.767499996</v>
          </cell>
        </row>
        <row r="151">
          <cell r="G151">
            <v>146</v>
          </cell>
          <cell r="P151">
            <v>114</v>
          </cell>
          <cell r="Q151">
            <v>82</v>
          </cell>
          <cell r="R151">
            <v>41</v>
          </cell>
          <cell r="T151">
            <v>3001418.1043000002</v>
          </cell>
          <cell r="U151">
            <v>6381196.3720999993</v>
          </cell>
          <cell r="V151">
            <v>10757829.485699998</v>
          </cell>
        </row>
      </sheetData>
      <sheetData sheetId="4">
        <row r="94">
          <cell r="I94">
            <v>8948706.2499999963</v>
          </cell>
          <cell r="P94">
            <v>75</v>
          </cell>
          <cell r="Q94">
            <v>62</v>
          </cell>
          <cell r="R94">
            <v>30</v>
          </cell>
          <cell r="T94">
            <v>1468226.1</v>
          </cell>
          <cell r="U94">
            <v>2487198.5600000005</v>
          </cell>
          <cell r="V94">
            <v>5647163.169999999</v>
          </cell>
        </row>
        <row r="95">
          <cell r="G95">
            <v>91</v>
          </cell>
        </row>
      </sheetData>
      <sheetData sheetId="5">
        <row r="51">
          <cell r="I51">
            <v>4975472.4227999998</v>
          </cell>
          <cell r="P51">
            <v>29</v>
          </cell>
          <cell r="Q51">
            <v>16</v>
          </cell>
          <cell r="R51">
            <v>5</v>
          </cell>
          <cell r="T51">
            <v>1720693.81</v>
          </cell>
          <cell r="U51">
            <v>3135298.76</v>
          </cell>
          <cell r="V51">
            <v>4585284.1100000003</v>
          </cell>
        </row>
        <row r="53">
          <cell r="G53">
            <v>48</v>
          </cell>
        </row>
      </sheetData>
      <sheetData sheetId="6">
        <row r="42">
          <cell r="I42">
            <v>4245613.5755000003</v>
          </cell>
          <cell r="P42">
            <v>21</v>
          </cell>
          <cell r="Q42">
            <v>16</v>
          </cell>
          <cell r="R42">
            <v>3</v>
          </cell>
          <cell r="T42">
            <v>1656038.1255000001</v>
          </cell>
          <cell r="U42">
            <v>2231698.0455</v>
          </cell>
          <cell r="V42">
            <v>3826943.8954999996</v>
          </cell>
        </row>
        <row r="44">
          <cell r="G44">
            <v>39</v>
          </cell>
        </row>
      </sheetData>
      <sheetData sheetId="7">
        <row r="69">
          <cell r="I69">
            <v>6578970.8600000003</v>
          </cell>
          <cell r="P69">
            <v>48</v>
          </cell>
          <cell r="Q69">
            <v>48</v>
          </cell>
          <cell r="R69">
            <v>48</v>
          </cell>
          <cell r="T69">
            <v>1801104.3599999999</v>
          </cell>
          <cell r="U69">
            <v>1801104.3599999999</v>
          </cell>
          <cell r="V69">
            <v>1801104.3599999999</v>
          </cell>
        </row>
        <row r="71">
          <cell r="G71">
            <v>66</v>
          </cell>
        </row>
      </sheetData>
      <sheetData sheetId="8">
        <row r="38">
          <cell r="I38">
            <v>3682550.3000000007</v>
          </cell>
          <cell r="P38">
            <v>31</v>
          </cell>
          <cell r="Q38">
            <v>25</v>
          </cell>
          <cell r="R38">
            <v>23</v>
          </cell>
          <cell r="T38">
            <v>243299.53999999998</v>
          </cell>
          <cell r="U38">
            <v>1010622.25</v>
          </cell>
          <cell r="V38">
            <v>1279605.25</v>
          </cell>
        </row>
        <row r="40">
          <cell r="G40">
            <v>35</v>
          </cell>
        </row>
      </sheetData>
      <sheetData sheetId="9">
        <row r="41">
          <cell r="I41">
            <v>4045956.3517999998</v>
          </cell>
          <cell r="P41">
            <v>38</v>
          </cell>
          <cell r="Q41">
            <v>38</v>
          </cell>
          <cell r="R41">
            <v>9</v>
          </cell>
          <cell r="T41">
            <v>0</v>
          </cell>
          <cell r="U41">
            <v>0</v>
          </cell>
          <cell r="V41">
            <v>3096352.49</v>
          </cell>
        </row>
        <row r="43">
          <cell r="G43">
            <v>38</v>
          </cell>
        </row>
      </sheetData>
      <sheetData sheetId="10">
        <row r="14">
          <cell r="H14">
            <v>1099915.4100000001</v>
          </cell>
          <cell r="O14">
            <v>8</v>
          </cell>
          <cell r="P14">
            <v>8</v>
          </cell>
          <cell r="Q14">
            <v>2</v>
          </cell>
          <cell r="S14">
            <v>191388.12</v>
          </cell>
          <cell r="T14">
            <v>191388.12</v>
          </cell>
          <cell r="U14">
            <v>809515.41</v>
          </cell>
        </row>
        <row r="16">
          <cell r="F16">
            <v>11</v>
          </cell>
        </row>
      </sheetData>
      <sheetData sheetId="11">
        <row r="42">
          <cell r="I42">
            <v>4922690.1899999985</v>
          </cell>
          <cell r="T42">
            <v>2592230.19</v>
          </cell>
          <cell r="U42">
            <v>3562639.3000000007</v>
          </cell>
          <cell r="V42">
            <v>4922690.1899999985</v>
          </cell>
        </row>
        <row r="44">
          <cell r="G44">
            <v>40</v>
          </cell>
          <cell r="P44">
            <v>19</v>
          </cell>
          <cell r="Q44">
            <v>10</v>
          </cell>
          <cell r="R44">
            <v>0</v>
          </cell>
        </row>
      </sheetData>
      <sheetData sheetId="12">
        <row r="29">
          <cell r="I29">
            <v>1904556.9400000002</v>
          </cell>
          <cell r="T29">
            <v>1035845.9099999999</v>
          </cell>
          <cell r="U29">
            <v>1466837.02</v>
          </cell>
          <cell r="V29">
            <v>1904556.9400000002</v>
          </cell>
        </row>
        <row r="31">
          <cell r="G31">
            <v>27</v>
          </cell>
          <cell r="P31">
            <v>13</v>
          </cell>
          <cell r="Q31">
            <v>7</v>
          </cell>
          <cell r="R31">
            <v>0</v>
          </cell>
        </row>
      </sheetData>
      <sheetData sheetId="13">
        <row r="36">
          <cell r="H36">
            <v>2631983.5299999998</v>
          </cell>
          <cell r="S36">
            <v>217812.09999999998</v>
          </cell>
          <cell r="T36">
            <v>625086</v>
          </cell>
          <cell r="U36">
            <v>1639897.27</v>
          </cell>
        </row>
        <row r="38">
          <cell r="F38">
            <v>34</v>
          </cell>
          <cell r="O38">
            <v>31</v>
          </cell>
          <cell r="P38">
            <v>25</v>
          </cell>
          <cell r="Q38">
            <v>12</v>
          </cell>
        </row>
      </sheetData>
      <sheetData sheetId="14">
        <row r="190">
          <cell r="H190">
            <v>12168836.129472002</v>
          </cell>
        </row>
        <row r="191">
          <cell r="H191">
            <v>188</v>
          </cell>
          <cell r="O191">
            <v>141</v>
          </cell>
          <cell r="P191">
            <v>141</v>
          </cell>
          <cell r="Q191">
            <v>141</v>
          </cell>
          <cell r="S191">
            <v>2985276.6883279993</v>
          </cell>
          <cell r="T191">
            <v>2985276.6883279993</v>
          </cell>
          <cell r="U191">
            <v>2985276.6883279993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0"/>
  <sheetViews>
    <sheetView tabSelected="1" workbookViewId="0">
      <selection activeCell="A22" sqref="A22"/>
    </sheetView>
  </sheetViews>
  <sheetFormatPr defaultRowHeight="12.75" x14ac:dyDescent="0.2"/>
  <cols>
    <col min="1" max="1" width="22.28515625" customWidth="1"/>
    <col min="3" max="3" width="9.7109375" bestFit="1" customWidth="1"/>
    <col min="4" max="4" width="24.28515625" bestFit="1" customWidth="1"/>
    <col min="5" max="5" width="0" hidden="1" customWidth="1"/>
    <col min="6" max="6" width="9.7109375" style="48" bestFit="1" customWidth="1"/>
    <col min="7" max="7" width="9.7109375" bestFit="1" customWidth="1"/>
    <col min="8" max="8" width="16.140625" bestFit="1" customWidth="1"/>
    <col min="9" max="9" width="10" bestFit="1" customWidth="1"/>
    <col min="10" max="10" width="9.7109375" bestFit="1" customWidth="1"/>
    <col min="11" max="11" width="26" bestFit="1" customWidth="1"/>
    <col min="12" max="12" width="10" style="44" bestFit="1" customWidth="1"/>
    <col min="13" max="13" width="9.7109375" bestFit="1" customWidth="1"/>
    <col min="14" max="14" width="26" bestFit="1" customWidth="1"/>
  </cols>
  <sheetData>
    <row r="1" spans="1:14" ht="18" x14ac:dyDescent="0.25">
      <c r="A1" s="2" t="s">
        <v>0</v>
      </c>
      <c r="B1" s="1"/>
      <c r="C1" s="1"/>
      <c r="D1" s="1"/>
      <c r="E1" s="1"/>
      <c r="F1" s="45"/>
      <c r="G1" s="1"/>
      <c r="H1" s="1"/>
      <c r="I1" s="1"/>
      <c r="J1" s="1"/>
      <c r="K1" s="1"/>
      <c r="L1" s="38"/>
      <c r="M1" s="1"/>
      <c r="N1" s="1"/>
    </row>
    <row r="2" spans="1:14" ht="13.5" thickBot="1" x14ac:dyDescent="0.25">
      <c r="A2" s="1"/>
      <c r="B2" s="1"/>
      <c r="C2" s="1"/>
      <c r="D2" s="1"/>
      <c r="E2" s="1"/>
      <c r="F2" s="45"/>
      <c r="G2" s="1"/>
      <c r="H2" s="1"/>
      <c r="I2" s="1"/>
      <c r="J2" s="1"/>
      <c r="K2" s="1"/>
      <c r="L2" s="38"/>
      <c r="M2" s="1"/>
      <c r="N2" s="1"/>
    </row>
    <row r="3" spans="1:14" ht="13.5" thickBot="1" x14ac:dyDescent="0.25">
      <c r="A3" s="1"/>
      <c r="B3" s="1"/>
      <c r="C3" s="1"/>
      <c r="D3" s="1"/>
      <c r="E3" s="1"/>
      <c r="F3" s="60" t="s">
        <v>1</v>
      </c>
      <c r="G3" s="61"/>
      <c r="H3" s="62"/>
      <c r="I3" s="60" t="s">
        <v>2</v>
      </c>
      <c r="J3" s="61"/>
      <c r="K3" s="62"/>
      <c r="L3" s="60" t="s">
        <v>3</v>
      </c>
      <c r="M3" s="61"/>
      <c r="N3" s="62"/>
    </row>
    <row r="4" spans="1:14" ht="36" x14ac:dyDescent="0.2">
      <c r="A4" s="3" t="s">
        <v>4</v>
      </c>
      <c r="B4" s="3"/>
      <c r="C4" s="4" t="s">
        <v>5</v>
      </c>
      <c r="D4" s="4" t="s">
        <v>6</v>
      </c>
      <c r="E4" s="5"/>
      <c r="F4" s="46" t="s">
        <v>7</v>
      </c>
      <c r="G4" s="7" t="s">
        <v>8</v>
      </c>
      <c r="H4" s="8" t="s">
        <v>9</v>
      </c>
      <c r="I4" s="6" t="s">
        <v>10</v>
      </c>
      <c r="J4" s="9" t="s">
        <v>8</v>
      </c>
      <c r="K4" s="8" t="s">
        <v>11</v>
      </c>
      <c r="L4" s="6" t="s">
        <v>10</v>
      </c>
      <c r="M4" s="9" t="s">
        <v>8</v>
      </c>
      <c r="N4" s="8" t="s">
        <v>11</v>
      </c>
    </row>
    <row r="5" spans="1:14" x14ac:dyDescent="0.2">
      <c r="A5" s="10" t="s">
        <v>12</v>
      </c>
      <c r="B5" s="10"/>
      <c r="C5" s="11">
        <f>'[1]Crude &amp; Products'!G151</f>
        <v>146</v>
      </c>
      <c r="D5" s="12">
        <f>'[1]Crude &amp; Products'!I149</f>
        <v>15524259.767499996</v>
      </c>
      <c r="E5" s="13"/>
      <c r="F5" s="47">
        <f>C5-'[1]Crude &amp; Products'!P151</f>
        <v>32</v>
      </c>
      <c r="G5" s="15">
        <f>F5/C5</f>
        <v>0.21917808219178081</v>
      </c>
      <c r="H5" s="16">
        <f>'[1]Crude &amp; Products'!T151</f>
        <v>3001418.1043000002</v>
      </c>
      <c r="I5" s="17">
        <f>C5-'[1]Crude &amp; Products'!Q151</f>
        <v>64</v>
      </c>
      <c r="J5" s="18">
        <f>I5/C5</f>
        <v>0.43835616438356162</v>
      </c>
      <c r="K5" s="16">
        <f>'[1]Crude &amp; Products'!U151</f>
        <v>6381196.3720999993</v>
      </c>
      <c r="L5" s="39">
        <f>C5-'[1]Crude &amp; Products'!R151</f>
        <v>105</v>
      </c>
      <c r="M5" s="18">
        <f>L5/C5</f>
        <v>0.71917808219178081</v>
      </c>
      <c r="N5" s="16">
        <f>'[1]Crude &amp; Products'!V151</f>
        <v>10757829.485699998</v>
      </c>
    </row>
    <row r="6" spans="1:14" x14ac:dyDescent="0.2">
      <c r="A6" s="10" t="s">
        <v>13</v>
      </c>
      <c r="B6" s="10"/>
      <c r="C6" s="11">
        <f>'[1]Coal &amp; Emissions'!G95</f>
        <v>91</v>
      </c>
      <c r="D6" s="12">
        <f>'[1]Coal &amp; Emissions'!I94</f>
        <v>8948706.2499999963</v>
      </c>
      <c r="E6" s="13"/>
      <c r="F6" s="47">
        <f>C6-'[1]Coal &amp; Emissions'!P94</f>
        <v>16</v>
      </c>
      <c r="G6" s="15">
        <f t="shared" ref="G6:G15" si="0">F6/C6</f>
        <v>0.17582417582417584</v>
      </c>
      <c r="H6" s="16">
        <f>'[1]Coal &amp; Emissions'!T94</f>
        <v>1468226.1</v>
      </c>
      <c r="I6" s="17">
        <f>C6-'[1]Coal &amp; Emissions'!Q94</f>
        <v>29</v>
      </c>
      <c r="J6" s="18">
        <f t="shared" ref="J6:J17" si="1">I6/C6</f>
        <v>0.31868131868131866</v>
      </c>
      <c r="K6" s="16">
        <f>'[1]Coal &amp; Emissions'!U94</f>
        <v>2487198.5600000005</v>
      </c>
      <c r="L6" s="17">
        <f>C6-'[1]Coal &amp; Emissions'!R94</f>
        <v>61</v>
      </c>
      <c r="M6" s="18">
        <f t="shared" ref="M6:M15" si="2">L6/C6</f>
        <v>0.67032967032967028</v>
      </c>
      <c r="N6" s="16">
        <f>'[1]Coal &amp; Emissions'!V94</f>
        <v>5647163.169999999</v>
      </c>
    </row>
    <row r="7" spans="1:14" x14ac:dyDescent="0.2">
      <c r="A7" s="10" t="s">
        <v>14</v>
      </c>
      <c r="B7" s="10"/>
      <c r="C7" s="11">
        <f>[1]Weather!G53</f>
        <v>48</v>
      </c>
      <c r="D7" s="12">
        <f>[1]Weather!I51</f>
        <v>4975472.4227999998</v>
      </c>
      <c r="E7" s="13"/>
      <c r="F7" s="47">
        <f>C7-[1]Weather!P51</f>
        <v>19</v>
      </c>
      <c r="G7" s="15">
        <f t="shared" si="0"/>
        <v>0.39583333333333331</v>
      </c>
      <c r="H7" s="16">
        <f>[1]Weather!T51</f>
        <v>1720693.81</v>
      </c>
      <c r="I7" s="17">
        <f>C7-[1]Weather!Q51</f>
        <v>32</v>
      </c>
      <c r="J7" s="18">
        <f t="shared" si="1"/>
        <v>0.66666666666666663</v>
      </c>
      <c r="K7" s="16">
        <f>[1]Weather!U51</f>
        <v>3135298.76</v>
      </c>
      <c r="L7" s="39">
        <f>C7-[1]Weather!R51</f>
        <v>43</v>
      </c>
      <c r="M7" s="18">
        <f t="shared" si="2"/>
        <v>0.89583333333333337</v>
      </c>
      <c r="N7" s="16">
        <f>[1]Weather!V51</f>
        <v>4585284.1100000003</v>
      </c>
    </row>
    <row r="8" spans="1:14" x14ac:dyDescent="0.2">
      <c r="A8" s="10" t="s">
        <v>15</v>
      </c>
      <c r="B8" s="10"/>
      <c r="C8" s="11">
        <f>[1]LNG!G44</f>
        <v>39</v>
      </c>
      <c r="D8" s="12">
        <f>[1]LNG!I42</f>
        <v>4245613.5755000003</v>
      </c>
      <c r="E8" s="13"/>
      <c r="F8" s="47">
        <f>C8-[1]LNG!P42</f>
        <v>18</v>
      </c>
      <c r="G8" s="15">
        <f t="shared" si="0"/>
        <v>0.46153846153846156</v>
      </c>
      <c r="H8" s="16">
        <f>[1]LNG!T42</f>
        <v>1656038.1255000001</v>
      </c>
      <c r="I8" s="17">
        <f>C8-[1]LNG!Q42</f>
        <v>23</v>
      </c>
      <c r="J8" s="18">
        <f t="shared" si="1"/>
        <v>0.58974358974358976</v>
      </c>
      <c r="K8" s="16">
        <f>[1]LNG!U42</f>
        <v>2231698.0455</v>
      </c>
      <c r="L8" s="39">
        <f>C8-[1]LNG!R42</f>
        <v>36</v>
      </c>
      <c r="M8" s="18">
        <f t="shared" si="2"/>
        <v>0.92307692307692313</v>
      </c>
      <c r="N8" s="16">
        <f>[1]LNG!V42</f>
        <v>3826943.8954999996</v>
      </c>
    </row>
    <row r="9" spans="1:14" x14ac:dyDescent="0.2">
      <c r="A9" s="10" t="s">
        <v>16</v>
      </c>
      <c r="B9" s="10"/>
      <c r="C9" s="11">
        <f>'[1]Freight Markets'!G71</f>
        <v>66</v>
      </c>
      <c r="D9" s="12">
        <f>'[1]Freight Markets'!I69</f>
        <v>6578970.8600000003</v>
      </c>
      <c r="E9" s="13"/>
      <c r="F9" s="47">
        <f>C9-'[1]Freight Markets'!P69</f>
        <v>18</v>
      </c>
      <c r="G9" s="15">
        <f t="shared" si="0"/>
        <v>0.27272727272727271</v>
      </c>
      <c r="H9" s="16">
        <f>'[1]Freight Markets'!T69</f>
        <v>1801104.3599999999</v>
      </c>
      <c r="I9" s="17">
        <f>C9-'[1]Freight Markets'!Q69</f>
        <v>18</v>
      </c>
      <c r="J9" s="18">
        <f t="shared" si="1"/>
        <v>0.27272727272727271</v>
      </c>
      <c r="K9" s="16">
        <f>'[1]Freight Markets'!U69</f>
        <v>1801104.3599999999</v>
      </c>
      <c r="L9" s="39">
        <f>C9-'[1]Freight Markets'!R69</f>
        <v>18</v>
      </c>
      <c r="M9" s="18">
        <f t="shared" si="2"/>
        <v>0.27272727272727271</v>
      </c>
      <c r="N9" s="16">
        <f>'[1]Freight Markets'!V69</f>
        <v>1801104.3599999999</v>
      </c>
    </row>
    <row r="10" spans="1:14" x14ac:dyDescent="0.2">
      <c r="A10" s="10" t="s">
        <v>17</v>
      </c>
      <c r="B10" s="10"/>
      <c r="C10" s="11">
        <f>[1]IRM!G40</f>
        <v>35</v>
      </c>
      <c r="D10" s="12">
        <f>[1]IRM!I38</f>
        <v>3682550.3000000007</v>
      </c>
      <c r="E10" s="13"/>
      <c r="F10" s="47">
        <f>C10-[1]IRM!P38</f>
        <v>4</v>
      </c>
      <c r="G10" s="15">
        <f t="shared" si="0"/>
        <v>0.11428571428571428</v>
      </c>
      <c r="H10" s="16">
        <f>[1]IRM!T38</f>
        <v>243299.53999999998</v>
      </c>
      <c r="I10" s="17">
        <f>C10-[1]IRM!Q38</f>
        <v>10</v>
      </c>
      <c r="J10" s="18">
        <f t="shared" si="1"/>
        <v>0.2857142857142857</v>
      </c>
      <c r="K10" s="16">
        <f>[1]IRM!U38</f>
        <v>1010622.25</v>
      </c>
      <c r="L10" s="39">
        <f>C10-[1]IRM!R38</f>
        <v>12</v>
      </c>
      <c r="M10" s="18">
        <f t="shared" si="2"/>
        <v>0.34285714285714286</v>
      </c>
      <c r="N10" s="16">
        <f>[1]IRM!V38</f>
        <v>1279605.25</v>
      </c>
    </row>
    <row r="11" spans="1:14" x14ac:dyDescent="0.2">
      <c r="A11" s="10" t="s">
        <v>18</v>
      </c>
      <c r="B11" s="10"/>
      <c r="C11" s="11">
        <f>'[1]Financial Trading'!G43</f>
        <v>38</v>
      </c>
      <c r="D11" s="12">
        <f>'[1]Financial Trading'!I41</f>
        <v>4045956.3517999998</v>
      </c>
      <c r="E11" s="13"/>
      <c r="F11" s="47">
        <f>C11-'[1]Financial Trading'!P41</f>
        <v>0</v>
      </c>
      <c r="G11" s="15">
        <f t="shared" si="0"/>
        <v>0</v>
      </c>
      <c r="H11" s="16">
        <f>'[1]Financial Trading'!T41</f>
        <v>0</v>
      </c>
      <c r="I11" s="14">
        <f>C11-'[1]Financial Trading'!Q41</f>
        <v>0</v>
      </c>
      <c r="J11" s="18">
        <f t="shared" si="1"/>
        <v>0</v>
      </c>
      <c r="K11" s="16">
        <f>'[1]Financial Trading'!U41</f>
        <v>0</v>
      </c>
      <c r="L11" s="39">
        <f>C11-'[1]Financial Trading'!R41</f>
        <v>29</v>
      </c>
      <c r="M11" s="18">
        <f t="shared" si="2"/>
        <v>0.76315789473684215</v>
      </c>
      <c r="N11" s="16">
        <f>'[1]Financial Trading'!V41</f>
        <v>3096352.49</v>
      </c>
    </row>
    <row r="12" spans="1:14" x14ac:dyDescent="0.2">
      <c r="A12" s="10" t="s">
        <v>19</v>
      </c>
      <c r="B12" s="10"/>
      <c r="C12" s="11">
        <f>[1]Japan!G44</f>
        <v>40</v>
      </c>
      <c r="D12" s="12">
        <f>[1]Japan!I42</f>
        <v>4922690.1899999985</v>
      </c>
      <c r="E12" s="13"/>
      <c r="F12" s="47">
        <f>C12-[1]Japan!P44</f>
        <v>21</v>
      </c>
      <c r="G12" s="15">
        <f t="shared" si="0"/>
        <v>0.52500000000000002</v>
      </c>
      <c r="H12" s="16">
        <f>[1]Japan!T42</f>
        <v>2592230.19</v>
      </c>
      <c r="I12" s="17">
        <f>C12-[1]Japan!Q44</f>
        <v>30</v>
      </c>
      <c r="J12" s="18">
        <f t="shared" si="1"/>
        <v>0.75</v>
      </c>
      <c r="K12" s="16">
        <f>[1]Japan!U42</f>
        <v>3562639.3000000007</v>
      </c>
      <c r="L12" s="39">
        <f>C12-[1]Japan!R44</f>
        <v>40</v>
      </c>
      <c r="M12" s="18">
        <f t="shared" si="2"/>
        <v>1</v>
      </c>
      <c r="N12" s="16">
        <f>[1]Japan!V42</f>
        <v>4922690.1899999985</v>
      </c>
    </row>
    <row r="13" spans="1:14" x14ac:dyDescent="0.2">
      <c r="A13" s="10" t="s">
        <v>20</v>
      </c>
      <c r="B13" s="10"/>
      <c r="C13" s="11">
        <f>'[1]Finance &amp; Structuring'!F16</f>
        <v>11</v>
      </c>
      <c r="D13" s="12">
        <f>'[1]Finance &amp; Structuring'!H14</f>
        <v>1099915.4100000001</v>
      </c>
      <c r="E13" s="13"/>
      <c r="F13" s="47">
        <f>C13-'[1]Finance &amp; Structuring'!O14</f>
        <v>3</v>
      </c>
      <c r="G13" s="15">
        <f t="shared" si="0"/>
        <v>0.27272727272727271</v>
      </c>
      <c r="H13" s="16">
        <f>'[1]Finance &amp; Structuring'!S14</f>
        <v>191388.12</v>
      </c>
      <c r="I13" s="17">
        <f>C13-'[1]Finance &amp; Structuring'!P14</f>
        <v>3</v>
      </c>
      <c r="J13" s="18">
        <f t="shared" si="1"/>
        <v>0.27272727272727271</v>
      </c>
      <c r="K13" s="16">
        <f>'[1]Finance &amp; Structuring'!T14</f>
        <v>191388.12</v>
      </c>
      <c r="L13" s="39">
        <f>C13-'[1]Finance &amp; Structuring'!Q14</f>
        <v>9</v>
      </c>
      <c r="M13" s="18">
        <f t="shared" si="2"/>
        <v>0.81818181818181823</v>
      </c>
      <c r="N13" s="16">
        <f>'[1]Finance &amp; Structuring'!U14</f>
        <v>809515.41</v>
      </c>
    </row>
    <row r="14" spans="1:14" x14ac:dyDescent="0.2">
      <c r="A14" s="10" t="s">
        <v>21</v>
      </c>
      <c r="B14" s="10"/>
      <c r="C14" s="11">
        <f>'[1]Mkt Fundamentals'!G31</f>
        <v>27</v>
      </c>
      <c r="D14" s="12">
        <f>'[1]Mkt Fundamentals'!I29</f>
        <v>1904556.9400000002</v>
      </c>
      <c r="E14" s="13"/>
      <c r="F14" s="47">
        <f>C14-'[1]Mkt Fundamentals'!P31</f>
        <v>14</v>
      </c>
      <c r="G14" s="15">
        <f t="shared" si="0"/>
        <v>0.51851851851851849</v>
      </c>
      <c r="H14" s="16">
        <f>'[1]Mkt Fundamentals'!T29</f>
        <v>1035845.9099999999</v>
      </c>
      <c r="I14" s="17">
        <f>C14-'[1]Mkt Fundamentals'!Q31</f>
        <v>20</v>
      </c>
      <c r="J14" s="18">
        <f t="shared" si="1"/>
        <v>0.7407407407407407</v>
      </c>
      <c r="K14" s="16">
        <f>'[1]Mkt Fundamentals'!U29</f>
        <v>1466837.02</v>
      </c>
      <c r="L14" s="39">
        <f>C14-'[1]Mkt Fundamentals'!R31</f>
        <v>27</v>
      </c>
      <c r="M14" s="18">
        <f t="shared" si="2"/>
        <v>1</v>
      </c>
      <c r="N14" s="16">
        <f>'[1]Mkt Fundamentals'!V29</f>
        <v>1904556.9400000002</v>
      </c>
    </row>
    <row r="15" spans="1:14" x14ac:dyDescent="0.2">
      <c r="A15" s="10" t="s">
        <v>22</v>
      </c>
      <c r="B15" s="10"/>
      <c r="C15" s="11">
        <f>'[1]Financial Ops - Houston'!F38</f>
        <v>34</v>
      </c>
      <c r="D15" s="12">
        <f>'[1]Financial Ops - Houston'!H36</f>
        <v>2631983.5299999998</v>
      </c>
      <c r="E15" s="13"/>
      <c r="F15" s="47">
        <f>C15-'[1]Financial Ops - Houston'!O38</f>
        <v>3</v>
      </c>
      <c r="G15" s="15">
        <f t="shared" si="0"/>
        <v>8.8235294117647065E-2</v>
      </c>
      <c r="H15" s="16">
        <f>'[1]Financial Ops - Houston'!S36</f>
        <v>217812.09999999998</v>
      </c>
      <c r="I15" s="17">
        <f>C15-'[1]Financial Ops - Houston'!P38</f>
        <v>9</v>
      </c>
      <c r="J15" s="18">
        <f t="shared" si="1"/>
        <v>0.26470588235294118</v>
      </c>
      <c r="K15" s="16">
        <f>'[1]Financial Ops - Houston'!T36</f>
        <v>625086</v>
      </c>
      <c r="L15" s="39">
        <f>C15-'[1]Financial Ops - Houston'!Q38</f>
        <v>22</v>
      </c>
      <c r="M15" s="18">
        <f t="shared" si="2"/>
        <v>0.6470588235294118</v>
      </c>
      <c r="N15" s="16">
        <f>'[1]Financial Ops - Houston'!U36</f>
        <v>1639897.27</v>
      </c>
    </row>
    <row r="16" spans="1:14" ht="15.75" thickBot="1" x14ac:dyDescent="0.4">
      <c r="A16" s="10" t="s">
        <v>23</v>
      </c>
      <c r="B16" s="10"/>
      <c r="C16" s="11">
        <v>4</v>
      </c>
      <c r="D16" s="19" t="s">
        <v>24</v>
      </c>
      <c r="E16" s="20"/>
      <c r="F16" s="49"/>
      <c r="G16" s="13"/>
      <c r="H16" s="16"/>
      <c r="I16" s="17"/>
      <c r="J16" s="21"/>
      <c r="K16" s="16"/>
      <c r="L16" s="39"/>
      <c r="M16" s="21"/>
      <c r="N16" s="16"/>
    </row>
    <row r="17" spans="1:14" ht="15.75" thickBot="1" x14ac:dyDescent="0.4">
      <c r="A17" s="22" t="s">
        <v>25</v>
      </c>
      <c r="B17" s="22"/>
      <c r="C17" s="23">
        <f>SUM(C5:C16)</f>
        <v>579</v>
      </c>
      <c r="D17" s="24">
        <f>SUM(D5:D16)</f>
        <v>58560675.597599998</v>
      </c>
      <c r="E17" s="55"/>
      <c r="F17" s="23">
        <f t="shared" ref="F17:N17" si="3">SUM(F5:F16)</f>
        <v>148</v>
      </c>
      <c r="G17" s="56">
        <f>F17/C17</f>
        <v>0.25561312607944731</v>
      </c>
      <c r="H17" s="24">
        <f t="shared" si="3"/>
        <v>13928056.359799998</v>
      </c>
      <c r="I17" s="24">
        <f t="shared" si="3"/>
        <v>238</v>
      </c>
      <c r="J17" s="56">
        <f t="shared" si="1"/>
        <v>0.41105354058721932</v>
      </c>
      <c r="K17" s="54">
        <f t="shared" si="3"/>
        <v>22893068.787599999</v>
      </c>
      <c r="L17" s="40">
        <f t="shared" si="3"/>
        <v>402</v>
      </c>
      <c r="M17" s="26">
        <f>L17/C17</f>
        <v>0.69430051813471505</v>
      </c>
      <c r="N17" s="25">
        <f t="shared" si="3"/>
        <v>40270942.571199991</v>
      </c>
    </row>
    <row r="18" spans="1:14" ht="13.5" thickBot="1" x14ac:dyDescent="0.25">
      <c r="A18" s="27" t="s">
        <v>26</v>
      </c>
      <c r="B18" s="27"/>
      <c r="C18" s="28">
        <f>'[1]Energy Ops - London&amp;Sing'!$H$191</f>
        <v>188</v>
      </c>
      <c r="D18" s="57">
        <f>'[1]Energy Ops - London&amp;Sing'!H190</f>
        <v>12168836.129472002</v>
      </c>
      <c r="E18" s="58"/>
      <c r="F18" s="58">
        <f>C18-'[1]Energy Ops - London&amp;Sing'!$O$191</f>
        <v>47</v>
      </c>
      <c r="G18" s="59">
        <f>F18/C18</f>
        <v>0.25</v>
      </c>
      <c r="H18" s="57">
        <f>'[1]Energy Ops - London&amp;Sing'!$S$191</f>
        <v>2985276.6883279993</v>
      </c>
      <c r="I18" s="57">
        <f>C18-'[1]Energy Ops - London&amp;Sing'!P191</f>
        <v>47</v>
      </c>
      <c r="J18" s="59">
        <f>I18/C18</f>
        <v>0.25</v>
      </c>
      <c r="K18" s="30">
        <f>'[1]Energy Ops - London&amp;Sing'!$T$191</f>
        <v>2985276.6883279993</v>
      </c>
      <c r="L18" s="41">
        <f>C18-'[1]Energy Ops - London&amp;Sing'!Q191</f>
        <v>47</v>
      </c>
      <c r="M18" s="29">
        <f>L18/C18</f>
        <v>0.25</v>
      </c>
      <c r="N18" s="30">
        <f>'[1]Energy Ops - London&amp;Sing'!$U$191</f>
        <v>2985276.6883279993</v>
      </c>
    </row>
    <row r="19" spans="1:14" ht="13.5" thickBot="1" x14ac:dyDescent="0.25">
      <c r="A19" s="31" t="s">
        <v>27</v>
      </c>
      <c r="B19" s="10"/>
      <c r="C19" s="32">
        <f>C17+C18</f>
        <v>767</v>
      </c>
      <c r="D19" s="24">
        <f>D17+D18</f>
        <v>70729511.727072001</v>
      </c>
      <c r="E19" s="23"/>
      <c r="F19" s="23">
        <f t="shared" ref="F19:N19" si="4">F17+F18</f>
        <v>195</v>
      </c>
      <c r="G19" s="56">
        <f>F19/C19</f>
        <v>0.25423728813559321</v>
      </c>
      <c r="H19" s="24">
        <f t="shared" si="4"/>
        <v>16913333.048127998</v>
      </c>
      <c r="I19" s="24">
        <f t="shared" si="4"/>
        <v>285</v>
      </c>
      <c r="J19" s="56">
        <f>I19/C19</f>
        <v>0.37157757496740546</v>
      </c>
      <c r="K19" s="34">
        <f t="shared" si="4"/>
        <v>25878345.475927997</v>
      </c>
      <c r="L19" s="42">
        <f t="shared" si="4"/>
        <v>449</v>
      </c>
      <c r="M19" s="33">
        <f>L19/C19</f>
        <v>0.5853976531942634</v>
      </c>
      <c r="N19" s="34">
        <f t="shared" si="4"/>
        <v>43256219.259527989</v>
      </c>
    </row>
    <row r="20" spans="1:14" x14ac:dyDescent="0.2">
      <c r="A20" s="10"/>
      <c r="B20" s="10"/>
      <c r="C20" s="10"/>
      <c r="D20" s="10"/>
      <c r="E20" s="10"/>
      <c r="F20" s="13"/>
      <c r="G20" s="13"/>
      <c r="H20" s="51"/>
      <c r="I20" s="51"/>
      <c r="J20" s="35"/>
      <c r="K20" s="35"/>
      <c r="L20" s="43"/>
      <c r="M20" s="35"/>
      <c r="N20" s="35"/>
    </row>
    <row r="21" spans="1:14" x14ac:dyDescent="0.2">
      <c r="A21" s="36"/>
      <c r="B21" s="1"/>
      <c r="C21" s="1"/>
      <c r="D21" s="1"/>
      <c r="E21" s="1"/>
      <c r="F21" s="52"/>
      <c r="G21" s="52"/>
      <c r="H21" s="52"/>
      <c r="I21" s="52"/>
      <c r="J21" s="1"/>
      <c r="K21" s="1"/>
      <c r="L21" s="38"/>
      <c r="M21" s="1"/>
      <c r="N21" s="1"/>
    </row>
    <row r="22" spans="1:14" x14ac:dyDescent="0.2">
      <c r="A22" s="1" t="s">
        <v>28</v>
      </c>
      <c r="B22" s="1"/>
      <c r="C22" s="1"/>
      <c r="D22" s="1"/>
      <c r="E22" s="1"/>
      <c r="F22" s="52"/>
      <c r="G22" s="52"/>
      <c r="H22" s="52"/>
      <c r="I22" s="52"/>
      <c r="J22" s="1"/>
      <c r="K22" s="1"/>
      <c r="L22" s="38"/>
      <c r="M22" s="1"/>
      <c r="N22" s="1"/>
    </row>
    <row r="23" spans="1:14" x14ac:dyDescent="0.2">
      <c r="A23" s="1"/>
      <c r="B23" s="1"/>
      <c r="C23" s="1"/>
      <c r="D23" s="1"/>
      <c r="E23" s="1"/>
      <c r="F23" s="52"/>
      <c r="G23" s="52"/>
      <c r="H23" s="52"/>
      <c r="I23" s="52"/>
      <c r="J23" s="1"/>
      <c r="K23" s="1"/>
      <c r="L23" s="38"/>
      <c r="M23" s="1"/>
      <c r="N23" s="1"/>
    </row>
    <row r="24" spans="1:14" x14ac:dyDescent="0.2">
      <c r="A24" s="37"/>
      <c r="B24" s="1"/>
      <c r="C24" s="1"/>
      <c r="D24" s="1"/>
      <c r="E24" s="1"/>
      <c r="F24" s="52"/>
      <c r="G24" s="52"/>
      <c r="H24" s="52"/>
      <c r="I24" s="52"/>
      <c r="J24" s="1"/>
      <c r="K24" s="1"/>
      <c r="L24" s="38"/>
      <c r="M24" s="1"/>
      <c r="N24" s="1"/>
    </row>
    <row r="25" spans="1:14" x14ac:dyDescent="0.2">
      <c r="F25" s="53"/>
      <c r="G25" s="53"/>
      <c r="H25" s="53"/>
      <c r="I25" s="53"/>
    </row>
    <row r="26" spans="1:14" x14ac:dyDescent="0.2">
      <c r="F26" s="53"/>
      <c r="G26" s="53"/>
      <c r="H26" s="53"/>
      <c r="I26" s="53"/>
    </row>
    <row r="27" spans="1:14" x14ac:dyDescent="0.2">
      <c r="F27" s="53"/>
      <c r="G27" s="53"/>
      <c r="H27" s="53"/>
      <c r="I27" s="53"/>
    </row>
    <row r="28" spans="1:14" x14ac:dyDescent="0.2">
      <c r="F28" s="53"/>
      <c r="G28" s="53"/>
      <c r="H28" s="53"/>
      <c r="I28" s="53"/>
    </row>
    <row r="29" spans="1:14" x14ac:dyDescent="0.2">
      <c r="F29" s="53"/>
      <c r="G29" s="53"/>
      <c r="H29" s="53"/>
      <c r="I29" s="53"/>
    </row>
    <row r="30" spans="1:14" x14ac:dyDescent="0.2">
      <c r="F30" s="53"/>
      <c r="G30" s="53"/>
      <c r="H30" s="53"/>
      <c r="I30" s="53"/>
    </row>
    <row r="31" spans="1:14" x14ac:dyDescent="0.2">
      <c r="F31" s="53"/>
      <c r="G31" s="53"/>
      <c r="H31" s="53"/>
      <c r="I31" s="53"/>
    </row>
    <row r="32" spans="1:14" x14ac:dyDescent="0.2">
      <c r="F32" s="53"/>
      <c r="G32" s="53"/>
      <c r="H32" s="53"/>
      <c r="I32" s="53"/>
    </row>
    <row r="33" spans="6:9" x14ac:dyDescent="0.2">
      <c r="F33" s="53"/>
      <c r="G33" s="53"/>
      <c r="H33" s="53"/>
      <c r="I33" s="53"/>
    </row>
    <row r="34" spans="6:9" x14ac:dyDescent="0.2">
      <c r="F34" s="53"/>
      <c r="G34" s="53"/>
      <c r="H34" s="53"/>
      <c r="I34" s="53"/>
    </row>
    <row r="35" spans="6:9" x14ac:dyDescent="0.2">
      <c r="F35" s="53"/>
      <c r="G35" s="53"/>
      <c r="H35" s="53"/>
      <c r="I35" s="53"/>
    </row>
    <row r="36" spans="6:9" x14ac:dyDescent="0.2">
      <c r="F36" s="53"/>
      <c r="G36" s="53"/>
      <c r="H36" s="53"/>
      <c r="I36" s="53"/>
    </row>
    <row r="37" spans="6:9" x14ac:dyDescent="0.2">
      <c r="F37" s="53"/>
      <c r="G37" s="53"/>
      <c r="H37" s="53"/>
      <c r="I37" s="53"/>
    </row>
    <row r="38" spans="6:9" x14ac:dyDescent="0.2">
      <c r="F38" s="53"/>
      <c r="G38" s="53"/>
      <c r="H38" s="53"/>
      <c r="I38" s="53"/>
    </row>
    <row r="39" spans="6:9" x14ac:dyDescent="0.2">
      <c r="F39" s="53"/>
      <c r="G39" s="53"/>
      <c r="H39" s="53"/>
      <c r="I39" s="53"/>
    </row>
    <row r="40" spans="6:9" x14ac:dyDescent="0.2">
      <c r="F40" s="53"/>
      <c r="G40" s="53"/>
      <c r="H40" s="53"/>
      <c r="I40" s="53"/>
    </row>
    <row r="41" spans="6:9" x14ac:dyDescent="0.2">
      <c r="F41" s="53"/>
      <c r="G41" s="53"/>
      <c r="H41" s="53"/>
      <c r="I41" s="53"/>
    </row>
    <row r="42" spans="6:9" x14ac:dyDescent="0.2">
      <c r="F42" s="53"/>
      <c r="G42" s="53"/>
      <c r="H42" s="53"/>
      <c r="I42" s="53"/>
    </row>
    <row r="43" spans="6:9" x14ac:dyDescent="0.2">
      <c r="F43" s="53"/>
      <c r="G43" s="53"/>
      <c r="H43" s="53"/>
      <c r="I43" s="53"/>
    </row>
    <row r="44" spans="6:9" x14ac:dyDescent="0.2">
      <c r="F44" s="53"/>
      <c r="G44" s="53"/>
      <c r="H44" s="53"/>
      <c r="I44" s="53"/>
    </row>
    <row r="45" spans="6:9" x14ac:dyDescent="0.2">
      <c r="F45" s="53"/>
      <c r="G45" s="53"/>
      <c r="H45" s="53"/>
      <c r="I45" s="53"/>
    </row>
    <row r="46" spans="6:9" x14ac:dyDescent="0.2">
      <c r="F46" s="53"/>
      <c r="G46" s="53"/>
      <c r="H46" s="53"/>
      <c r="I46" s="53"/>
    </row>
    <row r="47" spans="6:9" x14ac:dyDescent="0.2">
      <c r="F47" s="53"/>
      <c r="G47" s="53"/>
      <c r="H47" s="53"/>
      <c r="I47" s="53"/>
    </row>
    <row r="48" spans="6:9" x14ac:dyDescent="0.2">
      <c r="F48" s="53"/>
      <c r="G48" s="53"/>
      <c r="H48" s="53"/>
      <c r="I48" s="53"/>
    </row>
    <row r="49" spans="6:9" x14ac:dyDescent="0.2">
      <c r="F49" s="53"/>
      <c r="G49" s="53"/>
      <c r="H49" s="53"/>
      <c r="I49" s="53"/>
    </row>
    <row r="50" spans="6:9" x14ac:dyDescent="0.2">
      <c r="F50" s="53"/>
      <c r="G50" s="53"/>
      <c r="H50" s="53"/>
      <c r="I50" s="53"/>
    </row>
    <row r="51" spans="6:9" x14ac:dyDescent="0.2">
      <c r="F51" s="53"/>
      <c r="G51" s="53"/>
      <c r="H51" s="53"/>
      <c r="I51" s="53"/>
    </row>
    <row r="52" spans="6:9" x14ac:dyDescent="0.2">
      <c r="F52" s="53"/>
      <c r="G52" s="53"/>
      <c r="H52" s="53"/>
      <c r="I52" s="53"/>
    </row>
    <row r="53" spans="6:9" x14ac:dyDescent="0.2">
      <c r="F53" s="53"/>
      <c r="G53" s="53"/>
      <c r="H53" s="53"/>
      <c r="I53" s="53"/>
    </row>
    <row r="54" spans="6:9" x14ac:dyDescent="0.2">
      <c r="F54" s="53"/>
      <c r="G54" s="53"/>
      <c r="H54" s="53"/>
      <c r="I54" s="53"/>
    </row>
    <row r="55" spans="6:9" x14ac:dyDescent="0.2">
      <c r="F55" s="53"/>
      <c r="G55" s="53"/>
      <c r="H55" s="53"/>
      <c r="I55" s="53"/>
    </row>
    <row r="56" spans="6:9" x14ac:dyDescent="0.2">
      <c r="F56" s="53"/>
      <c r="G56" s="53"/>
      <c r="H56" s="53"/>
      <c r="I56" s="53"/>
    </row>
    <row r="57" spans="6:9" x14ac:dyDescent="0.2">
      <c r="F57" s="53"/>
      <c r="G57" s="53"/>
      <c r="H57" s="53"/>
      <c r="I57" s="53"/>
    </row>
    <row r="58" spans="6:9" x14ac:dyDescent="0.2">
      <c r="F58" s="53"/>
      <c r="G58" s="53"/>
      <c r="H58" s="53"/>
      <c r="I58" s="53"/>
    </row>
    <row r="59" spans="6:9" x14ac:dyDescent="0.2">
      <c r="F59" s="53"/>
      <c r="G59" s="53"/>
      <c r="H59" s="53"/>
      <c r="I59" s="53"/>
    </row>
    <row r="60" spans="6:9" x14ac:dyDescent="0.2">
      <c r="F60" s="53"/>
      <c r="G60" s="53"/>
      <c r="H60" s="53"/>
      <c r="I60" s="53"/>
    </row>
    <row r="61" spans="6:9" x14ac:dyDescent="0.2">
      <c r="F61" s="53"/>
      <c r="G61" s="53"/>
      <c r="H61" s="53"/>
      <c r="I61" s="53"/>
    </row>
    <row r="62" spans="6:9" x14ac:dyDescent="0.2">
      <c r="F62" s="53"/>
      <c r="G62" s="53"/>
      <c r="H62" s="53"/>
      <c r="I62" s="53"/>
    </row>
    <row r="63" spans="6:9" x14ac:dyDescent="0.2">
      <c r="F63" s="53"/>
      <c r="G63" s="53"/>
      <c r="H63" s="53"/>
      <c r="I63" s="53"/>
    </row>
    <row r="64" spans="6:9" x14ac:dyDescent="0.2">
      <c r="F64" s="53"/>
      <c r="G64" s="53"/>
      <c r="H64" s="53"/>
      <c r="I64" s="53"/>
    </row>
    <row r="65" spans="6:9" x14ac:dyDescent="0.2">
      <c r="F65" s="53"/>
      <c r="G65" s="53"/>
      <c r="H65" s="53"/>
      <c r="I65" s="53"/>
    </row>
    <row r="66" spans="6:9" x14ac:dyDescent="0.2">
      <c r="F66" s="53"/>
      <c r="G66" s="53"/>
      <c r="H66" s="53"/>
      <c r="I66" s="53"/>
    </row>
    <row r="67" spans="6:9" x14ac:dyDescent="0.2">
      <c r="F67" s="53"/>
      <c r="G67" s="53"/>
      <c r="H67" s="53"/>
      <c r="I67" s="53"/>
    </row>
    <row r="68" spans="6:9" x14ac:dyDescent="0.2">
      <c r="F68" s="53"/>
      <c r="G68" s="53"/>
      <c r="H68" s="53"/>
      <c r="I68" s="53"/>
    </row>
    <row r="69" spans="6:9" x14ac:dyDescent="0.2">
      <c r="F69" s="53"/>
      <c r="G69" s="53"/>
      <c r="H69" s="53"/>
      <c r="I69" s="53"/>
    </row>
    <row r="70" spans="6:9" x14ac:dyDescent="0.2">
      <c r="F70" s="53"/>
      <c r="G70" s="53"/>
      <c r="H70" s="53"/>
      <c r="I70" s="53"/>
    </row>
    <row r="71" spans="6:9" x14ac:dyDescent="0.2">
      <c r="F71" s="53"/>
      <c r="G71" s="53"/>
      <c r="H71" s="53"/>
      <c r="I71" s="53"/>
    </row>
    <row r="72" spans="6:9" x14ac:dyDescent="0.2">
      <c r="F72" s="53"/>
      <c r="G72" s="53"/>
      <c r="H72" s="53"/>
      <c r="I72" s="53"/>
    </row>
    <row r="73" spans="6:9" x14ac:dyDescent="0.2">
      <c r="F73" s="53"/>
      <c r="G73" s="53"/>
      <c r="H73" s="53"/>
      <c r="I73" s="53"/>
    </row>
    <row r="74" spans="6:9" x14ac:dyDescent="0.2">
      <c r="F74" s="53"/>
      <c r="G74" s="53"/>
      <c r="H74" s="53"/>
      <c r="I74" s="53"/>
    </row>
    <row r="75" spans="6:9" x14ac:dyDescent="0.2">
      <c r="F75" s="50"/>
      <c r="G75" s="50"/>
      <c r="H75" s="50"/>
    </row>
    <row r="76" spans="6:9" x14ac:dyDescent="0.2">
      <c r="G76" s="48"/>
      <c r="H76" s="48"/>
    </row>
    <row r="77" spans="6:9" x14ac:dyDescent="0.2">
      <c r="G77" s="48"/>
      <c r="H77" s="48"/>
    </row>
    <row r="78" spans="6:9" x14ac:dyDescent="0.2">
      <c r="G78" s="48"/>
      <c r="H78" s="48"/>
    </row>
    <row r="79" spans="6:9" x14ac:dyDescent="0.2">
      <c r="G79" s="48"/>
      <c r="H79" s="48"/>
    </row>
    <row r="80" spans="6:9" x14ac:dyDescent="0.2">
      <c r="G80" s="48"/>
      <c r="H80" s="48"/>
    </row>
    <row r="81" spans="7:8" x14ac:dyDescent="0.2">
      <c r="G81" s="48"/>
      <c r="H81" s="48"/>
    </row>
    <row r="82" spans="7:8" x14ac:dyDescent="0.2">
      <c r="G82" s="48"/>
      <c r="H82" s="48"/>
    </row>
    <row r="83" spans="7:8" x14ac:dyDescent="0.2">
      <c r="G83" s="48"/>
      <c r="H83" s="48"/>
    </row>
    <row r="84" spans="7:8" x14ac:dyDescent="0.2">
      <c r="G84" s="48"/>
      <c r="H84" s="48"/>
    </row>
    <row r="85" spans="7:8" x14ac:dyDescent="0.2">
      <c r="G85" s="48"/>
      <c r="H85" s="48"/>
    </row>
    <row r="86" spans="7:8" x14ac:dyDescent="0.2">
      <c r="G86" s="48"/>
      <c r="H86" s="48"/>
    </row>
    <row r="87" spans="7:8" x14ac:dyDescent="0.2">
      <c r="G87" s="48"/>
      <c r="H87" s="48"/>
    </row>
    <row r="88" spans="7:8" x14ac:dyDescent="0.2">
      <c r="G88" s="48"/>
      <c r="H88" s="48"/>
    </row>
    <row r="89" spans="7:8" x14ac:dyDescent="0.2">
      <c r="G89" s="48"/>
      <c r="H89" s="48"/>
    </row>
    <row r="90" spans="7:8" x14ac:dyDescent="0.2">
      <c r="G90" s="48"/>
      <c r="H90" s="48"/>
    </row>
    <row r="91" spans="7:8" x14ac:dyDescent="0.2">
      <c r="G91" s="48"/>
      <c r="H91" s="48"/>
    </row>
    <row r="92" spans="7:8" x14ac:dyDescent="0.2">
      <c r="G92" s="48"/>
      <c r="H92" s="48"/>
    </row>
    <row r="93" spans="7:8" x14ac:dyDescent="0.2">
      <c r="G93" s="48"/>
      <c r="H93" s="48"/>
    </row>
    <row r="94" spans="7:8" x14ac:dyDescent="0.2">
      <c r="G94" s="48"/>
      <c r="H94" s="48"/>
    </row>
    <row r="95" spans="7:8" x14ac:dyDescent="0.2">
      <c r="G95" s="48"/>
      <c r="H95" s="48"/>
    </row>
    <row r="96" spans="7:8" x14ac:dyDescent="0.2">
      <c r="G96" s="48"/>
      <c r="H96" s="48"/>
    </row>
    <row r="97" spans="6:8" x14ac:dyDescent="0.2">
      <c r="G97" s="48"/>
      <c r="H97" s="48"/>
    </row>
    <row r="98" spans="6:8" x14ac:dyDescent="0.2">
      <c r="G98" s="48"/>
      <c r="H98" s="48"/>
    </row>
    <row r="99" spans="6:8" x14ac:dyDescent="0.2">
      <c r="G99" s="48"/>
      <c r="H99" s="48"/>
    </row>
    <row r="100" spans="6:8" x14ac:dyDescent="0.2">
      <c r="F100" s="50"/>
      <c r="G100" s="50"/>
    </row>
    <row r="101" spans="6:8" x14ac:dyDescent="0.2">
      <c r="G101" s="48"/>
    </row>
    <row r="102" spans="6:8" x14ac:dyDescent="0.2">
      <c r="G102" s="48"/>
    </row>
    <row r="103" spans="6:8" x14ac:dyDescent="0.2">
      <c r="G103" s="48"/>
    </row>
    <row r="104" spans="6:8" x14ac:dyDescent="0.2">
      <c r="G104" s="48"/>
    </row>
    <row r="105" spans="6:8" x14ac:dyDescent="0.2">
      <c r="G105" s="48"/>
    </row>
    <row r="106" spans="6:8" x14ac:dyDescent="0.2">
      <c r="G106" s="48"/>
    </row>
    <row r="107" spans="6:8" x14ac:dyDescent="0.2">
      <c r="G107" s="48"/>
    </row>
    <row r="108" spans="6:8" x14ac:dyDescent="0.2">
      <c r="G108" s="48"/>
    </row>
    <row r="109" spans="6:8" x14ac:dyDescent="0.2">
      <c r="G109" s="48"/>
    </row>
    <row r="110" spans="6:8" x14ac:dyDescent="0.2">
      <c r="G110" s="48"/>
    </row>
    <row r="111" spans="6:8" x14ac:dyDescent="0.2">
      <c r="G111" s="48"/>
    </row>
    <row r="112" spans="6:8" x14ac:dyDescent="0.2">
      <c r="G112" s="48"/>
    </row>
    <row r="113" spans="7:7" x14ac:dyDescent="0.2">
      <c r="G113" s="48"/>
    </row>
    <row r="114" spans="7:7" x14ac:dyDescent="0.2">
      <c r="G114" s="48"/>
    </row>
    <row r="115" spans="7:7" x14ac:dyDescent="0.2">
      <c r="G115" s="48"/>
    </row>
    <row r="116" spans="7:7" x14ac:dyDescent="0.2">
      <c r="G116" s="48"/>
    </row>
    <row r="117" spans="7:7" x14ac:dyDescent="0.2">
      <c r="G117" s="48"/>
    </row>
    <row r="118" spans="7:7" x14ac:dyDescent="0.2">
      <c r="G118" s="48"/>
    </row>
    <row r="119" spans="7:7" x14ac:dyDescent="0.2">
      <c r="G119" s="48"/>
    </row>
    <row r="120" spans="7:7" x14ac:dyDescent="0.2">
      <c r="G120" s="48"/>
    </row>
    <row r="121" spans="7:7" x14ac:dyDescent="0.2">
      <c r="G121" s="48"/>
    </row>
    <row r="122" spans="7:7" x14ac:dyDescent="0.2">
      <c r="G122" s="48"/>
    </row>
    <row r="123" spans="7:7" x14ac:dyDescent="0.2">
      <c r="G123" s="48"/>
    </row>
    <row r="124" spans="7:7" x14ac:dyDescent="0.2">
      <c r="G124" s="48"/>
    </row>
    <row r="125" spans="7:7" x14ac:dyDescent="0.2">
      <c r="G125" s="48"/>
    </row>
    <row r="126" spans="7:7" x14ac:dyDescent="0.2">
      <c r="G126" s="48"/>
    </row>
    <row r="127" spans="7:7" x14ac:dyDescent="0.2">
      <c r="G127" s="48"/>
    </row>
    <row r="128" spans="7:7" x14ac:dyDescent="0.2">
      <c r="G128" s="48"/>
    </row>
    <row r="129" spans="7:7" x14ac:dyDescent="0.2">
      <c r="G129" s="48"/>
    </row>
    <row r="130" spans="7:7" x14ac:dyDescent="0.2">
      <c r="G130" s="48"/>
    </row>
    <row r="131" spans="7:7" x14ac:dyDescent="0.2">
      <c r="G131" s="48"/>
    </row>
    <row r="132" spans="7:7" x14ac:dyDescent="0.2">
      <c r="G132" s="48"/>
    </row>
    <row r="133" spans="7:7" x14ac:dyDescent="0.2">
      <c r="G133" s="48"/>
    </row>
    <row r="134" spans="7:7" x14ac:dyDescent="0.2">
      <c r="G134" s="48"/>
    </row>
    <row r="135" spans="7:7" x14ac:dyDescent="0.2">
      <c r="G135" s="48"/>
    </row>
    <row r="136" spans="7:7" x14ac:dyDescent="0.2">
      <c r="G136" s="48"/>
    </row>
    <row r="137" spans="7:7" x14ac:dyDescent="0.2">
      <c r="G137" s="48"/>
    </row>
    <row r="138" spans="7:7" x14ac:dyDescent="0.2">
      <c r="G138" s="48"/>
    </row>
    <row r="139" spans="7:7" x14ac:dyDescent="0.2">
      <c r="G139" s="48"/>
    </row>
    <row r="140" spans="7:7" x14ac:dyDescent="0.2">
      <c r="G140" s="48"/>
    </row>
    <row r="141" spans="7:7" x14ac:dyDescent="0.2">
      <c r="G141" s="48"/>
    </row>
    <row r="142" spans="7:7" x14ac:dyDescent="0.2">
      <c r="G142" s="48"/>
    </row>
    <row r="143" spans="7:7" x14ac:dyDescent="0.2">
      <c r="G143" s="48"/>
    </row>
    <row r="144" spans="7:7" x14ac:dyDescent="0.2">
      <c r="G144" s="48"/>
    </row>
    <row r="145" spans="7:7" x14ac:dyDescent="0.2">
      <c r="G145" s="48"/>
    </row>
    <row r="146" spans="7:7" x14ac:dyDescent="0.2">
      <c r="G146" s="48"/>
    </row>
    <row r="147" spans="7:7" x14ac:dyDescent="0.2">
      <c r="G147" s="48"/>
    </row>
    <row r="148" spans="7:7" x14ac:dyDescent="0.2">
      <c r="G148" s="48"/>
    </row>
    <row r="149" spans="7:7" x14ac:dyDescent="0.2">
      <c r="G149" s="48"/>
    </row>
    <row r="150" spans="7:7" x14ac:dyDescent="0.2">
      <c r="G150" s="48"/>
    </row>
    <row r="151" spans="7:7" x14ac:dyDescent="0.2">
      <c r="G151" s="48"/>
    </row>
    <row r="152" spans="7:7" x14ac:dyDescent="0.2">
      <c r="G152" s="48"/>
    </row>
    <row r="153" spans="7:7" x14ac:dyDescent="0.2">
      <c r="G153" s="48"/>
    </row>
    <row r="154" spans="7:7" x14ac:dyDescent="0.2">
      <c r="G154" s="48"/>
    </row>
    <row r="155" spans="7:7" x14ac:dyDescent="0.2">
      <c r="G155" s="48"/>
    </row>
    <row r="156" spans="7:7" x14ac:dyDescent="0.2">
      <c r="G156" s="48"/>
    </row>
    <row r="157" spans="7:7" x14ac:dyDescent="0.2">
      <c r="G157" s="48"/>
    </row>
    <row r="158" spans="7:7" x14ac:dyDescent="0.2">
      <c r="G158" s="48"/>
    </row>
    <row r="159" spans="7:7" x14ac:dyDescent="0.2">
      <c r="G159" s="48"/>
    </row>
    <row r="160" spans="7:7" x14ac:dyDescent="0.2">
      <c r="G160" s="48"/>
    </row>
    <row r="161" spans="7:7" x14ac:dyDescent="0.2">
      <c r="G161" s="48"/>
    </row>
    <row r="162" spans="7:7" x14ac:dyDescent="0.2">
      <c r="G162" s="48"/>
    </row>
    <row r="163" spans="7:7" x14ac:dyDescent="0.2">
      <c r="G163" s="48"/>
    </row>
    <row r="164" spans="7:7" x14ac:dyDescent="0.2">
      <c r="G164" s="48"/>
    </row>
    <row r="165" spans="7:7" x14ac:dyDescent="0.2">
      <c r="G165" s="48"/>
    </row>
    <row r="166" spans="7:7" x14ac:dyDescent="0.2">
      <c r="G166" s="48"/>
    </row>
    <row r="167" spans="7:7" x14ac:dyDescent="0.2">
      <c r="G167" s="48"/>
    </row>
    <row r="168" spans="7:7" x14ac:dyDescent="0.2">
      <c r="G168" s="48"/>
    </row>
    <row r="169" spans="7:7" x14ac:dyDescent="0.2">
      <c r="G169" s="48"/>
    </row>
    <row r="170" spans="7:7" x14ac:dyDescent="0.2">
      <c r="G170" s="48"/>
    </row>
    <row r="171" spans="7:7" x14ac:dyDescent="0.2">
      <c r="G171" s="48"/>
    </row>
    <row r="172" spans="7:7" x14ac:dyDescent="0.2">
      <c r="G172" s="48"/>
    </row>
    <row r="173" spans="7:7" x14ac:dyDescent="0.2">
      <c r="G173" s="48"/>
    </row>
    <row r="174" spans="7:7" x14ac:dyDescent="0.2">
      <c r="G174" s="48"/>
    </row>
    <row r="175" spans="7:7" x14ac:dyDescent="0.2">
      <c r="G175" s="48"/>
    </row>
    <row r="176" spans="7:7" x14ac:dyDescent="0.2">
      <c r="G176" s="48"/>
    </row>
    <row r="177" spans="7:7" x14ac:dyDescent="0.2">
      <c r="G177" s="48"/>
    </row>
    <row r="178" spans="7:7" x14ac:dyDescent="0.2">
      <c r="G178" s="48"/>
    </row>
    <row r="179" spans="7:7" x14ac:dyDescent="0.2">
      <c r="G179" s="48"/>
    </row>
    <row r="180" spans="7:7" x14ac:dyDescent="0.2">
      <c r="G180" s="48"/>
    </row>
    <row r="181" spans="7:7" x14ac:dyDescent="0.2">
      <c r="G181" s="48"/>
    </row>
    <row r="182" spans="7:7" x14ac:dyDescent="0.2">
      <c r="G182" s="48"/>
    </row>
    <row r="183" spans="7:7" x14ac:dyDescent="0.2">
      <c r="G183" s="48"/>
    </row>
    <row r="184" spans="7:7" x14ac:dyDescent="0.2">
      <c r="G184" s="48"/>
    </row>
    <row r="185" spans="7:7" x14ac:dyDescent="0.2">
      <c r="G185" s="48"/>
    </row>
    <row r="186" spans="7:7" x14ac:dyDescent="0.2">
      <c r="G186" s="48"/>
    </row>
    <row r="187" spans="7:7" x14ac:dyDescent="0.2">
      <c r="G187" s="48"/>
    </row>
    <row r="188" spans="7:7" x14ac:dyDescent="0.2">
      <c r="G188" s="48"/>
    </row>
    <row r="189" spans="7:7" x14ac:dyDescent="0.2">
      <c r="G189" s="48"/>
    </row>
    <row r="190" spans="7:7" x14ac:dyDescent="0.2">
      <c r="G190" s="48"/>
    </row>
    <row r="191" spans="7:7" x14ac:dyDescent="0.2">
      <c r="G191" s="48"/>
    </row>
    <row r="192" spans="7:7" x14ac:dyDescent="0.2">
      <c r="G192" s="48"/>
    </row>
    <row r="193" spans="7:7" x14ac:dyDescent="0.2">
      <c r="G193" s="48"/>
    </row>
    <row r="194" spans="7:7" x14ac:dyDescent="0.2">
      <c r="G194" s="48"/>
    </row>
    <row r="195" spans="7:7" x14ac:dyDescent="0.2">
      <c r="G195" s="48"/>
    </row>
    <row r="196" spans="7:7" x14ac:dyDescent="0.2">
      <c r="G196" s="48"/>
    </row>
    <row r="197" spans="7:7" x14ac:dyDescent="0.2">
      <c r="G197" s="48"/>
    </row>
    <row r="198" spans="7:7" x14ac:dyDescent="0.2">
      <c r="G198" s="48"/>
    </row>
    <row r="199" spans="7:7" x14ac:dyDescent="0.2">
      <c r="G199" s="48"/>
    </row>
    <row r="200" spans="7:7" x14ac:dyDescent="0.2">
      <c r="G200" s="48"/>
    </row>
    <row r="201" spans="7:7" x14ac:dyDescent="0.2">
      <c r="G201" s="48"/>
    </row>
    <row r="202" spans="7:7" x14ac:dyDescent="0.2">
      <c r="G202" s="48"/>
    </row>
    <row r="203" spans="7:7" x14ac:dyDescent="0.2">
      <c r="G203" s="48"/>
    </row>
    <row r="204" spans="7:7" x14ac:dyDescent="0.2">
      <c r="G204" s="48"/>
    </row>
    <row r="205" spans="7:7" x14ac:dyDescent="0.2">
      <c r="G205" s="48"/>
    </row>
    <row r="206" spans="7:7" x14ac:dyDescent="0.2">
      <c r="G206" s="48"/>
    </row>
    <row r="207" spans="7:7" x14ac:dyDescent="0.2">
      <c r="G207" s="48"/>
    </row>
    <row r="208" spans="7:7" x14ac:dyDescent="0.2">
      <c r="G208" s="48"/>
    </row>
    <row r="209" spans="7:7" x14ac:dyDescent="0.2">
      <c r="G209" s="48"/>
    </row>
    <row r="210" spans="7:7" x14ac:dyDescent="0.2">
      <c r="G210" s="48"/>
    </row>
    <row r="211" spans="7:7" x14ac:dyDescent="0.2">
      <c r="G211" s="48"/>
    </row>
    <row r="212" spans="7:7" x14ac:dyDescent="0.2">
      <c r="G212" s="48"/>
    </row>
    <row r="213" spans="7:7" x14ac:dyDescent="0.2">
      <c r="G213" s="48"/>
    </row>
    <row r="214" spans="7:7" x14ac:dyDescent="0.2">
      <c r="G214" s="48"/>
    </row>
    <row r="215" spans="7:7" x14ac:dyDescent="0.2">
      <c r="G215" s="48"/>
    </row>
    <row r="216" spans="7:7" x14ac:dyDescent="0.2">
      <c r="G216" s="48"/>
    </row>
    <row r="217" spans="7:7" x14ac:dyDescent="0.2">
      <c r="G217" s="48"/>
    </row>
    <row r="218" spans="7:7" x14ac:dyDescent="0.2">
      <c r="G218" s="48"/>
    </row>
    <row r="219" spans="7:7" x14ac:dyDescent="0.2">
      <c r="G219" s="48"/>
    </row>
    <row r="220" spans="7:7" x14ac:dyDescent="0.2">
      <c r="G220" s="48"/>
    </row>
    <row r="221" spans="7:7" x14ac:dyDescent="0.2">
      <c r="G221" s="48"/>
    </row>
    <row r="222" spans="7:7" x14ac:dyDescent="0.2">
      <c r="G222" s="48"/>
    </row>
    <row r="223" spans="7:7" x14ac:dyDescent="0.2">
      <c r="G223" s="48"/>
    </row>
    <row r="224" spans="7:7" x14ac:dyDescent="0.2">
      <c r="G224" s="48"/>
    </row>
    <row r="225" spans="7:7" x14ac:dyDescent="0.2">
      <c r="G225" s="48"/>
    </row>
    <row r="226" spans="7:7" x14ac:dyDescent="0.2">
      <c r="G226" s="48"/>
    </row>
    <row r="227" spans="7:7" x14ac:dyDescent="0.2">
      <c r="G227" s="48"/>
    </row>
    <row r="228" spans="7:7" x14ac:dyDescent="0.2">
      <c r="G228" s="48"/>
    </row>
    <row r="229" spans="7:7" x14ac:dyDescent="0.2">
      <c r="G229" s="48"/>
    </row>
    <row r="230" spans="7:7" x14ac:dyDescent="0.2">
      <c r="G230" s="48"/>
    </row>
    <row r="231" spans="7:7" x14ac:dyDescent="0.2">
      <c r="G231" s="48"/>
    </row>
    <row r="232" spans="7:7" x14ac:dyDescent="0.2">
      <c r="G232" s="48"/>
    </row>
    <row r="233" spans="7:7" x14ac:dyDescent="0.2">
      <c r="G233" s="48"/>
    </row>
    <row r="234" spans="7:7" x14ac:dyDescent="0.2">
      <c r="G234" s="48"/>
    </row>
    <row r="235" spans="7:7" x14ac:dyDescent="0.2">
      <c r="G235" s="48"/>
    </row>
    <row r="236" spans="7:7" x14ac:dyDescent="0.2">
      <c r="G236" s="48"/>
    </row>
    <row r="237" spans="7:7" x14ac:dyDescent="0.2">
      <c r="G237" s="48"/>
    </row>
    <row r="238" spans="7:7" x14ac:dyDescent="0.2">
      <c r="G238" s="48"/>
    </row>
    <row r="239" spans="7:7" x14ac:dyDescent="0.2">
      <c r="G239" s="48"/>
    </row>
    <row r="240" spans="7:7" x14ac:dyDescent="0.2">
      <c r="G240" s="48"/>
    </row>
    <row r="241" spans="7:7" x14ac:dyDescent="0.2">
      <c r="G241" s="48"/>
    </row>
    <row r="242" spans="7:7" x14ac:dyDescent="0.2">
      <c r="G242" s="48"/>
    </row>
    <row r="243" spans="7:7" x14ac:dyDescent="0.2">
      <c r="G243" s="48"/>
    </row>
    <row r="244" spans="7:7" x14ac:dyDescent="0.2">
      <c r="G244" s="48"/>
    </row>
    <row r="245" spans="7:7" x14ac:dyDescent="0.2">
      <c r="G245" s="48"/>
    </row>
    <row r="246" spans="7:7" x14ac:dyDescent="0.2">
      <c r="G246" s="48"/>
    </row>
    <row r="247" spans="7:7" x14ac:dyDescent="0.2">
      <c r="G247" s="48"/>
    </row>
    <row r="248" spans="7:7" x14ac:dyDescent="0.2">
      <c r="G248" s="48"/>
    </row>
    <row r="249" spans="7:7" x14ac:dyDescent="0.2">
      <c r="G249" s="48"/>
    </row>
    <row r="250" spans="7:7" x14ac:dyDescent="0.2">
      <c r="G250" s="48"/>
    </row>
    <row r="251" spans="7:7" x14ac:dyDescent="0.2">
      <c r="G251" s="48"/>
    </row>
    <row r="252" spans="7:7" x14ac:dyDescent="0.2">
      <c r="G252" s="48"/>
    </row>
    <row r="253" spans="7:7" x14ac:dyDescent="0.2">
      <c r="G253" s="48"/>
    </row>
    <row r="254" spans="7:7" x14ac:dyDescent="0.2">
      <c r="G254" s="48"/>
    </row>
    <row r="255" spans="7:7" x14ac:dyDescent="0.2">
      <c r="G255" s="48"/>
    </row>
    <row r="256" spans="7:7" x14ac:dyDescent="0.2">
      <c r="G256" s="48"/>
    </row>
    <row r="257" spans="7:7" x14ac:dyDescent="0.2">
      <c r="G257" s="48"/>
    </row>
    <row r="258" spans="7:7" x14ac:dyDescent="0.2">
      <c r="G258" s="48"/>
    </row>
    <row r="259" spans="7:7" x14ac:dyDescent="0.2">
      <c r="G259" s="48"/>
    </row>
    <row r="260" spans="7:7" x14ac:dyDescent="0.2">
      <c r="G260" s="48"/>
    </row>
    <row r="261" spans="7:7" x14ac:dyDescent="0.2">
      <c r="G261" s="48"/>
    </row>
    <row r="262" spans="7:7" x14ac:dyDescent="0.2">
      <c r="G262" s="48"/>
    </row>
    <row r="263" spans="7:7" x14ac:dyDescent="0.2">
      <c r="G263" s="48"/>
    </row>
    <row r="264" spans="7:7" x14ac:dyDescent="0.2">
      <c r="G264" s="48"/>
    </row>
    <row r="265" spans="7:7" x14ac:dyDescent="0.2">
      <c r="G265" s="48"/>
    </row>
    <row r="266" spans="7:7" x14ac:dyDescent="0.2">
      <c r="G266" s="48"/>
    </row>
    <row r="267" spans="7:7" x14ac:dyDescent="0.2">
      <c r="G267" s="48"/>
    </row>
    <row r="268" spans="7:7" x14ac:dyDescent="0.2">
      <c r="G268" s="48"/>
    </row>
    <row r="269" spans="7:7" x14ac:dyDescent="0.2">
      <c r="G269" s="48"/>
    </row>
    <row r="270" spans="7:7" x14ac:dyDescent="0.2">
      <c r="G270" s="48"/>
    </row>
    <row r="271" spans="7:7" x14ac:dyDescent="0.2">
      <c r="G271" s="48"/>
    </row>
    <row r="272" spans="7:7" x14ac:dyDescent="0.2">
      <c r="G272" s="48"/>
    </row>
    <row r="273" spans="7:7" x14ac:dyDescent="0.2">
      <c r="G273" s="48"/>
    </row>
    <row r="274" spans="7:7" x14ac:dyDescent="0.2">
      <c r="G274" s="48"/>
    </row>
    <row r="275" spans="7:7" x14ac:dyDescent="0.2">
      <c r="G275" s="48"/>
    </row>
    <row r="276" spans="7:7" x14ac:dyDescent="0.2">
      <c r="G276" s="48"/>
    </row>
    <row r="277" spans="7:7" x14ac:dyDescent="0.2">
      <c r="G277" s="48"/>
    </row>
    <row r="278" spans="7:7" x14ac:dyDescent="0.2">
      <c r="G278" s="48"/>
    </row>
    <row r="279" spans="7:7" x14ac:dyDescent="0.2">
      <c r="G279" s="48"/>
    </row>
    <row r="280" spans="7:7" x14ac:dyDescent="0.2">
      <c r="G280" s="48"/>
    </row>
    <row r="281" spans="7:7" x14ac:dyDescent="0.2">
      <c r="G281" s="48"/>
    </row>
    <row r="282" spans="7:7" x14ac:dyDescent="0.2">
      <c r="G282" s="48"/>
    </row>
    <row r="283" spans="7:7" x14ac:dyDescent="0.2">
      <c r="G283" s="48"/>
    </row>
    <row r="284" spans="7:7" x14ac:dyDescent="0.2">
      <c r="G284" s="48"/>
    </row>
    <row r="285" spans="7:7" x14ac:dyDescent="0.2">
      <c r="G285" s="48"/>
    </row>
    <row r="286" spans="7:7" x14ac:dyDescent="0.2">
      <c r="G286" s="48"/>
    </row>
    <row r="287" spans="7:7" x14ac:dyDescent="0.2">
      <c r="G287" s="48"/>
    </row>
    <row r="288" spans="7:7" x14ac:dyDescent="0.2">
      <c r="G288" s="48"/>
    </row>
    <row r="289" spans="7:7" x14ac:dyDescent="0.2">
      <c r="G289" s="48"/>
    </row>
    <row r="290" spans="7:7" x14ac:dyDescent="0.2">
      <c r="G290" s="48"/>
    </row>
    <row r="291" spans="7:7" x14ac:dyDescent="0.2">
      <c r="G291" s="48"/>
    </row>
    <row r="292" spans="7:7" x14ac:dyDescent="0.2">
      <c r="G292" s="48"/>
    </row>
    <row r="293" spans="7:7" x14ac:dyDescent="0.2">
      <c r="G293" s="48"/>
    </row>
    <row r="294" spans="7:7" x14ac:dyDescent="0.2">
      <c r="G294" s="48"/>
    </row>
    <row r="295" spans="7:7" x14ac:dyDescent="0.2">
      <c r="G295" s="48"/>
    </row>
    <row r="296" spans="7:7" x14ac:dyDescent="0.2">
      <c r="G296" s="48"/>
    </row>
    <row r="297" spans="7:7" x14ac:dyDescent="0.2">
      <c r="G297" s="48"/>
    </row>
    <row r="298" spans="7:7" x14ac:dyDescent="0.2">
      <c r="G298" s="48"/>
    </row>
    <row r="299" spans="7:7" x14ac:dyDescent="0.2">
      <c r="G299" s="48"/>
    </row>
    <row r="300" spans="7:7" x14ac:dyDescent="0.2">
      <c r="G300" s="48"/>
    </row>
    <row r="301" spans="7:7" x14ac:dyDescent="0.2">
      <c r="G301" s="48"/>
    </row>
    <row r="302" spans="7:7" x14ac:dyDescent="0.2">
      <c r="G302" s="48"/>
    </row>
    <row r="303" spans="7:7" x14ac:dyDescent="0.2">
      <c r="G303" s="48"/>
    </row>
    <row r="304" spans="7:7" x14ac:dyDescent="0.2">
      <c r="G304" s="48"/>
    </row>
    <row r="305" spans="7:7" x14ac:dyDescent="0.2">
      <c r="G305" s="48"/>
    </row>
    <row r="306" spans="7:7" x14ac:dyDescent="0.2">
      <c r="G306" s="48"/>
    </row>
    <row r="307" spans="7:7" x14ac:dyDescent="0.2">
      <c r="G307" s="48"/>
    </row>
    <row r="308" spans="7:7" x14ac:dyDescent="0.2">
      <c r="G308" s="48"/>
    </row>
    <row r="309" spans="7:7" x14ac:dyDescent="0.2">
      <c r="G309" s="48"/>
    </row>
    <row r="310" spans="7:7" x14ac:dyDescent="0.2">
      <c r="G310" s="48"/>
    </row>
  </sheetData>
  <mergeCells count="3">
    <mergeCell ref="F3:H3"/>
    <mergeCell ref="I3:K3"/>
    <mergeCell ref="L3:N3"/>
  </mergeCells>
  <phoneticPr fontId="0" type="noConversion"/>
  <pageMargins left="0.5" right="0.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sfunkho</dc:creator>
  <cp:lastModifiedBy>Felienne</cp:lastModifiedBy>
  <cp:lastPrinted>2001-11-14T22:49:49Z</cp:lastPrinted>
  <dcterms:created xsi:type="dcterms:W3CDTF">2001-11-14T22:43:20Z</dcterms:created>
  <dcterms:modified xsi:type="dcterms:W3CDTF">2014-09-04T08:20:54Z</dcterms:modified>
</cp:coreProperties>
</file>