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DailyFebruary" sheetId="1" r:id="rId1"/>
  </sheets>
  <definedNames>
    <definedName name="ALL">#REF!</definedName>
    <definedName name="PRINT">#REF!</definedName>
  </definedNames>
  <calcPr calcId="152511" calcMode="autoNoTable" iterate="1" iterateCount="1" iterateDelta="0"/>
</workbook>
</file>

<file path=xl/calcChain.xml><?xml version="1.0" encoding="utf-8"?>
<calcChain xmlns="http://schemas.openxmlformats.org/spreadsheetml/2006/main">
  <c r="F8" i="1" l="1"/>
  <c r="K8" i="1"/>
  <c r="P8" i="1"/>
  <c r="U8" i="1"/>
  <c r="V8" i="1" s="1"/>
  <c r="F9" i="1"/>
  <c r="F40" i="1" s="1"/>
  <c r="K9" i="1"/>
  <c r="K40" i="1" s="1"/>
  <c r="P9" i="1"/>
  <c r="U9" i="1"/>
  <c r="V9" i="1"/>
  <c r="F10" i="1"/>
  <c r="K10" i="1"/>
  <c r="P10" i="1"/>
  <c r="U10" i="1"/>
  <c r="V10" i="1"/>
  <c r="F11" i="1"/>
  <c r="K11" i="1"/>
  <c r="P11" i="1"/>
  <c r="U11" i="1"/>
  <c r="V11" i="1"/>
  <c r="F12" i="1"/>
  <c r="K12" i="1"/>
  <c r="P12" i="1"/>
  <c r="P40" i="1" s="1"/>
  <c r="U12" i="1"/>
  <c r="V12" i="1" s="1"/>
  <c r="F13" i="1"/>
  <c r="K13" i="1"/>
  <c r="P13" i="1"/>
  <c r="U13" i="1"/>
  <c r="V13" i="1"/>
  <c r="F14" i="1"/>
  <c r="K14" i="1"/>
  <c r="P14" i="1"/>
  <c r="U14" i="1"/>
  <c r="V14" i="1" s="1"/>
  <c r="F15" i="1"/>
  <c r="K15" i="1"/>
  <c r="P15" i="1"/>
  <c r="U15" i="1"/>
  <c r="V15" i="1" s="1"/>
  <c r="F16" i="1"/>
  <c r="K16" i="1"/>
  <c r="P16" i="1"/>
  <c r="U16" i="1"/>
  <c r="V16" i="1" s="1"/>
  <c r="F17" i="1"/>
  <c r="K17" i="1"/>
  <c r="P17" i="1"/>
  <c r="U17" i="1"/>
  <c r="V17" i="1"/>
  <c r="F18" i="1"/>
  <c r="K18" i="1"/>
  <c r="P18" i="1"/>
  <c r="U18" i="1"/>
  <c r="V18" i="1"/>
  <c r="F19" i="1"/>
  <c r="K19" i="1"/>
  <c r="P19" i="1"/>
  <c r="U19" i="1"/>
  <c r="V19" i="1"/>
  <c r="F20" i="1"/>
  <c r="K20" i="1"/>
  <c r="P20" i="1"/>
  <c r="U20" i="1"/>
  <c r="V20" i="1" s="1"/>
  <c r="F21" i="1"/>
  <c r="K21" i="1"/>
  <c r="P21" i="1"/>
  <c r="U21" i="1"/>
  <c r="V21" i="1"/>
  <c r="F22" i="1"/>
  <c r="K22" i="1"/>
  <c r="P22" i="1"/>
  <c r="U22" i="1"/>
  <c r="V22" i="1" s="1"/>
  <c r="F23" i="1"/>
  <c r="K23" i="1"/>
  <c r="P23" i="1"/>
  <c r="U23" i="1"/>
  <c r="V23" i="1" s="1"/>
  <c r="F24" i="1"/>
  <c r="K24" i="1"/>
  <c r="P24" i="1"/>
  <c r="U24" i="1"/>
  <c r="V24" i="1" s="1"/>
  <c r="F25" i="1"/>
  <c r="K25" i="1"/>
  <c r="P25" i="1"/>
  <c r="U25" i="1"/>
  <c r="V25" i="1"/>
  <c r="F26" i="1"/>
  <c r="K26" i="1"/>
  <c r="P26" i="1"/>
  <c r="U26" i="1"/>
  <c r="V26" i="1"/>
  <c r="F27" i="1"/>
  <c r="K27" i="1"/>
  <c r="P27" i="1"/>
  <c r="U27" i="1"/>
  <c r="V27" i="1"/>
  <c r="F28" i="1"/>
  <c r="K28" i="1"/>
  <c r="P28" i="1"/>
  <c r="U28" i="1"/>
  <c r="V28" i="1" s="1"/>
  <c r="F29" i="1"/>
  <c r="K29" i="1"/>
  <c r="P29" i="1"/>
  <c r="U29" i="1"/>
  <c r="V29" i="1"/>
  <c r="F30" i="1"/>
  <c r="K30" i="1"/>
  <c r="P30" i="1"/>
  <c r="U30" i="1"/>
  <c r="V30" i="1" s="1"/>
  <c r="F31" i="1"/>
  <c r="K31" i="1"/>
  <c r="U31" i="1"/>
  <c r="V31" i="1"/>
  <c r="F32" i="1"/>
  <c r="K32" i="1"/>
  <c r="U32" i="1"/>
  <c r="F33" i="1"/>
  <c r="K33" i="1"/>
  <c r="U33" i="1"/>
  <c r="F34" i="1"/>
  <c r="K34" i="1"/>
  <c r="U34" i="1"/>
  <c r="F35" i="1"/>
  <c r="K35" i="1"/>
  <c r="U35" i="1"/>
  <c r="B40" i="1"/>
  <c r="C40" i="1"/>
  <c r="D40" i="1"/>
  <c r="E40" i="1"/>
  <c r="I40" i="1"/>
  <c r="J40" i="1"/>
  <c r="S40" i="1"/>
  <c r="T40" i="1"/>
  <c r="U40" i="1"/>
  <c r="V40" i="1" l="1"/>
</calcChain>
</file>

<file path=xl/sharedStrings.xml><?xml version="1.0" encoding="utf-8"?>
<sst xmlns="http://schemas.openxmlformats.org/spreadsheetml/2006/main" count="84" uniqueCount="75">
  <si>
    <t>TICKETS</t>
  </si>
  <si>
    <t>NOMINATIONS (PRESTON)</t>
  </si>
  <si>
    <t>ALLOCATIONS</t>
  </si>
  <si>
    <t>ACTUALS</t>
  </si>
  <si>
    <t>DtoD</t>
  </si>
  <si>
    <t>594648, 553654
555681, 555729</t>
  </si>
  <si>
    <t>Firm Index</t>
  </si>
  <si>
    <t>Field</t>
  </si>
  <si>
    <t>Pipe</t>
  </si>
  <si>
    <t>Pricing</t>
  </si>
  <si>
    <t>Brazos &amp; BOA (VPP)
St. Mary's (Excess)</t>
  </si>
  <si>
    <t>540814, 541136
555941, 554222</t>
  </si>
  <si>
    <t>AQ</t>
  </si>
  <si>
    <t>1st of Month</t>
  </si>
  <si>
    <t>Description</t>
  </si>
  <si>
    <t>St. Mary's Firm Excess</t>
  </si>
  <si>
    <t>Brazos Firm VPP</t>
  </si>
  <si>
    <t>Bank of America Firm VPP</t>
  </si>
  <si>
    <t>Spot Excess</t>
  </si>
  <si>
    <t>IFGMR Texas Gas Transmission Zone SL</t>
  </si>
  <si>
    <t>Myette Point</t>
  </si>
  <si>
    <t>TGT</t>
  </si>
  <si>
    <t>Meter</t>
  </si>
  <si>
    <t>Total</t>
  </si>
  <si>
    <t>Preston</t>
  </si>
  <si>
    <t>Enron Scheduling</t>
  </si>
  <si>
    <t>Firm Book</t>
  </si>
  <si>
    <t>Spot Book</t>
  </si>
  <si>
    <t>Total Book</t>
  </si>
  <si>
    <t>Nom to Pipe</t>
  </si>
  <si>
    <t>Total Nom</t>
  </si>
  <si>
    <t>Allocated</t>
  </si>
  <si>
    <t>GD</t>
  </si>
  <si>
    <t>Actual</t>
  </si>
  <si>
    <t>Share</t>
  </si>
  <si>
    <t>Lia Halstead</t>
  </si>
  <si>
    <t>713.853.5469</t>
  </si>
  <si>
    <t>Tricia Spence</t>
  </si>
  <si>
    <t>713.853.4222</t>
  </si>
  <si>
    <t>Enron Commercial</t>
  </si>
  <si>
    <t>Gary Bryan</t>
  </si>
  <si>
    <t>713.853.6784</t>
  </si>
  <si>
    <t>713.858.1534</t>
  </si>
  <si>
    <t>Enron VPP</t>
  </si>
  <si>
    <t>Joan Quick</t>
  </si>
  <si>
    <t>713.853.3152</t>
  </si>
  <si>
    <t>Enron Wellhead</t>
  </si>
  <si>
    <t>George Weissman</t>
  </si>
  <si>
    <t>713.853.6992</t>
  </si>
  <si>
    <t>713.417.0648</t>
  </si>
  <si>
    <t>Melissa Graves</t>
  </si>
  <si>
    <t>713.853.9173</t>
  </si>
  <si>
    <t>888.489.0926</t>
  </si>
  <si>
    <t>Enron Desk</t>
  </si>
  <si>
    <t>Susan Pereira</t>
  </si>
  <si>
    <t>713.853.3229</t>
  </si>
  <si>
    <t>Enron Risk</t>
  </si>
  <si>
    <t>Kam Keiser</t>
  </si>
  <si>
    <t>713.853.5781</t>
  </si>
  <si>
    <t>Jeff Royed</t>
  </si>
  <si>
    <t>713.853.5295</t>
  </si>
  <si>
    <t>unsold</t>
  </si>
  <si>
    <t>Jay Hartman</t>
  </si>
  <si>
    <t>281.367.8697</t>
  </si>
  <si>
    <t>Target</t>
  </si>
  <si>
    <t>Hunt</t>
  </si>
  <si>
    <t>Notes:</t>
  </si>
  <si>
    <t>Initial nomination was 14,219 (398,132) @ 9437 &amp; 2,997 (83,916) @ 9502 or total of 17,216 (482,048).  Nomination @ 9502 amended to 2,012 efft 1/31/2001, resulting in revised total of 16,231 (454,468).</t>
  </si>
  <si>
    <t>Jasmine Gannon</t>
  </si>
  <si>
    <t>214.978.8171</t>
  </si>
  <si>
    <t>Janice Boyd</t>
  </si>
  <si>
    <t>214.978.8185</t>
  </si>
  <si>
    <t>TGT Scheduling</t>
  </si>
  <si>
    <t>Tom Bowser</t>
  </si>
  <si>
    <t>270.688.6838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</si>
</sst>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70" formatCode="&quot;$&quot;#,##0.0000_);[Red]\(&quot;$&quot;#,##0.0000\)"/>
    <numFmt numFmtId="177" formatCode="General_)"/>
  </numFmts>
  <fonts count="5" x14ac:knownFonts="1">
    <font>
      <sz val="10"/>
      <name val="Arial"/>
    </font>
    <font>
      <sz val="10"/>
      <name val="MS Sans Serif"/>
    </font>
    <font>
      <sz val="10"/>
      <name val="Courier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" fontId="0" fillId="2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1" fontId="3" fillId="0" borderId="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  <xf numFmtId="170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70" fontId="4" fillId="2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/>
    </xf>
    <xf numFmtId="17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38" fontId="0" fillId="0" borderId="0" xfId="0" applyNumberFormat="1"/>
    <xf numFmtId="0" fontId="0" fillId="2" borderId="0" xfId="0" applyFill="1"/>
    <xf numFmtId="38" fontId="0" fillId="0" borderId="0" xfId="0" applyNumberFormat="1" applyFill="1"/>
    <xf numFmtId="38" fontId="0" fillId="0" borderId="0" xfId="0" applyNumberFormat="1" applyAlignment="1">
      <alignment horizontal="right"/>
    </xf>
    <xf numFmtId="38" fontId="3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38" fontId="3" fillId="0" borderId="0" xfId="0" applyNumberFormat="1" applyFont="1" applyFill="1" applyBorder="1"/>
    <xf numFmtId="38" fontId="4" fillId="3" borderId="1" xfId="0" applyNumberFormat="1" applyFont="1" applyFill="1" applyBorder="1"/>
    <xf numFmtId="38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0" xfId="0" applyNumberFormat="1" applyBorder="1"/>
    <xf numFmtId="170" fontId="0" fillId="0" borderId="0" xfId="0" applyNumberFormat="1"/>
    <xf numFmtId="0" fontId="0" fillId="0" borderId="0" xfId="0" quotePrefix="1" applyAlignment="1">
      <alignment horizontal="right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workbookViewId="0">
      <pane xSplit="1" ySplit="7" topLeftCell="F8" activePane="bottomRight" state="frozen"/>
      <selection activeCell="X42" sqref="X42"/>
      <selection pane="topRight" activeCell="X42" sqref="X42"/>
      <selection pane="bottomLeft" activeCell="X42" sqref="X42"/>
      <selection pane="bottomRight" activeCell="A8" sqref="A8"/>
    </sheetView>
  </sheetViews>
  <sheetFormatPr defaultRowHeight="12.75" x14ac:dyDescent="0.2"/>
  <cols>
    <col min="1" max="1" width="17.42578125" customWidth="1"/>
    <col min="2" max="2" width="11.85546875" customWidth="1"/>
    <col min="3" max="4" width="11.140625" customWidth="1"/>
    <col min="5" max="5" width="12.5703125" customWidth="1"/>
    <col min="6" max="6" width="12.28515625" customWidth="1"/>
    <col min="7" max="7" width="3.140625" customWidth="1"/>
    <col min="8" max="8" width="1.140625" customWidth="1"/>
    <col min="9" max="9" width="11.85546875" customWidth="1"/>
    <col min="10" max="10" width="11.140625" customWidth="1"/>
    <col min="11" max="11" width="12.85546875" customWidth="1"/>
    <col min="12" max="12" width="3.5703125" customWidth="1"/>
    <col min="13" max="13" width="1.42578125" customWidth="1"/>
    <col min="14" max="14" width="11.7109375" customWidth="1"/>
    <col min="16" max="16" width="12" customWidth="1"/>
    <col min="17" max="17" width="10" customWidth="1"/>
    <col min="18" max="18" width="1.42578125" customWidth="1"/>
    <col min="19" max="19" width="11.7109375" customWidth="1"/>
    <col min="21" max="22" width="12" customWidth="1"/>
    <col min="23" max="23" width="18.42578125" customWidth="1"/>
  </cols>
  <sheetData>
    <row r="1" spans="1:23" x14ac:dyDescent="0.2">
      <c r="A1" s="1" t="s">
        <v>0</v>
      </c>
      <c r="B1" s="2"/>
      <c r="C1" s="2"/>
      <c r="D1" s="2"/>
      <c r="E1" s="2"/>
      <c r="F1" s="2"/>
      <c r="G1" s="2"/>
      <c r="H1" s="3"/>
      <c r="I1" s="32" t="s">
        <v>1</v>
      </c>
      <c r="J1" s="33"/>
      <c r="K1" s="33"/>
      <c r="L1" s="33"/>
      <c r="M1" s="3"/>
      <c r="N1" s="32" t="s">
        <v>2</v>
      </c>
      <c r="O1" s="32"/>
      <c r="P1" s="32"/>
      <c r="Q1" s="32"/>
      <c r="R1" s="3"/>
      <c r="S1" s="32" t="s">
        <v>3</v>
      </c>
      <c r="T1" s="32"/>
      <c r="U1" s="32"/>
      <c r="V1" s="32"/>
    </row>
    <row r="2" spans="1:23" s="4" customFormat="1" ht="44.1" customHeight="1" x14ac:dyDescent="0.2">
      <c r="A2" s="4" t="s">
        <v>4</v>
      </c>
      <c r="B2" s="4">
        <v>594648</v>
      </c>
      <c r="C2" s="4">
        <v>553654</v>
      </c>
      <c r="D2" s="4">
        <v>555681</v>
      </c>
      <c r="E2" s="4">
        <v>555729</v>
      </c>
      <c r="H2" s="3"/>
      <c r="I2" s="30" t="s">
        <v>5</v>
      </c>
      <c r="J2" s="30"/>
      <c r="K2" s="5"/>
      <c r="M2" s="3"/>
      <c r="N2" s="4" t="s">
        <v>6</v>
      </c>
      <c r="O2" s="6" t="s">
        <v>7</v>
      </c>
      <c r="P2" s="4" t="s">
        <v>8</v>
      </c>
      <c r="Q2" s="4" t="s">
        <v>9</v>
      </c>
      <c r="R2" s="3"/>
      <c r="T2" s="6"/>
    </row>
    <row r="3" spans="1:23" s="4" customFormat="1" ht="51" x14ac:dyDescent="0.2">
      <c r="A3" s="4" t="s">
        <v>10</v>
      </c>
      <c r="B3" s="4">
        <v>540814</v>
      </c>
      <c r="C3" s="4">
        <v>541136</v>
      </c>
      <c r="D3" s="4">
        <v>555941</v>
      </c>
      <c r="E3" s="4">
        <v>554222</v>
      </c>
      <c r="H3" s="3"/>
      <c r="I3" s="30" t="s">
        <v>11</v>
      </c>
      <c r="J3" s="31"/>
      <c r="M3" s="3"/>
      <c r="N3" s="4" t="s">
        <v>12</v>
      </c>
      <c r="Q3" s="4" t="s">
        <v>13</v>
      </c>
      <c r="R3" s="3"/>
    </row>
    <row r="4" spans="1:23" s="7" customFormat="1" ht="51" x14ac:dyDescent="0.2">
      <c r="A4" s="7" t="s">
        <v>14</v>
      </c>
      <c r="B4" s="8" t="s">
        <v>15</v>
      </c>
      <c r="C4" s="8" t="s">
        <v>16</v>
      </c>
      <c r="D4" s="8" t="s">
        <v>17</v>
      </c>
      <c r="E4" s="8" t="s">
        <v>18</v>
      </c>
      <c r="F4" s="8"/>
      <c r="G4" s="8"/>
      <c r="H4" s="9"/>
      <c r="I4" s="8"/>
      <c r="J4" s="8"/>
      <c r="K4" s="8"/>
      <c r="L4" s="8"/>
      <c r="M4" s="9"/>
      <c r="N4" s="7" t="s">
        <v>19</v>
      </c>
      <c r="O4" s="7" t="s">
        <v>20</v>
      </c>
      <c r="P4" s="7" t="s">
        <v>21</v>
      </c>
      <c r="Q4" s="10">
        <v>6.23</v>
      </c>
      <c r="R4" s="9"/>
      <c r="V4" s="11">
        <v>0.16980000000000001</v>
      </c>
    </row>
    <row r="5" spans="1:23" s="7" customFormat="1" ht="6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  <c r="R5" s="12"/>
      <c r="S5" s="12"/>
      <c r="T5" s="12"/>
      <c r="U5" s="12"/>
      <c r="V5" s="12"/>
    </row>
    <row r="6" spans="1:23" s="1" customFormat="1" x14ac:dyDescent="0.2">
      <c r="A6" s="1" t="s">
        <v>22</v>
      </c>
      <c r="H6" s="14"/>
      <c r="I6" s="1">
        <v>9437</v>
      </c>
      <c r="J6" s="1">
        <v>9502</v>
      </c>
      <c r="M6" s="14"/>
      <c r="N6" s="1">
        <v>9437</v>
      </c>
      <c r="O6" s="1">
        <v>9502</v>
      </c>
      <c r="P6" s="1" t="s">
        <v>23</v>
      </c>
      <c r="Q6" s="15"/>
      <c r="R6" s="14"/>
      <c r="S6" s="1">
        <v>9437</v>
      </c>
      <c r="T6" s="1">
        <v>9502</v>
      </c>
      <c r="U6" s="1" t="s">
        <v>23</v>
      </c>
      <c r="V6" s="1" t="s">
        <v>24</v>
      </c>
      <c r="W6" t="s">
        <v>25</v>
      </c>
    </row>
    <row r="7" spans="1:23" s="1" customFormat="1" x14ac:dyDescent="0.2">
      <c r="A7" s="16">
        <v>36928.435586342603</v>
      </c>
      <c r="B7" s="1" t="s">
        <v>26</v>
      </c>
      <c r="C7" s="1" t="s">
        <v>26</v>
      </c>
      <c r="D7" s="1" t="s">
        <v>26</v>
      </c>
      <c r="E7" s="1" t="s">
        <v>27</v>
      </c>
      <c r="F7" s="1" t="s">
        <v>28</v>
      </c>
      <c r="H7" s="14"/>
      <c r="I7" s="1" t="s">
        <v>29</v>
      </c>
      <c r="J7" s="1" t="s">
        <v>29</v>
      </c>
      <c r="K7" s="1" t="s">
        <v>30</v>
      </c>
      <c r="M7" s="14"/>
      <c r="N7" s="1" t="s">
        <v>31</v>
      </c>
      <c r="O7" s="1" t="s">
        <v>31</v>
      </c>
      <c r="P7" s="1" t="s">
        <v>31</v>
      </c>
      <c r="Q7" s="15" t="s">
        <v>32</v>
      </c>
      <c r="R7" s="14"/>
      <c r="S7" s="1" t="s">
        <v>33</v>
      </c>
      <c r="T7" s="1" t="s">
        <v>33</v>
      </c>
      <c r="U7" s="1" t="s">
        <v>33</v>
      </c>
      <c r="V7" s="1" t="s">
        <v>34</v>
      </c>
      <c r="W7" t="s">
        <v>35</v>
      </c>
    </row>
    <row r="8" spans="1:23" x14ac:dyDescent="0.2">
      <c r="A8" s="1">
        <v>1</v>
      </c>
      <c r="B8" s="17">
        <v>4618</v>
      </c>
      <c r="C8" s="17">
        <v>11136</v>
      </c>
      <c r="D8" s="17">
        <v>344</v>
      </c>
      <c r="E8" s="17">
        <v>133</v>
      </c>
      <c r="F8" s="17">
        <f t="shared" ref="F8:F35" si="0">+E8+C8+B8+D8</f>
        <v>16231</v>
      </c>
      <c r="G8" s="17"/>
      <c r="H8" s="18"/>
      <c r="I8" s="19">
        <v>14219</v>
      </c>
      <c r="J8" s="19">
        <v>2012</v>
      </c>
      <c r="K8" s="19">
        <f t="shared" ref="K8:K35" si="1">+J8+I8</f>
        <v>16231</v>
      </c>
      <c r="L8" s="17"/>
      <c r="M8" s="18"/>
      <c r="N8" s="17">
        <v>14403</v>
      </c>
      <c r="O8" s="17">
        <v>1990</v>
      </c>
      <c r="P8" s="20">
        <f t="shared" ref="P8:P30" si="2">+O8+N8</f>
        <v>16393</v>
      </c>
      <c r="Q8" s="15">
        <v>5.8949999999999996</v>
      </c>
      <c r="R8" s="18"/>
      <c r="S8" s="17"/>
      <c r="T8" s="17"/>
      <c r="U8" s="20">
        <f t="shared" ref="U8:U35" si="3">+T8+S8</f>
        <v>0</v>
      </c>
      <c r="V8" s="17">
        <f t="shared" ref="V8:V31" si="4">+U8*V$4</f>
        <v>0</v>
      </c>
      <c r="W8" t="s">
        <v>36</v>
      </c>
    </row>
    <row r="9" spans="1:23" x14ac:dyDescent="0.2">
      <c r="A9" s="1">
        <v>2</v>
      </c>
      <c r="B9" s="17">
        <v>4618</v>
      </c>
      <c r="C9" s="17">
        <v>11136</v>
      </c>
      <c r="D9" s="17">
        <v>344</v>
      </c>
      <c r="E9" s="17">
        <v>133</v>
      </c>
      <c r="F9" s="17">
        <f t="shared" si="0"/>
        <v>16231</v>
      </c>
      <c r="G9" s="17"/>
      <c r="H9" s="18"/>
      <c r="I9" s="19">
        <v>14219</v>
      </c>
      <c r="J9" s="19">
        <v>2012</v>
      </c>
      <c r="K9" s="19">
        <f t="shared" si="1"/>
        <v>16231</v>
      </c>
      <c r="L9" s="17"/>
      <c r="M9" s="18"/>
      <c r="N9" s="17">
        <v>14477</v>
      </c>
      <c r="O9" s="17">
        <v>1998</v>
      </c>
      <c r="P9" s="20">
        <f t="shared" si="2"/>
        <v>16475</v>
      </c>
      <c r="Q9" s="15">
        <v>5.84</v>
      </c>
      <c r="R9" s="18"/>
      <c r="S9" s="17"/>
      <c r="T9" s="17"/>
      <c r="U9" s="20">
        <f t="shared" si="3"/>
        <v>0</v>
      </c>
      <c r="V9" s="17">
        <f t="shared" si="4"/>
        <v>0</v>
      </c>
      <c r="W9" t="s">
        <v>37</v>
      </c>
    </row>
    <row r="10" spans="1:23" x14ac:dyDescent="0.2">
      <c r="A10" s="1">
        <v>3</v>
      </c>
      <c r="B10" s="17">
        <v>4618</v>
      </c>
      <c r="C10" s="17">
        <v>11136</v>
      </c>
      <c r="D10" s="17">
        <v>344</v>
      </c>
      <c r="E10" s="17">
        <v>133</v>
      </c>
      <c r="F10" s="17">
        <f t="shared" si="0"/>
        <v>16231</v>
      </c>
      <c r="G10" s="17"/>
      <c r="H10" s="18"/>
      <c r="I10" s="19">
        <v>14219</v>
      </c>
      <c r="J10" s="19">
        <v>2012</v>
      </c>
      <c r="K10" s="19">
        <f t="shared" si="1"/>
        <v>16231</v>
      </c>
      <c r="L10" s="17"/>
      <c r="M10" s="18"/>
      <c r="N10" s="17">
        <v>14495</v>
      </c>
      <c r="O10" s="17">
        <v>2002</v>
      </c>
      <c r="P10" s="20">
        <f t="shared" si="2"/>
        <v>16497</v>
      </c>
      <c r="Q10" s="15">
        <v>6.5549999999999997</v>
      </c>
      <c r="R10" s="18"/>
      <c r="S10" s="17"/>
      <c r="T10" s="17"/>
      <c r="U10" s="20">
        <f t="shared" si="3"/>
        <v>0</v>
      </c>
      <c r="V10" s="17">
        <f t="shared" si="4"/>
        <v>0</v>
      </c>
      <c r="W10" t="s">
        <v>38</v>
      </c>
    </row>
    <row r="11" spans="1:23" x14ac:dyDescent="0.2">
      <c r="A11" s="1">
        <v>4</v>
      </c>
      <c r="B11" s="17">
        <v>4618</v>
      </c>
      <c r="C11" s="17">
        <v>11136</v>
      </c>
      <c r="D11" s="17">
        <v>344</v>
      </c>
      <c r="E11" s="17">
        <v>133</v>
      </c>
      <c r="F11" s="17">
        <f t="shared" si="0"/>
        <v>16231</v>
      </c>
      <c r="G11" s="17"/>
      <c r="H11" s="18"/>
      <c r="I11" s="19">
        <v>14219</v>
      </c>
      <c r="J11" s="19">
        <v>2012</v>
      </c>
      <c r="K11" s="19">
        <f t="shared" si="1"/>
        <v>16231</v>
      </c>
      <c r="L11" s="17"/>
      <c r="M11" s="18"/>
      <c r="N11" s="17">
        <v>14480</v>
      </c>
      <c r="O11" s="17">
        <v>2002</v>
      </c>
      <c r="P11" s="20">
        <f t="shared" si="2"/>
        <v>16482</v>
      </c>
      <c r="Q11" s="15">
        <v>6.5549999999999997</v>
      </c>
      <c r="R11" s="18"/>
      <c r="S11" s="17"/>
      <c r="T11" s="17"/>
      <c r="U11" s="20">
        <f t="shared" si="3"/>
        <v>0</v>
      </c>
      <c r="V11" s="17">
        <f t="shared" si="4"/>
        <v>0</v>
      </c>
    </row>
    <row r="12" spans="1:23" x14ac:dyDescent="0.2">
      <c r="A12" s="1">
        <v>5</v>
      </c>
      <c r="B12" s="17">
        <v>4618</v>
      </c>
      <c r="C12" s="17">
        <v>11136</v>
      </c>
      <c r="D12" s="17">
        <v>344</v>
      </c>
      <c r="E12" s="17">
        <v>133</v>
      </c>
      <c r="F12" s="17">
        <f t="shared" si="0"/>
        <v>16231</v>
      </c>
      <c r="G12" s="17"/>
      <c r="H12" s="18"/>
      <c r="I12" s="19">
        <v>14219</v>
      </c>
      <c r="J12" s="19">
        <v>2012</v>
      </c>
      <c r="K12" s="19">
        <f t="shared" si="1"/>
        <v>16231</v>
      </c>
      <c r="M12" s="18"/>
      <c r="N12" s="17"/>
      <c r="O12" s="17"/>
      <c r="P12" s="20">
        <f t="shared" si="2"/>
        <v>0</v>
      </c>
      <c r="Q12" s="15">
        <v>6.5549999999999997</v>
      </c>
      <c r="R12" s="18"/>
      <c r="S12" s="17"/>
      <c r="T12" s="17"/>
      <c r="U12" s="20">
        <f t="shared" si="3"/>
        <v>0</v>
      </c>
      <c r="V12" s="17">
        <f t="shared" si="4"/>
        <v>0</v>
      </c>
      <c r="W12" t="s">
        <v>39</v>
      </c>
    </row>
    <row r="13" spans="1:23" x14ac:dyDescent="0.2">
      <c r="A13" s="1">
        <v>6</v>
      </c>
      <c r="B13" s="17">
        <v>4618</v>
      </c>
      <c r="C13" s="17">
        <v>11136</v>
      </c>
      <c r="D13" s="17">
        <v>344</v>
      </c>
      <c r="E13" s="17">
        <v>133</v>
      </c>
      <c r="F13" s="17">
        <f t="shared" si="0"/>
        <v>16231</v>
      </c>
      <c r="G13" s="17"/>
      <c r="H13" s="18"/>
      <c r="I13" s="19">
        <v>14219</v>
      </c>
      <c r="J13" s="19">
        <v>2012</v>
      </c>
      <c r="K13" s="19">
        <f t="shared" si="1"/>
        <v>16231</v>
      </c>
      <c r="L13" s="17"/>
      <c r="M13" s="18"/>
      <c r="N13" s="17"/>
      <c r="O13" s="17"/>
      <c r="P13" s="20">
        <f t="shared" si="2"/>
        <v>0</v>
      </c>
      <c r="Q13" s="15">
        <v>5.78</v>
      </c>
      <c r="R13" s="18"/>
      <c r="S13" s="17"/>
      <c r="T13" s="17"/>
      <c r="U13" s="20">
        <f t="shared" si="3"/>
        <v>0</v>
      </c>
      <c r="V13" s="17">
        <f t="shared" si="4"/>
        <v>0</v>
      </c>
      <c r="W13" t="s">
        <v>40</v>
      </c>
    </row>
    <row r="14" spans="1:23" x14ac:dyDescent="0.2">
      <c r="A14" s="1">
        <v>7</v>
      </c>
      <c r="B14" s="17">
        <v>4618</v>
      </c>
      <c r="C14" s="17">
        <v>11136</v>
      </c>
      <c r="D14" s="17">
        <v>344</v>
      </c>
      <c r="E14" s="17">
        <v>133</v>
      </c>
      <c r="F14" s="17">
        <f t="shared" si="0"/>
        <v>16231</v>
      </c>
      <c r="G14" s="17"/>
      <c r="H14" s="18"/>
      <c r="I14" s="19">
        <v>14219</v>
      </c>
      <c r="J14" s="19">
        <v>2012</v>
      </c>
      <c r="K14" s="19">
        <f t="shared" si="1"/>
        <v>16231</v>
      </c>
      <c r="L14" s="17"/>
      <c r="M14" s="18"/>
      <c r="N14" s="17"/>
      <c r="O14" s="17"/>
      <c r="P14" s="20">
        <f t="shared" si="2"/>
        <v>0</v>
      </c>
      <c r="Q14" s="15"/>
      <c r="R14" s="18"/>
      <c r="S14" s="17"/>
      <c r="T14" s="17"/>
      <c r="U14" s="20">
        <f t="shared" si="3"/>
        <v>0</v>
      </c>
      <c r="V14" s="17">
        <f t="shared" si="4"/>
        <v>0</v>
      </c>
      <c r="W14" t="s">
        <v>41</v>
      </c>
    </row>
    <row r="15" spans="1:23" x14ac:dyDescent="0.2">
      <c r="A15" s="1">
        <v>8</v>
      </c>
      <c r="B15" s="17">
        <v>4618</v>
      </c>
      <c r="C15" s="17">
        <v>11136</v>
      </c>
      <c r="D15" s="17">
        <v>344</v>
      </c>
      <c r="E15" s="17">
        <v>133</v>
      </c>
      <c r="F15" s="17">
        <f t="shared" si="0"/>
        <v>16231</v>
      </c>
      <c r="G15" s="17"/>
      <c r="H15" s="18"/>
      <c r="I15" s="19">
        <v>14219</v>
      </c>
      <c r="J15" s="19">
        <v>2012</v>
      </c>
      <c r="K15" s="19">
        <f t="shared" si="1"/>
        <v>16231</v>
      </c>
      <c r="L15" s="17"/>
      <c r="M15" s="18"/>
      <c r="N15" s="17"/>
      <c r="O15" s="17"/>
      <c r="P15" s="20">
        <f t="shared" si="2"/>
        <v>0</v>
      </c>
      <c r="Q15" s="15"/>
      <c r="R15" s="18"/>
      <c r="S15" s="17"/>
      <c r="T15" s="17"/>
      <c r="U15" s="20">
        <f t="shared" si="3"/>
        <v>0</v>
      </c>
      <c r="V15" s="17">
        <f t="shared" si="4"/>
        <v>0</v>
      </c>
      <c r="W15" t="s">
        <v>42</v>
      </c>
    </row>
    <row r="16" spans="1:23" x14ac:dyDescent="0.2">
      <c r="A16" s="1">
        <v>9</v>
      </c>
      <c r="B16" s="17">
        <v>4618</v>
      </c>
      <c r="C16" s="17">
        <v>11136</v>
      </c>
      <c r="D16" s="17">
        <v>344</v>
      </c>
      <c r="E16" s="17">
        <v>133</v>
      </c>
      <c r="F16" s="17">
        <f t="shared" si="0"/>
        <v>16231</v>
      </c>
      <c r="G16" s="17"/>
      <c r="H16" s="18"/>
      <c r="I16" s="19">
        <v>14219</v>
      </c>
      <c r="J16" s="19">
        <v>2012</v>
      </c>
      <c r="K16" s="19">
        <f t="shared" si="1"/>
        <v>16231</v>
      </c>
      <c r="L16" s="17"/>
      <c r="M16" s="18"/>
      <c r="N16" s="17"/>
      <c r="O16" s="17"/>
      <c r="P16" s="20">
        <f t="shared" si="2"/>
        <v>0</v>
      </c>
      <c r="Q16" s="15"/>
      <c r="R16" s="18"/>
      <c r="S16" s="17"/>
      <c r="T16" s="17"/>
      <c r="U16" s="20">
        <f t="shared" si="3"/>
        <v>0</v>
      </c>
      <c r="V16" s="17">
        <f t="shared" si="4"/>
        <v>0</v>
      </c>
    </row>
    <row r="17" spans="1:23" x14ac:dyDescent="0.2">
      <c r="A17" s="1">
        <v>10</v>
      </c>
      <c r="B17" s="17">
        <v>4618</v>
      </c>
      <c r="C17" s="17">
        <v>11136</v>
      </c>
      <c r="D17" s="17">
        <v>344</v>
      </c>
      <c r="E17" s="17">
        <v>133</v>
      </c>
      <c r="F17" s="17">
        <f t="shared" si="0"/>
        <v>16231</v>
      </c>
      <c r="G17" s="17"/>
      <c r="H17" s="18"/>
      <c r="I17" s="19">
        <v>14219</v>
      </c>
      <c r="J17" s="19">
        <v>2012</v>
      </c>
      <c r="K17" s="19">
        <f t="shared" si="1"/>
        <v>16231</v>
      </c>
      <c r="L17" s="17"/>
      <c r="M17" s="18"/>
      <c r="N17" s="17"/>
      <c r="O17" s="17"/>
      <c r="P17" s="20">
        <f t="shared" si="2"/>
        <v>0</v>
      </c>
      <c r="Q17" s="15"/>
      <c r="R17" s="18"/>
      <c r="S17" s="17"/>
      <c r="T17" s="17"/>
      <c r="U17" s="20">
        <f t="shared" si="3"/>
        <v>0</v>
      </c>
      <c r="V17" s="17">
        <f t="shared" si="4"/>
        <v>0</v>
      </c>
      <c r="W17" t="s">
        <v>43</v>
      </c>
    </row>
    <row r="18" spans="1:23" x14ac:dyDescent="0.2">
      <c r="A18" s="1">
        <v>11</v>
      </c>
      <c r="B18" s="17">
        <v>4618</v>
      </c>
      <c r="C18" s="17">
        <v>11136</v>
      </c>
      <c r="D18" s="17">
        <v>344</v>
      </c>
      <c r="E18" s="17">
        <v>133</v>
      </c>
      <c r="F18" s="17">
        <f t="shared" si="0"/>
        <v>16231</v>
      </c>
      <c r="G18" s="17"/>
      <c r="H18" s="18"/>
      <c r="I18" s="19">
        <v>14219</v>
      </c>
      <c r="J18" s="19">
        <v>2012</v>
      </c>
      <c r="K18" s="19">
        <f t="shared" si="1"/>
        <v>16231</v>
      </c>
      <c r="L18" s="17"/>
      <c r="M18" s="18"/>
      <c r="N18" s="17"/>
      <c r="O18" s="17"/>
      <c r="P18" s="20">
        <f t="shared" si="2"/>
        <v>0</v>
      </c>
      <c r="Q18" s="15"/>
      <c r="R18" s="18"/>
      <c r="S18" s="17"/>
      <c r="T18" s="17"/>
      <c r="U18" s="20">
        <f t="shared" si="3"/>
        <v>0</v>
      </c>
      <c r="V18" s="17">
        <f t="shared" si="4"/>
        <v>0</v>
      </c>
      <c r="W18" t="s">
        <v>44</v>
      </c>
    </row>
    <row r="19" spans="1:23" x14ac:dyDescent="0.2">
      <c r="A19" s="1">
        <v>12</v>
      </c>
      <c r="B19" s="17">
        <v>4618</v>
      </c>
      <c r="C19" s="17">
        <v>11136</v>
      </c>
      <c r="D19" s="17">
        <v>344</v>
      </c>
      <c r="E19" s="17">
        <v>133</v>
      </c>
      <c r="F19" s="17">
        <f t="shared" si="0"/>
        <v>16231</v>
      </c>
      <c r="G19" s="17"/>
      <c r="H19" s="18"/>
      <c r="I19" s="19">
        <v>14219</v>
      </c>
      <c r="J19" s="19">
        <v>2012</v>
      </c>
      <c r="K19" s="19">
        <f t="shared" si="1"/>
        <v>16231</v>
      </c>
      <c r="L19" s="17"/>
      <c r="M19" s="18"/>
      <c r="N19" s="17"/>
      <c r="O19" s="17"/>
      <c r="P19" s="20">
        <f t="shared" si="2"/>
        <v>0</v>
      </c>
      <c r="Q19" s="15"/>
      <c r="R19" s="18"/>
      <c r="S19" s="17"/>
      <c r="T19" s="17"/>
      <c r="U19" s="20">
        <f t="shared" si="3"/>
        <v>0</v>
      </c>
      <c r="V19" s="17">
        <f t="shared" si="4"/>
        <v>0</v>
      </c>
      <c r="W19" t="s">
        <v>45</v>
      </c>
    </row>
    <row r="20" spans="1:23" x14ac:dyDescent="0.2">
      <c r="A20" s="1">
        <v>13</v>
      </c>
      <c r="B20" s="17">
        <v>4618</v>
      </c>
      <c r="C20" s="17">
        <v>11136</v>
      </c>
      <c r="D20" s="17">
        <v>344</v>
      </c>
      <c r="E20" s="17">
        <v>133</v>
      </c>
      <c r="F20" s="17">
        <f t="shared" si="0"/>
        <v>16231</v>
      </c>
      <c r="G20" s="17"/>
      <c r="H20" s="18"/>
      <c r="I20" s="19">
        <v>14219</v>
      </c>
      <c r="J20" s="19">
        <v>2012</v>
      </c>
      <c r="K20" s="19">
        <f t="shared" si="1"/>
        <v>16231</v>
      </c>
      <c r="L20" s="17"/>
      <c r="M20" s="18"/>
      <c r="N20" s="17"/>
      <c r="O20" s="17"/>
      <c r="P20" s="20">
        <f t="shared" si="2"/>
        <v>0</v>
      </c>
      <c r="Q20" s="15"/>
      <c r="R20" s="18"/>
      <c r="S20" s="17"/>
      <c r="T20" s="17"/>
      <c r="U20" s="20">
        <f t="shared" si="3"/>
        <v>0</v>
      </c>
      <c r="V20" s="17">
        <f t="shared" si="4"/>
        <v>0</v>
      </c>
    </row>
    <row r="21" spans="1:23" x14ac:dyDescent="0.2">
      <c r="A21" s="1">
        <v>14</v>
      </c>
      <c r="B21" s="17">
        <v>4618</v>
      </c>
      <c r="C21" s="17">
        <v>11136</v>
      </c>
      <c r="D21" s="17">
        <v>344</v>
      </c>
      <c r="E21" s="17">
        <v>133</v>
      </c>
      <c r="F21" s="17">
        <f t="shared" si="0"/>
        <v>16231</v>
      </c>
      <c r="G21" s="17"/>
      <c r="H21" s="18"/>
      <c r="I21" s="19">
        <v>14219</v>
      </c>
      <c r="J21" s="19">
        <v>2012</v>
      </c>
      <c r="K21" s="19">
        <f t="shared" si="1"/>
        <v>16231</v>
      </c>
      <c r="L21" s="17"/>
      <c r="M21" s="18"/>
      <c r="N21" s="17"/>
      <c r="O21" s="17"/>
      <c r="P21" s="20">
        <f t="shared" si="2"/>
        <v>0</v>
      </c>
      <c r="Q21" s="15"/>
      <c r="R21" s="18"/>
      <c r="S21" s="17"/>
      <c r="T21" s="17"/>
      <c r="U21" s="20">
        <f t="shared" si="3"/>
        <v>0</v>
      </c>
      <c r="V21" s="17">
        <f t="shared" si="4"/>
        <v>0</v>
      </c>
      <c r="W21" t="s">
        <v>46</v>
      </c>
    </row>
    <row r="22" spans="1:23" x14ac:dyDescent="0.2">
      <c r="A22" s="1">
        <v>15</v>
      </c>
      <c r="B22" s="17">
        <v>4618</v>
      </c>
      <c r="C22" s="17">
        <v>11136</v>
      </c>
      <c r="D22" s="17">
        <v>344</v>
      </c>
      <c r="E22" s="17">
        <v>133</v>
      </c>
      <c r="F22" s="17">
        <f t="shared" si="0"/>
        <v>16231</v>
      </c>
      <c r="G22" s="17"/>
      <c r="H22" s="18"/>
      <c r="I22" s="19">
        <v>14219</v>
      </c>
      <c r="J22" s="19">
        <v>2012</v>
      </c>
      <c r="K22" s="19">
        <f t="shared" si="1"/>
        <v>16231</v>
      </c>
      <c r="L22" s="17"/>
      <c r="M22" s="18"/>
      <c r="N22" s="17"/>
      <c r="O22" s="17"/>
      <c r="P22" s="20">
        <f t="shared" si="2"/>
        <v>0</v>
      </c>
      <c r="Q22" s="15"/>
      <c r="R22" s="18"/>
      <c r="S22" s="17"/>
      <c r="T22" s="17"/>
      <c r="U22" s="20">
        <f t="shared" si="3"/>
        <v>0</v>
      </c>
      <c r="V22" s="17">
        <f t="shared" si="4"/>
        <v>0</v>
      </c>
      <c r="W22" t="s">
        <v>47</v>
      </c>
    </row>
    <row r="23" spans="1:23" x14ac:dyDescent="0.2">
      <c r="A23" s="1">
        <v>16</v>
      </c>
      <c r="B23" s="17">
        <v>4618</v>
      </c>
      <c r="C23" s="17">
        <v>11136</v>
      </c>
      <c r="D23" s="17">
        <v>344</v>
      </c>
      <c r="E23" s="17">
        <v>133</v>
      </c>
      <c r="F23" s="17">
        <f t="shared" si="0"/>
        <v>16231</v>
      </c>
      <c r="G23" s="17"/>
      <c r="H23" s="18"/>
      <c r="I23" s="19">
        <v>14219</v>
      </c>
      <c r="J23" s="19">
        <v>2012</v>
      </c>
      <c r="K23" s="19">
        <f t="shared" si="1"/>
        <v>16231</v>
      </c>
      <c r="L23" s="17"/>
      <c r="M23" s="18"/>
      <c r="N23" s="17"/>
      <c r="O23" s="17"/>
      <c r="P23" s="20">
        <f t="shared" si="2"/>
        <v>0</v>
      </c>
      <c r="Q23" s="15"/>
      <c r="R23" s="18"/>
      <c r="S23" s="17"/>
      <c r="T23" s="17"/>
      <c r="U23" s="20">
        <f t="shared" si="3"/>
        <v>0</v>
      </c>
      <c r="V23" s="17">
        <f t="shared" si="4"/>
        <v>0</v>
      </c>
      <c r="W23" t="s">
        <v>48</v>
      </c>
    </row>
    <row r="24" spans="1:23" x14ac:dyDescent="0.2">
      <c r="A24" s="1">
        <v>17</v>
      </c>
      <c r="B24" s="17">
        <v>4618</v>
      </c>
      <c r="C24" s="17">
        <v>11136</v>
      </c>
      <c r="D24" s="17">
        <v>344</v>
      </c>
      <c r="E24" s="17">
        <v>133</v>
      </c>
      <c r="F24" s="17">
        <f t="shared" si="0"/>
        <v>16231</v>
      </c>
      <c r="G24" s="17"/>
      <c r="H24" s="18"/>
      <c r="I24" s="19">
        <v>14219</v>
      </c>
      <c r="J24" s="19">
        <v>2012</v>
      </c>
      <c r="K24" s="19">
        <f t="shared" si="1"/>
        <v>16231</v>
      </c>
      <c r="L24" s="17"/>
      <c r="M24" s="18"/>
      <c r="N24" s="17"/>
      <c r="O24" s="17"/>
      <c r="P24" s="20">
        <f t="shared" si="2"/>
        <v>0</v>
      </c>
      <c r="Q24" s="15"/>
      <c r="R24" s="18"/>
      <c r="S24" s="17"/>
      <c r="T24" s="17"/>
      <c r="U24" s="20">
        <f t="shared" si="3"/>
        <v>0</v>
      </c>
      <c r="V24" s="17">
        <f t="shared" si="4"/>
        <v>0</v>
      </c>
      <c r="W24" t="s">
        <v>49</v>
      </c>
    </row>
    <row r="25" spans="1:23" x14ac:dyDescent="0.2">
      <c r="A25" s="1">
        <v>18</v>
      </c>
      <c r="B25" s="17">
        <v>4618</v>
      </c>
      <c r="C25" s="17">
        <v>11136</v>
      </c>
      <c r="D25" s="17">
        <v>344</v>
      </c>
      <c r="E25" s="17">
        <v>133</v>
      </c>
      <c r="F25" s="17">
        <f t="shared" si="0"/>
        <v>16231</v>
      </c>
      <c r="G25" s="17"/>
      <c r="H25" s="18"/>
      <c r="I25" s="19">
        <v>14219</v>
      </c>
      <c r="J25" s="19">
        <v>2012</v>
      </c>
      <c r="K25" s="19">
        <f t="shared" si="1"/>
        <v>16231</v>
      </c>
      <c r="L25" s="17"/>
      <c r="M25" s="18"/>
      <c r="N25" s="17"/>
      <c r="O25" s="17"/>
      <c r="P25" s="20">
        <f t="shared" si="2"/>
        <v>0</v>
      </c>
      <c r="Q25" s="15"/>
      <c r="R25" s="18"/>
      <c r="S25" s="17"/>
      <c r="T25" s="17"/>
      <c r="U25" s="20">
        <f t="shared" si="3"/>
        <v>0</v>
      </c>
      <c r="V25" s="17">
        <f t="shared" si="4"/>
        <v>0</v>
      </c>
      <c r="W25" t="s">
        <v>50</v>
      </c>
    </row>
    <row r="26" spans="1:23" x14ac:dyDescent="0.2">
      <c r="A26" s="1">
        <v>19</v>
      </c>
      <c r="B26" s="17">
        <v>4618</v>
      </c>
      <c r="C26" s="17">
        <v>11136</v>
      </c>
      <c r="D26" s="17">
        <v>344</v>
      </c>
      <c r="E26" s="17">
        <v>133</v>
      </c>
      <c r="F26" s="17">
        <f t="shared" si="0"/>
        <v>16231</v>
      </c>
      <c r="G26" s="17"/>
      <c r="H26" s="18"/>
      <c r="I26" s="19">
        <v>14219</v>
      </c>
      <c r="J26" s="19">
        <v>2012</v>
      </c>
      <c r="K26" s="19">
        <f t="shared" si="1"/>
        <v>16231</v>
      </c>
      <c r="L26" s="17"/>
      <c r="M26" s="18"/>
      <c r="N26" s="17"/>
      <c r="O26" s="17"/>
      <c r="P26" s="20">
        <f t="shared" si="2"/>
        <v>0</v>
      </c>
      <c r="Q26" s="15"/>
      <c r="R26" s="18"/>
      <c r="S26" s="17"/>
      <c r="T26" s="17"/>
      <c r="U26" s="20">
        <f t="shared" si="3"/>
        <v>0</v>
      </c>
      <c r="V26" s="17">
        <f t="shared" si="4"/>
        <v>0</v>
      </c>
      <c r="W26" t="s">
        <v>51</v>
      </c>
    </row>
    <row r="27" spans="1:23" x14ac:dyDescent="0.2">
      <c r="A27" s="1">
        <v>20</v>
      </c>
      <c r="B27" s="17">
        <v>4618</v>
      </c>
      <c r="C27" s="17">
        <v>11136</v>
      </c>
      <c r="D27" s="17">
        <v>344</v>
      </c>
      <c r="E27" s="17">
        <v>133</v>
      </c>
      <c r="F27" s="17">
        <f t="shared" si="0"/>
        <v>16231</v>
      </c>
      <c r="G27" s="17"/>
      <c r="H27" s="18"/>
      <c r="I27" s="19">
        <v>14219</v>
      </c>
      <c r="J27" s="19">
        <v>2012</v>
      </c>
      <c r="K27" s="19">
        <f t="shared" si="1"/>
        <v>16231</v>
      </c>
      <c r="L27" s="17"/>
      <c r="M27" s="18"/>
      <c r="N27" s="17"/>
      <c r="O27" s="17"/>
      <c r="P27" s="21">
        <f t="shared" si="2"/>
        <v>0</v>
      </c>
      <c r="Q27" s="15"/>
      <c r="R27" s="18"/>
      <c r="S27" s="17"/>
      <c r="T27" s="17"/>
      <c r="U27" s="20">
        <f t="shared" si="3"/>
        <v>0</v>
      </c>
      <c r="V27" s="17">
        <f t="shared" si="4"/>
        <v>0</v>
      </c>
      <c r="W27" t="s">
        <v>52</v>
      </c>
    </row>
    <row r="28" spans="1:23" x14ac:dyDescent="0.2">
      <c r="A28" s="1">
        <v>21</v>
      </c>
      <c r="B28" s="17">
        <v>4618</v>
      </c>
      <c r="C28" s="17">
        <v>11136</v>
      </c>
      <c r="D28" s="17">
        <v>344</v>
      </c>
      <c r="E28" s="17">
        <v>133</v>
      </c>
      <c r="F28" s="17">
        <f t="shared" si="0"/>
        <v>16231</v>
      </c>
      <c r="G28" s="17"/>
      <c r="H28" s="18"/>
      <c r="I28" s="19">
        <v>14219</v>
      </c>
      <c r="J28" s="19">
        <v>2012</v>
      </c>
      <c r="K28" s="19">
        <f t="shared" si="1"/>
        <v>16231</v>
      </c>
      <c r="L28" s="17"/>
      <c r="M28" s="18"/>
      <c r="N28" s="17"/>
      <c r="O28" s="17"/>
      <c r="P28" s="21">
        <f t="shared" si="2"/>
        <v>0</v>
      </c>
      <c r="Q28" s="15"/>
      <c r="R28" s="18"/>
      <c r="S28" s="17"/>
      <c r="T28" s="17"/>
      <c r="U28" s="20">
        <f t="shared" si="3"/>
        <v>0</v>
      </c>
      <c r="V28" s="17">
        <f t="shared" si="4"/>
        <v>0</v>
      </c>
    </row>
    <row r="29" spans="1:23" x14ac:dyDescent="0.2">
      <c r="A29" s="1">
        <v>22</v>
      </c>
      <c r="B29" s="17">
        <v>4618</v>
      </c>
      <c r="C29" s="17">
        <v>11136</v>
      </c>
      <c r="D29" s="17">
        <v>344</v>
      </c>
      <c r="E29" s="17">
        <v>133</v>
      </c>
      <c r="F29" s="17">
        <f t="shared" si="0"/>
        <v>16231</v>
      </c>
      <c r="G29" s="17"/>
      <c r="H29" s="18"/>
      <c r="I29" s="19">
        <v>14219</v>
      </c>
      <c r="J29" s="19">
        <v>2012</v>
      </c>
      <c r="K29" s="19">
        <f t="shared" si="1"/>
        <v>16231</v>
      </c>
      <c r="L29" s="17"/>
      <c r="M29" s="18"/>
      <c r="N29" s="17"/>
      <c r="O29" s="17"/>
      <c r="P29" s="21">
        <f t="shared" si="2"/>
        <v>0</v>
      </c>
      <c r="Q29" s="15"/>
      <c r="R29" s="18"/>
      <c r="S29" s="17"/>
      <c r="T29" s="17"/>
      <c r="U29" s="20">
        <f t="shared" si="3"/>
        <v>0</v>
      </c>
      <c r="V29" s="17">
        <f t="shared" si="4"/>
        <v>0</v>
      </c>
      <c r="W29" t="s">
        <v>53</v>
      </c>
    </row>
    <row r="30" spans="1:23" x14ac:dyDescent="0.2">
      <c r="A30" s="1">
        <v>23</v>
      </c>
      <c r="B30" s="17">
        <v>4618</v>
      </c>
      <c r="C30" s="17">
        <v>11136</v>
      </c>
      <c r="D30" s="17">
        <v>344</v>
      </c>
      <c r="E30" s="17">
        <v>133</v>
      </c>
      <c r="F30" s="17">
        <f t="shared" si="0"/>
        <v>16231</v>
      </c>
      <c r="G30" s="17"/>
      <c r="H30" s="18"/>
      <c r="I30" s="19">
        <v>14219</v>
      </c>
      <c r="J30" s="19">
        <v>2012</v>
      </c>
      <c r="K30" s="19">
        <f t="shared" si="1"/>
        <v>16231</v>
      </c>
      <c r="L30" s="17"/>
      <c r="M30" s="18"/>
      <c r="N30" s="17"/>
      <c r="O30" s="17"/>
      <c r="P30" s="21">
        <f t="shared" si="2"/>
        <v>0</v>
      </c>
      <c r="Q30" s="15"/>
      <c r="R30" s="18"/>
      <c r="S30" s="17"/>
      <c r="T30" s="17"/>
      <c r="U30" s="20">
        <f t="shared" si="3"/>
        <v>0</v>
      </c>
      <c r="V30" s="17">
        <f t="shared" si="4"/>
        <v>0</v>
      </c>
      <c r="W30" t="s">
        <v>54</v>
      </c>
    </row>
    <row r="31" spans="1:23" x14ac:dyDescent="0.2">
      <c r="A31" s="1">
        <v>24</v>
      </c>
      <c r="B31" s="17">
        <v>4618</v>
      </c>
      <c r="C31" s="17">
        <v>11136</v>
      </c>
      <c r="D31" s="17">
        <v>344</v>
      </c>
      <c r="E31" s="17">
        <v>133</v>
      </c>
      <c r="F31" s="17">
        <f t="shared" si="0"/>
        <v>16231</v>
      </c>
      <c r="G31" s="17"/>
      <c r="H31" s="18"/>
      <c r="I31" s="19">
        <v>14219</v>
      </c>
      <c r="J31" s="19">
        <v>2012</v>
      </c>
      <c r="K31" s="19">
        <f t="shared" si="1"/>
        <v>16231</v>
      </c>
      <c r="L31" s="17"/>
      <c r="M31" s="18"/>
      <c r="N31" s="17"/>
      <c r="O31" s="17"/>
      <c r="P31" s="21">
        <v>0</v>
      </c>
      <c r="Q31" s="15"/>
      <c r="R31" s="18"/>
      <c r="S31" s="17"/>
      <c r="T31" s="17"/>
      <c r="U31" s="20">
        <f t="shared" si="3"/>
        <v>0</v>
      </c>
      <c r="V31" s="17">
        <f t="shared" si="4"/>
        <v>0</v>
      </c>
      <c r="W31" t="s">
        <v>55</v>
      </c>
    </row>
    <row r="32" spans="1:23" x14ac:dyDescent="0.2">
      <c r="A32" s="1">
        <v>25</v>
      </c>
      <c r="B32" s="17">
        <v>4618</v>
      </c>
      <c r="C32" s="17">
        <v>11136</v>
      </c>
      <c r="D32" s="17">
        <v>344</v>
      </c>
      <c r="E32" s="17">
        <v>133</v>
      </c>
      <c r="F32" s="17">
        <f t="shared" si="0"/>
        <v>16231</v>
      </c>
      <c r="G32" s="17"/>
      <c r="H32" s="18"/>
      <c r="I32" s="19">
        <v>14219</v>
      </c>
      <c r="J32" s="19">
        <v>2012</v>
      </c>
      <c r="K32" s="19">
        <f t="shared" si="1"/>
        <v>16231</v>
      </c>
      <c r="L32" s="17"/>
      <c r="M32" s="18"/>
      <c r="N32" s="17"/>
      <c r="O32" s="17"/>
      <c r="P32" s="21">
        <v>0</v>
      </c>
      <c r="Q32" s="15"/>
      <c r="R32" s="18"/>
      <c r="S32" s="17"/>
      <c r="T32" s="17"/>
      <c r="U32" s="20">
        <f t="shared" si="3"/>
        <v>0</v>
      </c>
      <c r="V32" s="22"/>
    </row>
    <row r="33" spans="1:23" x14ac:dyDescent="0.2">
      <c r="A33" s="1">
        <v>26</v>
      </c>
      <c r="B33" s="17">
        <v>4618</v>
      </c>
      <c r="C33" s="17">
        <v>11136</v>
      </c>
      <c r="D33" s="17">
        <v>344</v>
      </c>
      <c r="E33" s="17">
        <v>133</v>
      </c>
      <c r="F33" s="17">
        <f t="shared" si="0"/>
        <v>16231</v>
      </c>
      <c r="G33" s="17"/>
      <c r="H33" s="18"/>
      <c r="I33" s="19">
        <v>14219</v>
      </c>
      <c r="J33" s="19">
        <v>2012</v>
      </c>
      <c r="K33" s="19">
        <f t="shared" si="1"/>
        <v>16231</v>
      </c>
      <c r="L33" s="17"/>
      <c r="M33" s="18"/>
      <c r="N33" s="17"/>
      <c r="O33" s="17"/>
      <c r="P33" s="21">
        <v>0</v>
      </c>
      <c r="Q33" s="15"/>
      <c r="R33" s="18"/>
      <c r="S33" s="17"/>
      <c r="T33" s="17"/>
      <c r="U33" s="20">
        <f t="shared" si="3"/>
        <v>0</v>
      </c>
      <c r="V33" s="22"/>
      <c r="W33" t="s">
        <v>56</v>
      </c>
    </row>
    <row r="34" spans="1:23" x14ac:dyDescent="0.2">
      <c r="A34" s="1">
        <v>27</v>
      </c>
      <c r="B34" s="17">
        <v>4618</v>
      </c>
      <c r="C34" s="17">
        <v>11136</v>
      </c>
      <c r="D34" s="17">
        <v>344</v>
      </c>
      <c r="E34" s="17">
        <v>133</v>
      </c>
      <c r="F34" s="17">
        <f t="shared" si="0"/>
        <v>16231</v>
      </c>
      <c r="G34" s="17"/>
      <c r="H34" s="18"/>
      <c r="I34" s="19">
        <v>14219</v>
      </c>
      <c r="J34" s="19">
        <v>2012</v>
      </c>
      <c r="K34" s="19">
        <f t="shared" si="1"/>
        <v>16231</v>
      </c>
      <c r="L34" s="17"/>
      <c r="M34" s="18"/>
      <c r="N34" s="17"/>
      <c r="O34" s="17"/>
      <c r="P34" s="21">
        <v>0</v>
      </c>
      <c r="Q34" s="15"/>
      <c r="R34" s="18"/>
      <c r="S34" s="17"/>
      <c r="T34" s="17"/>
      <c r="U34" s="20">
        <f t="shared" si="3"/>
        <v>0</v>
      </c>
      <c r="V34" s="22"/>
      <c r="W34" t="s">
        <v>57</v>
      </c>
    </row>
    <row r="35" spans="1:23" x14ac:dyDescent="0.2">
      <c r="A35" s="1">
        <v>28</v>
      </c>
      <c r="B35" s="17">
        <v>4618</v>
      </c>
      <c r="C35" s="17">
        <v>11136</v>
      </c>
      <c r="D35" s="17">
        <v>344</v>
      </c>
      <c r="E35" s="17">
        <v>133</v>
      </c>
      <c r="F35" s="17">
        <f t="shared" si="0"/>
        <v>16231</v>
      </c>
      <c r="G35" s="17"/>
      <c r="H35" s="18"/>
      <c r="I35" s="19">
        <v>14219</v>
      </c>
      <c r="J35" s="19">
        <v>2012</v>
      </c>
      <c r="K35" s="19">
        <f t="shared" si="1"/>
        <v>16231</v>
      </c>
      <c r="L35" s="17"/>
      <c r="M35" s="18"/>
      <c r="N35" s="17"/>
      <c r="O35" s="17"/>
      <c r="P35" s="21">
        <v>0</v>
      </c>
      <c r="Q35" s="15"/>
      <c r="R35" s="18"/>
      <c r="S35" s="17"/>
      <c r="T35" s="17"/>
      <c r="U35" s="20">
        <f t="shared" si="3"/>
        <v>0</v>
      </c>
      <c r="V35" s="22"/>
      <c r="W35" t="s">
        <v>58</v>
      </c>
    </row>
    <row r="36" spans="1:23" x14ac:dyDescent="0.2">
      <c r="A36" s="1"/>
      <c r="B36" s="17"/>
      <c r="C36" s="17"/>
      <c r="D36" s="17"/>
      <c r="E36" s="17"/>
      <c r="F36" s="17"/>
      <c r="G36" s="17"/>
      <c r="H36" s="18"/>
      <c r="I36" s="17"/>
      <c r="J36" s="17"/>
      <c r="K36" s="17"/>
      <c r="L36" s="17"/>
      <c r="M36" s="18"/>
      <c r="N36" s="17"/>
      <c r="O36" s="17"/>
      <c r="P36" s="22"/>
      <c r="Q36" s="15"/>
      <c r="R36" s="18"/>
      <c r="S36" s="17"/>
      <c r="T36" s="17"/>
      <c r="U36" s="20"/>
      <c r="V36" s="22"/>
      <c r="W36" t="s">
        <v>59</v>
      </c>
    </row>
    <row r="37" spans="1:23" x14ac:dyDescent="0.2">
      <c r="A37" s="1"/>
      <c r="B37" s="17"/>
      <c r="C37" s="17"/>
      <c r="D37" s="17"/>
      <c r="E37" s="17"/>
      <c r="F37" s="17"/>
      <c r="G37" s="17"/>
      <c r="H37" s="18"/>
      <c r="I37" s="17"/>
      <c r="J37" s="17"/>
      <c r="K37" s="17"/>
      <c r="L37" s="17"/>
      <c r="M37" s="18"/>
      <c r="N37" s="17"/>
      <c r="O37" s="17"/>
      <c r="P37" s="22"/>
      <c r="Q37" s="15"/>
      <c r="R37" s="18"/>
      <c r="S37" s="17"/>
      <c r="T37" s="17"/>
      <c r="U37" s="20"/>
      <c r="V37" s="22"/>
      <c r="W37" t="s">
        <v>60</v>
      </c>
    </row>
    <row r="38" spans="1:23" ht="13.5" thickBot="1" x14ac:dyDescent="0.25">
      <c r="A38" s="1"/>
      <c r="B38" s="17"/>
      <c r="C38" s="17"/>
      <c r="D38" s="17"/>
      <c r="E38" s="23"/>
      <c r="F38" s="17"/>
      <c r="G38" s="17"/>
      <c r="H38" s="18"/>
      <c r="I38" s="17"/>
      <c r="J38" s="17"/>
      <c r="K38" s="17"/>
      <c r="L38" s="17"/>
      <c r="M38" s="18"/>
      <c r="N38" s="17"/>
      <c r="O38" s="17"/>
      <c r="P38" s="22"/>
      <c r="Q38" s="15"/>
      <c r="R38" s="18"/>
      <c r="S38" s="17"/>
      <c r="T38" s="17"/>
      <c r="U38" s="20"/>
      <c r="V38" s="22"/>
    </row>
    <row r="39" spans="1:23" ht="13.5" thickBot="1" x14ac:dyDescent="0.25">
      <c r="A39" s="1" t="s">
        <v>61</v>
      </c>
      <c r="B39" s="17"/>
      <c r="C39" s="17"/>
      <c r="D39" s="17"/>
      <c r="E39" s="24">
        <v>0</v>
      </c>
      <c r="F39" s="17">
        <v>0</v>
      </c>
      <c r="G39" s="17"/>
      <c r="H39" s="18"/>
      <c r="I39" s="17"/>
      <c r="J39" s="17"/>
      <c r="K39" s="17"/>
      <c r="L39" s="17"/>
      <c r="M39" s="18"/>
      <c r="N39" s="17"/>
      <c r="O39" s="17"/>
      <c r="P39" s="25"/>
      <c r="Q39" s="15"/>
      <c r="R39" s="18"/>
      <c r="S39" s="17"/>
      <c r="T39" s="17"/>
      <c r="U39" s="25"/>
      <c r="V39" s="25"/>
      <c r="W39" t="s">
        <v>24</v>
      </c>
    </row>
    <row r="40" spans="1:23" ht="13.5" thickBot="1" x14ac:dyDescent="0.25">
      <c r="B40" s="17">
        <f>SUM(B8:B38)</f>
        <v>129304</v>
      </c>
      <c r="C40" s="17">
        <f>SUM(C8:C38)</f>
        <v>311808</v>
      </c>
      <c r="D40" s="17">
        <f>SUM(D8:D38)</f>
        <v>9632</v>
      </c>
      <c r="E40" s="17">
        <f>SUM(E8:E38)</f>
        <v>3724</v>
      </c>
      <c r="F40" s="26">
        <f>SUM(F8:F39)</f>
        <v>454468</v>
      </c>
      <c r="G40" s="27"/>
      <c r="H40" s="18"/>
      <c r="I40" s="17">
        <f>SUM(I8:I38)</f>
        <v>398132</v>
      </c>
      <c r="J40" s="17">
        <f>SUM(J8:J38)</f>
        <v>56336</v>
      </c>
      <c r="K40" s="26">
        <f>SUM(K8:K39)</f>
        <v>454468</v>
      </c>
      <c r="L40" s="27"/>
      <c r="M40" s="18"/>
      <c r="N40" s="17"/>
      <c r="O40" s="17"/>
      <c r="P40" s="26">
        <f>SUM(P8:P38)</f>
        <v>65847</v>
      </c>
      <c r="Q40" s="28"/>
      <c r="R40" s="18"/>
      <c r="S40" s="17">
        <f>SUM(S8:S38)</f>
        <v>0</v>
      </c>
      <c r="T40" s="17">
        <f>SUM(T8:T38)</f>
        <v>0</v>
      </c>
      <c r="U40" s="17">
        <f>SUM(U8:U38)</f>
        <v>0</v>
      </c>
      <c r="V40" s="17">
        <f>SUM(V8:V38)</f>
        <v>0</v>
      </c>
      <c r="W40" t="s">
        <v>62</v>
      </c>
    </row>
    <row r="41" spans="1:23" ht="13.5" thickBot="1" x14ac:dyDescent="0.25">
      <c r="H41" s="18"/>
      <c r="M41" s="18"/>
      <c r="N41" s="17"/>
      <c r="O41" s="17"/>
      <c r="P41" s="17"/>
      <c r="Q41" s="28"/>
      <c r="R41" s="18"/>
      <c r="S41" s="17"/>
      <c r="T41" s="17"/>
      <c r="U41" s="17"/>
      <c r="V41" s="17"/>
      <c r="W41" t="s">
        <v>63</v>
      </c>
    </row>
    <row r="42" spans="1:23" s="17" customFormat="1" ht="13.5" thickBot="1" x14ac:dyDescent="0.25">
      <c r="A42" s="17" t="s">
        <v>64</v>
      </c>
      <c r="B42" s="17">
        <v>129304</v>
      </c>
      <c r="C42" s="17">
        <v>311818</v>
      </c>
      <c r="D42" s="17">
        <v>9632</v>
      </c>
      <c r="E42" s="26"/>
      <c r="I42" s="17">
        <v>56336</v>
      </c>
      <c r="J42" s="17">
        <v>398132</v>
      </c>
      <c r="Q42" s="28"/>
      <c r="W42"/>
    </row>
    <row r="43" spans="1:23" x14ac:dyDescent="0.2">
      <c r="Q43" s="28"/>
      <c r="W43" t="s">
        <v>65</v>
      </c>
    </row>
    <row r="44" spans="1:23" x14ac:dyDescent="0.2">
      <c r="A44" t="s">
        <v>66</v>
      </c>
      <c r="B44" t="s">
        <v>67</v>
      </c>
      <c r="W44" t="s">
        <v>68</v>
      </c>
    </row>
    <row r="45" spans="1:23" x14ac:dyDescent="0.2">
      <c r="A45" s="29"/>
      <c r="Q45" s="28"/>
      <c r="W45" t="s">
        <v>69</v>
      </c>
    </row>
    <row r="46" spans="1:23" x14ac:dyDescent="0.2">
      <c r="A46" s="29"/>
      <c r="Q46" s="28"/>
      <c r="W46" t="s">
        <v>70</v>
      </c>
    </row>
    <row r="47" spans="1:23" x14ac:dyDescent="0.2">
      <c r="A47" s="29"/>
      <c r="Q47" s="28"/>
      <c r="W47" t="s">
        <v>71</v>
      </c>
    </row>
    <row r="48" spans="1:23" x14ac:dyDescent="0.2">
      <c r="A48" s="29"/>
      <c r="Q48" s="28"/>
    </row>
    <row r="49" spans="1:23" x14ac:dyDescent="0.2">
      <c r="A49" s="29"/>
      <c r="Q49" s="28"/>
      <c r="W49" t="s">
        <v>72</v>
      </c>
    </row>
    <row r="50" spans="1:23" x14ac:dyDescent="0.2">
      <c r="A50" s="29"/>
      <c r="Q50" s="28"/>
      <c r="W50" t="s">
        <v>73</v>
      </c>
    </row>
    <row r="51" spans="1:23" x14ac:dyDescent="0.2">
      <c r="A51" s="29"/>
      <c r="Q51" s="28"/>
      <c r="W51" t="s">
        <v>74</v>
      </c>
    </row>
    <row r="52" spans="1:23" x14ac:dyDescent="0.2">
      <c r="Q52" s="28"/>
    </row>
    <row r="53" spans="1:23" x14ac:dyDescent="0.2">
      <c r="Q53" s="28"/>
    </row>
    <row r="54" spans="1:23" x14ac:dyDescent="0.2">
      <c r="Q54" s="28"/>
    </row>
    <row r="55" spans="1:23" x14ac:dyDescent="0.2">
      <c r="Q55" s="28"/>
    </row>
    <row r="56" spans="1:23" x14ac:dyDescent="0.2">
      <c r="Q56" s="28"/>
    </row>
    <row r="57" spans="1:23" x14ac:dyDescent="0.2">
      <c r="Q57" s="28"/>
    </row>
    <row r="58" spans="1:23" x14ac:dyDescent="0.2">
      <c r="Q58" s="28"/>
    </row>
    <row r="59" spans="1:23" x14ac:dyDescent="0.2">
      <c r="Q59" s="28"/>
    </row>
    <row r="60" spans="1:23" x14ac:dyDescent="0.2">
      <c r="Q60" s="28"/>
    </row>
    <row r="61" spans="1:23" x14ac:dyDescent="0.2">
      <c r="Q61" s="28"/>
    </row>
    <row r="62" spans="1:23" x14ac:dyDescent="0.2">
      <c r="Q62" s="28"/>
    </row>
    <row r="63" spans="1:23" x14ac:dyDescent="0.2">
      <c r="Q63" s="28"/>
    </row>
    <row r="64" spans="1:23" x14ac:dyDescent="0.2">
      <c r="Q64" s="28"/>
    </row>
    <row r="65" spans="17:17" x14ac:dyDescent="0.2">
      <c r="Q65" s="28"/>
    </row>
    <row r="66" spans="17:17" x14ac:dyDescent="0.2">
      <c r="Q66" s="28"/>
    </row>
  </sheetData>
  <mergeCells count="5">
    <mergeCell ref="I2:J2"/>
    <mergeCell ref="I3:J3"/>
    <mergeCell ref="I1:L1"/>
    <mergeCell ref="S1:V1"/>
    <mergeCell ref="N1:Q1"/>
  </mergeCells>
  <printOptions horizontalCentered="1" gridLines="1"/>
  <pageMargins left="0.25" right="0.25" top="0.75" bottom="0.75" header="0.5" footer="0.5"/>
  <pageSetup paperSize="5" scale="68" orientation="landscape" r:id="rId1"/>
  <headerFooter alignWithMargins="0">
    <oddHeader>&amp;CPreston Exploration, LLC - ECT Merchant Investments Corp. - St. Mary's Production, LLC</oddHeader>
    <oddFooter>&amp;Lgmw/h:/parties/StMary&amp;C&amp;A&amp;R&amp;D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DailyFebruary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dcterms:created xsi:type="dcterms:W3CDTF">2001-02-06T16:27:29Z</dcterms:created>
  <dcterms:modified xsi:type="dcterms:W3CDTF">2014-09-04T08:11:06Z</dcterms:modified>
</cp:coreProperties>
</file>