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Annual Volumes" sheetId="1" r:id="rId1"/>
  </sheets>
  <externalReferences>
    <externalReference r:id="rId2"/>
    <externalReference r:id="rId3"/>
  </externalReferences>
  <definedNames>
    <definedName name="Count">#REF!</definedName>
    <definedName name="CurveCode">#REF!</definedName>
    <definedName name="CurveTable">#REF!</definedName>
    <definedName name="CurveType">#REF!</definedName>
    <definedName name="Dump">#REF!</definedName>
    <definedName name="EffectiveDate">#REF!</definedName>
    <definedName name="Month">#REF!</definedName>
    <definedName name="_xlnm.Print_Area" localSheetId="0">'Annual Volumes'!$A$1:$U$21</definedName>
    <definedName name="Print_Macro">[1]!Print_Macro</definedName>
    <definedName name="RiskType">#REF!</definedName>
    <definedName name="solver_adj" localSheetId="0" hidden="1">'Annual Volumes'!#REF!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'Annual Volumes'!#REF!</definedName>
    <definedName name="solver_lhs2" localSheetId="0" hidden="1">'Annual Volumes'!#REF!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'Annual Volumes'!#REF!</definedName>
    <definedName name="solver_pre" localSheetId="0" hidden="1">0.000001</definedName>
    <definedName name="solver_rel1" localSheetId="0" hidden="1">2</definedName>
    <definedName name="solver_rel2" localSheetId="0" hidden="1">2</definedName>
    <definedName name="solver_rhs1" localSheetId="0" hidden="1">'Annual Volumes'!#REF!</definedName>
    <definedName name="solver_rhs2" localSheetId="0" hidden="1">'Annual Volumes'!#REF!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A3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B10" i="1"/>
  <c r="B11" i="1"/>
  <c r="B18" i="1"/>
  <c r="B19" i="1"/>
  <c r="B20" i="1"/>
</calcChain>
</file>

<file path=xl/sharedStrings.xml><?xml version="1.0" encoding="utf-8"?>
<sst xmlns="http://schemas.openxmlformats.org/spreadsheetml/2006/main" count="14" uniqueCount="9">
  <si>
    <t>Devil's Tower</t>
  </si>
  <si>
    <t>Annual Volumes</t>
  </si>
  <si>
    <t>Dominion Curve 1P</t>
  </si>
  <si>
    <t>Period</t>
  </si>
  <si>
    <t>Date</t>
  </si>
  <si>
    <t>MBbls</t>
  </si>
  <si>
    <t>Mmcf</t>
  </si>
  <si>
    <t>MBOE</t>
  </si>
  <si>
    <t>Enron Curve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</si>
</sst>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8" formatCode="_(* #,##0_);_(* \(#,##0\);_(* &quot;-&quot;??_);_(@_)"/>
  </numFmts>
  <fonts count="9" x14ac:knownFonts="1">
    <font>
      <sz val="10"/>
      <name val="Times New Roman"/>
    </font>
    <font>
      <sz val="10"/>
      <name val="Times New Roman"/>
    </font>
    <font>
      <b/>
      <u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color indexed="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1" fontId="3" fillId="0" borderId="0" xfId="0" applyNumberFormat="1" applyFont="1"/>
    <xf numFmtId="43" fontId="4" fillId="0" borderId="0" xfId="0" applyNumberFormat="1" applyFont="1"/>
    <xf numFmtId="14" fontId="6" fillId="0" borderId="0" xfId="0" applyNumberFormat="1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center"/>
    </xf>
    <xf numFmtId="9" fontId="4" fillId="0" borderId="0" xfId="2" applyFont="1"/>
    <xf numFmtId="41" fontId="4" fillId="0" borderId="0" xfId="0" applyNumberFormat="1" applyFont="1"/>
    <xf numFmtId="0" fontId="4" fillId="0" borderId="0" xfId="0" applyFont="1" applyFill="1" applyBorder="1"/>
    <xf numFmtId="168" fontId="4" fillId="0" borderId="0" xfId="1" applyNumberFormat="1" applyFont="1" applyFill="1" applyBorder="1" applyAlignment="1">
      <alignment horizontal="center"/>
    </xf>
    <xf numFmtId="42" fontId="4" fillId="0" borderId="0" xfId="0" applyNumberFormat="1" applyFont="1" applyFill="1" applyBorder="1" applyAlignment="1">
      <alignment horizontal="center"/>
    </xf>
    <xf numFmtId="168" fontId="4" fillId="0" borderId="0" xfId="0" applyNumberFormat="1" applyFont="1" applyFill="1" applyBorder="1"/>
    <xf numFmtId="164" fontId="4" fillId="0" borderId="0" xfId="0" applyNumberFormat="1" applyFont="1"/>
    <xf numFmtId="13" fontId="4" fillId="0" borderId="0" xfId="0" applyNumberFormat="1" applyFont="1"/>
    <xf numFmtId="165" fontId="4" fillId="0" borderId="0" xfId="0" applyNumberFormat="1" applyFont="1"/>
    <xf numFmtId="41" fontId="3" fillId="2" borderId="1" xfId="0" applyNumberFormat="1" applyFont="1" applyFill="1" applyBorder="1"/>
    <xf numFmtId="41" fontId="4" fillId="2" borderId="2" xfId="0" applyNumberFormat="1" applyFont="1" applyFill="1" applyBorder="1" applyAlignment="1">
      <alignment horizontal="center"/>
    </xf>
    <xf numFmtId="41" fontId="4" fillId="2" borderId="2" xfId="0" applyNumberFormat="1" applyFont="1" applyFill="1" applyBorder="1"/>
    <xf numFmtId="41" fontId="4" fillId="2" borderId="3" xfId="0" applyNumberFormat="1" applyFont="1" applyFill="1" applyBorder="1"/>
    <xf numFmtId="41" fontId="4" fillId="0" borderId="4" xfId="0" applyNumberFormat="1" applyFont="1" applyBorder="1"/>
    <xf numFmtId="41" fontId="6" fillId="0" borderId="5" xfId="0" applyNumberFormat="1" applyFont="1" applyBorder="1" applyAlignment="1">
      <alignment horizontal="center"/>
    </xf>
    <xf numFmtId="41" fontId="4" fillId="0" borderId="0" xfId="0" applyNumberFormat="1" applyFont="1" applyBorder="1" applyAlignment="1">
      <alignment horizontal="center"/>
    </xf>
    <xf numFmtId="41" fontId="6" fillId="0" borderId="6" xfId="0" applyNumberFormat="1" applyFont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7" xfId="0" applyNumberFormat="1" applyFont="1" applyBorder="1"/>
    <xf numFmtId="41" fontId="4" fillId="0" borderId="6" xfId="0" applyNumberFormat="1" applyFont="1" applyBorder="1"/>
    <xf numFmtId="41" fontId="3" fillId="0" borderId="8" xfId="0" applyNumberFormat="1" applyFont="1" applyBorder="1"/>
    <xf numFmtId="41" fontId="8" fillId="0" borderId="9" xfId="0" applyNumberFormat="1" applyFont="1" applyBorder="1" applyAlignment="1">
      <alignment horizontal="center"/>
    </xf>
    <xf numFmtId="41" fontId="4" fillId="0" borderId="9" xfId="0" applyNumberFormat="1" applyFont="1" applyBorder="1"/>
    <xf numFmtId="168" fontId="3" fillId="0" borderId="10" xfId="0" applyNumberFormat="1" applyFont="1" applyBorder="1"/>
    <xf numFmtId="41" fontId="4" fillId="0" borderId="0" xfId="0" applyNumberFormat="1" applyFont="1" applyAlignment="1">
      <alignment horizontal="center"/>
    </xf>
    <xf numFmtId="10" fontId="4" fillId="0" borderId="0" xfId="2" applyNumberFormat="1" applyFont="1"/>
    <xf numFmtId="41" fontId="3" fillId="0" borderId="10" xfId="0" applyNumberFormat="1" applyFont="1" applyBorder="1"/>
    <xf numFmtId="41" fontId="4" fillId="0" borderId="11" xfId="0" applyNumberFormat="1" applyFont="1" applyBorder="1" applyAlignment="1">
      <alignment horizontal="center"/>
    </xf>
    <xf numFmtId="17" fontId="4" fillId="0" borderId="12" xfId="0" applyNumberFormat="1" applyFont="1" applyBorder="1" applyAlignment="1">
      <alignment horizontal="center"/>
    </xf>
    <xf numFmtId="41" fontId="4" fillId="0" borderId="11" xfId="0" applyNumberFormat="1" applyFont="1" applyBorder="1"/>
    <xf numFmtId="41" fontId="4" fillId="0" borderId="12" xfId="0" applyNumberFormat="1" applyFont="1" applyBorder="1"/>
    <xf numFmtId="168" fontId="3" fillId="0" borderId="13" xfId="0" applyNumberFormat="1" applyFont="1" applyBorder="1"/>
    <xf numFmtId="41" fontId="3" fillId="0" borderId="13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minion%20-%2012-6-00-Resid%20Val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Print_Macro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 Assumptions"/>
      <sheetName val="Sheet1"/>
      <sheetName val="Valuation 12-4-00"/>
      <sheetName val="Valuation 11-14 2.50 Comm chg "/>
      <sheetName val="Assumptions"/>
      <sheetName val="ENA Perspective"/>
      <sheetName val="E&amp;P Expenses"/>
      <sheetName val="Volume Chart"/>
      <sheetName val="Daily Volumes"/>
      <sheetName val="Annual Volumes"/>
      <sheetName val="Abandonment_OM"/>
      <sheetName val="Construction-Drawdown"/>
      <sheetName val="Financing"/>
      <sheetName val="JV Income Statement"/>
      <sheetName val="Tax Trust Statement"/>
      <sheetName val="Depreciation"/>
      <sheetName val="Transaction Diagram"/>
      <sheetName val="Valuation 11-14 2.30 Comm chg"/>
      <sheetName val="Valuation 11-13"/>
      <sheetName val="Valuation 11-11"/>
      <sheetName val="Cash Analysis"/>
      <sheetName val="Commodity Sensitivity (2)"/>
      <sheetName val="Dem Chg"/>
      <sheetName val="Comm Chg"/>
      <sheetName val="Excess Capacity Valuation "/>
      <sheetName val="Transaction for Presentation"/>
      <sheetName val="Oil Chart"/>
      <sheetName val="Gas Chart"/>
      <sheetName val="Water Production"/>
      <sheetName val="Inflation curve"/>
      <sheetName val="Excess Capacity 1"/>
      <sheetName val="Excess Tariff Analysis"/>
      <sheetName val="Capacity Sensitivity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</v>
          </cell>
          <cell r="H4">
            <v>2</v>
          </cell>
          <cell r="I4">
            <v>3</v>
          </cell>
          <cell r="J4">
            <v>4</v>
          </cell>
          <cell r="K4">
            <v>5</v>
          </cell>
          <cell r="L4">
            <v>6</v>
          </cell>
          <cell r="M4">
            <v>7</v>
          </cell>
          <cell r="N4">
            <v>8</v>
          </cell>
          <cell r="O4">
            <v>9</v>
          </cell>
          <cell r="P4">
            <v>10</v>
          </cell>
          <cell r="Q4">
            <v>11</v>
          </cell>
          <cell r="R4">
            <v>12</v>
          </cell>
          <cell r="S4">
            <v>13</v>
          </cell>
          <cell r="T4">
            <v>14</v>
          </cell>
          <cell r="U4">
            <v>15</v>
          </cell>
        </row>
        <row r="5">
          <cell r="C5">
            <v>36867</v>
          </cell>
          <cell r="D5">
            <v>36951</v>
          </cell>
          <cell r="E5">
            <v>37316</v>
          </cell>
          <cell r="F5">
            <v>37681</v>
          </cell>
          <cell r="G5">
            <v>37834</v>
          </cell>
          <cell r="H5">
            <v>38200</v>
          </cell>
          <cell r="I5">
            <v>38565</v>
          </cell>
          <cell r="J5">
            <v>38930</v>
          </cell>
          <cell r="K5">
            <v>39295</v>
          </cell>
          <cell r="L5">
            <v>39661</v>
          </cell>
          <cell r="M5">
            <v>40026</v>
          </cell>
          <cell r="N5">
            <v>40391</v>
          </cell>
          <cell r="O5">
            <v>40756</v>
          </cell>
          <cell r="P5">
            <v>41122</v>
          </cell>
          <cell r="Q5">
            <v>41487</v>
          </cell>
          <cell r="R5">
            <v>41852</v>
          </cell>
          <cell r="S5">
            <v>42217</v>
          </cell>
          <cell r="T5">
            <v>42583</v>
          </cell>
          <cell r="U5">
            <v>42948</v>
          </cell>
        </row>
      </sheetData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 fitToPage="1"/>
  </sheetPr>
  <dimension ref="A1:U21"/>
  <sheetViews>
    <sheetView showGridLines="0" tabSelected="1" zoomScale="85" zoomScaleNormal="75" workbookViewId="0">
      <selection activeCell="O29" sqref="O29"/>
    </sheetView>
  </sheetViews>
  <sheetFormatPr defaultRowHeight="12.75" x14ac:dyDescent="0.2"/>
  <cols>
    <col min="1" max="1" width="13.6640625" style="4" customWidth="1"/>
    <col min="2" max="2" width="11" style="10" bestFit="1" customWidth="1"/>
    <col min="3" max="3" width="8.1640625" style="10" bestFit="1" customWidth="1"/>
    <col min="4" max="6" width="8" style="10" bestFit="1" customWidth="1"/>
    <col min="7" max="7" width="10.33203125" style="4" customWidth="1"/>
    <col min="8" max="8" width="9.33203125" style="4" bestFit="1" customWidth="1"/>
    <col min="9" max="12" width="8.6640625" style="4" bestFit="1" customWidth="1"/>
    <col min="13" max="18" width="8.33203125" style="4" bestFit="1" customWidth="1"/>
    <col min="19" max="19" width="12.33203125" style="4" bestFit="1" customWidth="1"/>
    <col min="20" max="20" width="8.33203125" style="4" bestFit="1" customWidth="1"/>
    <col min="21" max="21" width="10.83203125" style="4" customWidth="1"/>
    <col min="22" max="22" width="12.33203125" style="4" bestFit="1" customWidth="1"/>
    <col min="23" max="16384" width="9.33203125" style="4"/>
  </cols>
  <sheetData>
    <row r="1" spans="1:21" ht="20.25" x14ac:dyDescent="0.3">
      <c r="A1" s="1" t="s">
        <v>0</v>
      </c>
      <c r="B1" s="2"/>
      <c r="C1" s="2"/>
      <c r="D1" s="2"/>
      <c r="E1" s="2"/>
      <c r="F1" s="2"/>
      <c r="G1" s="3"/>
    </row>
    <row r="2" spans="1:21" ht="18" x14ac:dyDescent="0.25">
      <c r="A2" s="5" t="s">
        <v>1</v>
      </c>
      <c r="B2" s="3"/>
      <c r="C2" s="3"/>
      <c r="D2" s="3"/>
      <c r="E2" s="3"/>
      <c r="F2" s="3"/>
      <c r="G2" s="6"/>
      <c r="I2" s="7"/>
    </row>
    <row r="3" spans="1:21" x14ac:dyDescent="0.2">
      <c r="A3" s="8">
        <f ca="1">TODAY()</f>
        <v>41886</v>
      </c>
      <c r="B3" s="3"/>
      <c r="C3" s="3"/>
      <c r="D3" s="3"/>
      <c r="E3" s="3"/>
      <c r="F3" s="3"/>
      <c r="G3" s="3"/>
      <c r="S3" s="7"/>
    </row>
    <row r="4" spans="1:21" ht="18.75" customHeight="1" x14ac:dyDescent="0.25">
      <c r="A4" s="9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21" s="12" customFormat="1" ht="18.75" customHeight="1" thickBot="1" x14ac:dyDescent="0.25">
      <c r="A5" s="13"/>
      <c r="B5" s="14"/>
      <c r="C5" s="14"/>
      <c r="D5" s="15"/>
      <c r="E5" s="15"/>
      <c r="F5" s="15"/>
      <c r="G5" s="16"/>
      <c r="H5" s="13"/>
      <c r="M5" s="17"/>
      <c r="N5" s="18"/>
      <c r="O5" s="19"/>
    </row>
    <row r="6" spans="1:21" s="12" customFormat="1" ht="13.5" thickBot="1" x14ac:dyDescent="0.25">
      <c r="A6" s="20" t="s">
        <v>2</v>
      </c>
      <c r="B6" s="21"/>
      <c r="C6" s="21"/>
      <c r="D6" s="21"/>
      <c r="E6" s="21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3"/>
    </row>
    <row r="7" spans="1:21" s="12" customFormat="1" x14ac:dyDescent="0.2">
      <c r="A7" s="24"/>
      <c r="B7" s="25" t="s">
        <v>3</v>
      </c>
      <c r="C7" s="26">
        <f>'[2]E&amp;P Expenses'!C$4</f>
        <v>0</v>
      </c>
      <c r="D7" s="26">
        <f>'[2]E&amp;P Expenses'!D$4</f>
        <v>0</v>
      </c>
      <c r="E7" s="26">
        <f>'[2]E&amp;P Expenses'!E$4</f>
        <v>0</v>
      </c>
      <c r="F7" s="26">
        <f>'[2]E&amp;P Expenses'!F$4</f>
        <v>0</v>
      </c>
      <c r="G7" s="26">
        <f>'[2]E&amp;P Expenses'!G$4</f>
        <v>1</v>
      </c>
      <c r="H7" s="26">
        <f>'[2]E&amp;P Expenses'!H$4</f>
        <v>2</v>
      </c>
      <c r="I7" s="26">
        <f>'[2]E&amp;P Expenses'!I$4</f>
        <v>3</v>
      </c>
      <c r="J7" s="26">
        <f>'[2]E&amp;P Expenses'!J$4</f>
        <v>4</v>
      </c>
      <c r="K7" s="26">
        <f>'[2]E&amp;P Expenses'!K$4</f>
        <v>5</v>
      </c>
      <c r="L7" s="26">
        <f>'[2]E&amp;P Expenses'!L$4</f>
        <v>6</v>
      </c>
      <c r="M7" s="26">
        <f>'[2]E&amp;P Expenses'!M$4</f>
        <v>7</v>
      </c>
      <c r="N7" s="26">
        <f>'[2]E&amp;P Expenses'!N$4</f>
        <v>8</v>
      </c>
      <c r="O7" s="26">
        <f>'[2]E&amp;P Expenses'!O$4</f>
        <v>9</v>
      </c>
      <c r="P7" s="26">
        <f>'[2]E&amp;P Expenses'!P$4</f>
        <v>10</v>
      </c>
      <c r="Q7" s="26">
        <f>'[2]E&amp;P Expenses'!Q$4</f>
        <v>11</v>
      </c>
      <c r="R7" s="26">
        <f>'[2]E&amp;P Expenses'!R$4</f>
        <v>12</v>
      </c>
      <c r="S7" s="26">
        <f>'[2]E&amp;P Expenses'!S$4</f>
        <v>13</v>
      </c>
      <c r="T7" s="26">
        <f>'[2]E&amp;P Expenses'!T$4</f>
        <v>14</v>
      </c>
      <c r="U7" s="40">
        <f>'[2]E&amp;P Expenses'!U$4</f>
        <v>15</v>
      </c>
    </row>
    <row r="8" spans="1:21" s="12" customFormat="1" x14ac:dyDescent="0.2">
      <c r="A8" s="24"/>
      <c r="B8" s="27" t="s">
        <v>4</v>
      </c>
      <c r="C8" s="28">
        <f>'[2]E&amp;P Expenses'!C$5</f>
        <v>36867</v>
      </c>
      <c r="D8" s="28">
        <f>'[2]E&amp;P Expenses'!D$5</f>
        <v>36951</v>
      </c>
      <c r="E8" s="28">
        <f>'[2]E&amp;P Expenses'!E$5</f>
        <v>37316</v>
      </c>
      <c r="F8" s="28">
        <f>'[2]E&amp;P Expenses'!F$5</f>
        <v>37681</v>
      </c>
      <c r="G8" s="28">
        <f>'[2]E&amp;P Expenses'!G$5</f>
        <v>37834</v>
      </c>
      <c r="H8" s="28">
        <f>'[2]E&amp;P Expenses'!H$5</f>
        <v>38200</v>
      </c>
      <c r="I8" s="28">
        <f>'[2]E&amp;P Expenses'!I$5</f>
        <v>38565</v>
      </c>
      <c r="J8" s="28">
        <f>'[2]E&amp;P Expenses'!J$5</f>
        <v>38930</v>
      </c>
      <c r="K8" s="28">
        <f>'[2]E&amp;P Expenses'!K$5</f>
        <v>39295</v>
      </c>
      <c r="L8" s="28">
        <f>'[2]E&amp;P Expenses'!L$5</f>
        <v>39661</v>
      </c>
      <c r="M8" s="28">
        <f>'[2]E&amp;P Expenses'!M$5</f>
        <v>40026</v>
      </c>
      <c r="N8" s="28">
        <f>'[2]E&amp;P Expenses'!N$5</f>
        <v>40391</v>
      </c>
      <c r="O8" s="28">
        <f>'[2]E&amp;P Expenses'!O$5</f>
        <v>40756</v>
      </c>
      <c r="P8" s="28">
        <f>'[2]E&amp;P Expenses'!P$5</f>
        <v>41122</v>
      </c>
      <c r="Q8" s="28">
        <f>'[2]E&amp;P Expenses'!Q$5</f>
        <v>41487</v>
      </c>
      <c r="R8" s="28">
        <f>'[2]E&amp;P Expenses'!R$5</f>
        <v>41852</v>
      </c>
      <c r="S8" s="28">
        <f>'[2]E&amp;P Expenses'!S$5</f>
        <v>42217</v>
      </c>
      <c r="T8" s="28">
        <f>'[2]E&amp;P Expenses'!T$5</f>
        <v>42583</v>
      </c>
      <c r="U8" s="41">
        <f>'[2]E&amp;P Expenses'!U$5</f>
        <v>42948</v>
      </c>
    </row>
    <row r="9" spans="1:21" s="12" customFormat="1" x14ac:dyDescent="0.2">
      <c r="A9" s="24" t="s">
        <v>5</v>
      </c>
      <c r="B9" s="29">
        <f>SUM(C9:Z9)</f>
        <v>29930</v>
      </c>
      <c r="C9" s="30">
        <v>0</v>
      </c>
      <c r="D9" s="30">
        <v>0</v>
      </c>
      <c r="E9" s="30">
        <v>0</v>
      </c>
      <c r="F9" s="30">
        <v>0</v>
      </c>
      <c r="G9" s="30">
        <v>6095.5</v>
      </c>
      <c r="H9" s="30">
        <v>5475</v>
      </c>
      <c r="I9" s="30">
        <v>4343.5</v>
      </c>
      <c r="J9" s="30">
        <v>5548</v>
      </c>
      <c r="K9" s="30">
        <v>4088</v>
      </c>
      <c r="L9" s="30">
        <v>3358</v>
      </c>
      <c r="M9" s="30">
        <v>1022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42">
        <v>0</v>
      </c>
    </row>
    <row r="10" spans="1:21" s="12" customFormat="1" x14ac:dyDescent="0.2">
      <c r="A10" s="31" t="s">
        <v>6</v>
      </c>
      <c r="B10" s="29">
        <f>SUM(C10:Z10)</f>
        <v>23177.5</v>
      </c>
      <c r="C10" s="32">
        <v>0</v>
      </c>
      <c r="D10" s="32">
        <v>0</v>
      </c>
      <c r="E10" s="32">
        <v>0</v>
      </c>
      <c r="F10" s="32">
        <v>0</v>
      </c>
      <c r="G10" s="32">
        <v>4270.5</v>
      </c>
      <c r="H10" s="32">
        <v>3869</v>
      </c>
      <c r="I10" s="32">
        <v>3540.5</v>
      </c>
      <c r="J10" s="32">
        <v>4015</v>
      </c>
      <c r="K10" s="32">
        <v>3723</v>
      </c>
      <c r="L10" s="32">
        <v>2737.5</v>
      </c>
      <c r="M10" s="32">
        <v>1022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43">
        <v>0</v>
      </c>
    </row>
    <row r="11" spans="1:21" s="6" customFormat="1" ht="13.5" thickBot="1" x14ac:dyDescent="0.25">
      <c r="A11" s="33" t="s">
        <v>7</v>
      </c>
      <c r="B11" s="34">
        <f>SUM(C11:Z11)</f>
        <v>33792.916666666664</v>
      </c>
      <c r="C11" s="35">
        <v>0</v>
      </c>
      <c r="D11" s="35">
        <v>0</v>
      </c>
      <c r="E11" s="35">
        <v>0</v>
      </c>
      <c r="F11" s="35">
        <v>0</v>
      </c>
      <c r="G11" s="36">
        <v>6807.25</v>
      </c>
      <c r="H11" s="36">
        <v>6119.833333333333</v>
      </c>
      <c r="I11" s="36">
        <v>4933.583333333333</v>
      </c>
      <c r="J11" s="36">
        <v>6217.166666666667</v>
      </c>
      <c r="K11" s="36">
        <v>4708.5</v>
      </c>
      <c r="L11" s="36">
        <v>3814.25</v>
      </c>
      <c r="M11" s="36">
        <v>1192.3333333333333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44">
        <v>0</v>
      </c>
    </row>
    <row r="12" spans="1:21" s="12" customFormat="1" x14ac:dyDescent="0.2">
      <c r="B12" s="37"/>
      <c r="C12" s="37"/>
      <c r="D12" s="37"/>
      <c r="E12" s="37"/>
      <c r="F12" s="37"/>
      <c r="G12" s="38"/>
      <c r="H12" s="38"/>
      <c r="I12" s="38"/>
      <c r="J12" s="38"/>
      <c r="K12" s="38"/>
      <c r="L12" s="38"/>
      <c r="M12" s="38"/>
    </row>
    <row r="13" spans="1:21" s="12" customFormat="1" x14ac:dyDescent="0.2">
      <c r="B13" s="37"/>
      <c r="C13" s="37"/>
      <c r="D13" s="37"/>
      <c r="E13" s="37"/>
      <c r="F13" s="37"/>
      <c r="G13" s="38"/>
      <c r="H13" s="38"/>
      <c r="I13" s="38"/>
      <c r="J13" s="38"/>
      <c r="K13" s="38"/>
      <c r="L13" s="38"/>
      <c r="M13" s="38"/>
    </row>
    <row r="14" spans="1:21" s="12" customFormat="1" ht="13.5" thickBot="1" x14ac:dyDescent="0.25">
      <c r="B14" s="37"/>
      <c r="C14" s="37"/>
      <c r="D14" s="37"/>
      <c r="E14" s="37"/>
      <c r="F14" s="37"/>
      <c r="G14" s="38"/>
      <c r="H14" s="38"/>
      <c r="I14" s="38"/>
      <c r="J14" s="38"/>
      <c r="K14" s="38"/>
      <c r="L14" s="38"/>
      <c r="M14" s="38"/>
    </row>
    <row r="15" spans="1:21" s="12" customFormat="1" ht="13.5" thickBot="1" x14ac:dyDescent="0.25">
      <c r="A15" s="20" t="s">
        <v>8</v>
      </c>
      <c r="B15" s="21"/>
      <c r="C15" s="21"/>
      <c r="D15" s="21"/>
      <c r="E15" s="21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</row>
    <row r="16" spans="1:21" s="12" customFormat="1" x14ac:dyDescent="0.2">
      <c r="A16" s="24"/>
      <c r="B16" s="25" t="s">
        <v>3</v>
      </c>
      <c r="C16" s="26">
        <v>0</v>
      </c>
      <c r="D16" s="26">
        <v>0</v>
      </c>
      <c r="E16" s="26">
        <v>0</v>
      </c>
      <c r="F16" s="26">
        <v>0</v>
      </c>
      <c r="G16" s="26">
        <v>1</v>
      </c>
      <c r="H16" s="26">
        <v>2</v>
      </c>
      <c r="I16" s="26">
        <v>3</v>
      </c>
      <c r="J16" s="26">
        <v>4</v>
      </c>
      <c r="K16" s="26">
        <v>5</v>
      </c>
      <c r="L16" s="26">
        <v>6</v>
      </c>
      <c r="M16" s="26">
        <v>7</v>
      </c>
      <c r="N16" s="26">
        <v>8</v>
      </c>
      <c r="O16" s="26">
        <v>9</v>
      </c>
      <c r="P16" s="26">
        <v>10</v>
      </c>
      <c r="Q16" s="26">
        <v>11</v>
      </c>
      <c r="R16" s="26">
        <v>12</v>
      </c>
      <c r="S16" s="26">
        <v>13</v>
      </c>
      <c r="T16" s="26">
        <v>14</v>
      </c>
      <c r="U16" s="40">
        <v>15</v>
      </c>
    </row>
    <row r="17" spans="1:21" s="12" customFormat="1" x14ac:dyDescent="0.2">
      <c r="A17" s="24"/>
      <c r="B17" s="27" t="s">
        <v>4</v>
      </c>
      <c r="C17" s="28">
        <v>36867</v>
      </c>
      <c r="D17" s="28">
        <v>36951</v>
      </c>
      <c r="E17" s="28">
        <v>37316</v>
      </c>
      <c r="F17" s="28">
        <v>37681</v>
      </c>
      <c r="G17" s="28">
        <v>37834</v>
      </c>
      <c r="H17" s="28">
        <v>38200</v>
      </c>
      <c r="I17" s="28">
        <v>38565</v>
      </c>
      <c r="J17" s="28">
        <v>38930</v>
      </c>
      <c r="K17" s="28">
        <v>39295</v>
      </c>
      <c r="L17" s="28">
        <v>39661</v>
      </c>
      <c r="M17" s="28">
        <v>40026</v>
      </c>
      <c r="N17" s="28">
        <v>40391</v>
      </c>
      <c r="O17" s="28">
        <v>40756</v>
      </c>
      <c r="P17" s="28">
        <v>41122</v>
      </c>
      <c r="Q17" s="28">
        <v>41487</v>
      </c>
      <c r="R17" s="28">
        <v>41852</v>
      </c>
      <c r="S17" s="28">
        <v>42217</v>
      </c>
      <c r="T17" s="28">
        <v>42583</v>
      </c>
      <c r="U17" s="41">
        <v>42948</v>
      </c>
    </row>
    <row r="18" spans="1:21" s="12" customFormat="1" x14ac:dyDescent="0.2">
      <c r="A18" s="24" t="s">
        <v>5</v>
      </c>
      <c r="B18" s="29">
        <f>SUM(C18:Z18)</f>
        <v>38088.844999999994</v>
      </c>
      <c r="C18" s="30">
        <v>0</v>
      </c>
      <c r="D18" s="30">
        <v>0</v>
      </c>
      <c r="E18" s="30">
        <v>0</v>
      </c>
      <c r="F18" s="30">
        <v>0</v>
      </c>
      <c r="G18" s="30">
        <v>13395.5</v>
      </c>
      <c r="H18" s="30">
        <v>8968.7800000000007</v>
      </c>
      <c r="I18" s="30">
        <v>4194.9449999999997</v>
      </c>
      <c r="J18" s="30">
        <v>1907.125</v>
      </c>
      <c r="K18" s="30">
        <v>2716.6949999999997</v>
      </c>
      <c r="L18" s="30">
        <v>2404.2550000000001</v>
      </c>
      <c r="M18" s="30">
        <v>3370.0450000000001</v>
      </c>
      <c r="N18" s="30">
        <v>1131.5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42">
        <v>0</v>
      </c>
    </row>
    <row r="19" spans="1:21" s="12" customFormat="1" x14ac:dyDescent="0.2">
      <c r="A19" s="31" t="s">
        <v>6</v>
      </c>
      <c r="B19" s="29">
        <f>SUM(C19:Z19)</f>
        <v>42232.324999999997</v>
      </c>
      <c r="C19" s="32">
        <v>0</v>
      </c>
      <c r="D19" s="32">
        <v>0</v>
      </c>
      <c r="E19" s="32">
        <v>0</v>
      </c>
      <c r="F19" s="32">
        <v>0</v>
      </c>
      <c r="G19" s="32">
        <v>16261.48</v>
      </c>
      <c r="H19" s="32">
        <v>10768.594999999999</v>
      </c>
      <c r="I19" s="32">
        <v>4840.63</v>
      </c>
      <c r="J19" s="32">
        <v>1641.04</v>
      </c>
      <c r="K19" s="32">
        <v>2179.415</v>
      </c>
      <c r="L19" s="32">
        <v>1947.2750000000001</v>
      </c>
      <c r="M19" s="32">
        <v>3439.03</v>
      </c>
      <c r="N19" s="32">
        <v>1154.8599999999999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43">
        <v>0</v>
      </c>
    </row>
    <row r="20" spans="1:21" s="6" customFormat="1" ht="13.5" thickBot="1" x14ac:dyDescent="0.25">
      <c r="A20" s="33" t="s">
        <v>7</v>
      </c>
      <c r="B20" s="34">
        <f>SUM(C20:Z20)</f>
        <v>45127.565833333334</v>
      </c>
      <c r="C20" s="39">
        <v>0</v>
      </c>
      <c r="D20" s="39">
        <v>0</v>
      </c>
      <c r="E20" s="39">
        <v>0</v>
      </c>
      <c r="F20" s="39">
        <v>0</v>
      </c>
      <c r="G20" s="39">
        <v>16105.746666666668</v>
      </c>
      <c r="H20" s="39">
        <v>10763.545833333332</v>
      </c>
      <c r="I20" s="39">
        <v>5001.7166666666662</v>
      </c>
      <c r="J20" s="39">
        <v>2180.6316666666667</v>
      </c>
      <c r="K20" s="39">
        <v>3079.9308333333329</v>
      </c>
      <c r="L20" s="39">
        <v>2728.8008333333337</v>
      </c>
      <c r="M20" s="39">
        <v>3943.2166666666667</v>
      </c>
      <c r="N20" s="39">
        <v>1323.9766666666667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45">
        <v>0</v>
      </c>
    </row>
    <row r="21" spans="1:21" s="12" customFormat="1" x14ac:dyDescent="0.2">
      <c r="B21" s="37"/>
      <c r="C21" s="37"/>
      <c r="D21" s="37"/>
      <c r="E21" s="37"/>
      <c r="F21" s="37"/>
    </row>
  </sheetData>
  <phoneticPr fontId="0" type="noConversion"/>
  <printOptions horizontalCentered="1" verticalCentered="1"/>
  <pageMargins left="0" right="0" top="0" bottom="0" header="0.19" footer="0.17"/>
  <pageSetup scale="60" orientation="landscape" horizontalDpi="4294967292" verticalDpi="300" r:id="rId1"/>
  <headerFooter alignWithMargins="0">
    <oddFooter>&amp;L&amp;F, &amp;D&amp;C&amp;A&amp;R&amp;P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Annual Volumes</vt:lpstr>
      <vt:lpstr>'Annual Volumes'!Print_Area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klittle</dc:creator>
  <cp:lastModifiedBy>Felienne</cp:lastModifiedBy>
  <dcterms:created xsi:type="dcterms:W3CDTF">2000-12-07T15:19:55Z</dcterms:created>
  <dcterms:modified xsi:type="dcterms:W3CDTF">2014-09-04T07:36:33Z</dcterms:modified>
</cp:coreProperties>
</file>