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55" yWindow="45" windowWidth="12675" windowHeight="9705" tabRatio="466"/>
  </bookViews>
  <sheets>
    <sheet name="Sheet1" sheetId="1" r:id="rId1"/>
    <sheet name="Codes" sheetId="2" r:id="rId2"/>
    <sheet name="Tables" sheetId="3" r:id="rId3"/>
    <sheet name="Module1" sheetId="4" state="veryHidden" r:id=""/>
  </sheets>
  <definedNames>
    <definedName name="BookCode1">Sheet1!$G$4</definedName>
    <definedName name="BookCode2">Sheet1!$G$5</definedName>
    <definedName name="CurveCode">Sheet1!$G$2</definedName>
    <definedName name="CurveType">Sheet1!$G$3</definedName>
    <definedName name="DatabaseName">Sheet1!$B$1</definedName>
    <definedName name="EffDate">Sheet1!$B$4</definedName>
    <definedName name="FirstMonth">Sheet1!$B$9</definedName>
    <definedName name="LoginName">Sheet1!$B$2</definedName>
    <definedName name="Password">Sheet1!$B$3</definedName>
    <definedName name="Position1">Sheet1!$B$13</definedName>
    <definedName name="Position2">Sheet1!$C$13</definedName>
    <definedName name="_xlnm.Print_Area" localSheetId="1">Codes!$B$129:$H$138</definedName>
    <definedName name="QUERY2.keep_password" localSheetId="0" hidden="1">FALSE</definedName>
    <definedName name="QUERY2.query_connection" localSheetId="0" hidden="1">{"DSN=EGSPROD;UID=DBRAST_PC;"}</definedName>
    <definedName name="QUERY2.query_definition" localSheetId="0" hidden="1">{"SELECT EGS_CURVES.EFFECTIVE_DT, EGS_CURVES.BOOK_TYPE_CD, EGS_CURVES.CURVE_CD, EGS_CURVES.REF_PERIOD_";"DT, EGS_CURVES.CURVE_AMT_x000D_
FROM EGS.EGS_CURVES EGS_CURVES_x000D_
WHERE (EGS_CURVES.EFFECTIVE_DT={ts '1995-1";"2-11 00:00:00'}) AND (EGS_CURVES.CURVE_CD='NG') AND (EGS_CURVES.CURVE_TYPE_CD='PR') AND (EGS_CURVES.";"BOOK_TYPE_CD='P')"}</definedName>
    <definedName name="QUERY2.query_options" localSheetId="0" hidden="1">{TRUE;FALSE}</definedName>
    <definedName name="QUERY2.query_range" localSheetId="0" hidden="1">Sheet1!$A$24:$E$285</definedName>
    <definedName name="QUERY2.query_source" localSheetId="0" hidden="1">{"EGSPROD"}</definedName>
    <definedName name="QUERY2.query_statement" localSheetId="0" hidden="1">{"SELECT EGS_CURVES.EFFECTIVE_DT, EGS_CURVES.BOOK_TYPE_CD, EGS_CURVES.CURVE_CD, EGS_CURVES.REF_PERIOD_";"DT, EGS_CURVES.CURVE_AMT_x000D_
FROM EGS.EGS_CURVES EGS_CURVES_x000D_
WHERE (EGS_CURVES.EFFECTIVE_DT={ts '1995-1";"2-11 00:00:00'}) AND (EGS_CURVES.CURVE_CD='NG') AND (EGS_CURVES.CURVE_TYPE_CD='PR') AND (EGS_CURVES.";"BOOK_TYPE_CD='P')"}</definedName>
    <definedName name="QUERY2.user_name" localSheetId="0" hidden="1">"DBRAST_PC"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7" i="1"/>
  <c r="G10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E13" i="1"/>
  <c r="F13" i="1"/>
  <c r="E14" i="1"/>
  <c r="E15" i="1"/>
  <c r="F15" i="1"/>
  <c r="E16" i="1"/>
  <c r="E17" i="1"/>
  <c r="E18" i="1"/>
  <c r="E19" i="1"/>
  <c r="E20" i="1"/>
  <c r="E21" i="1"/>
  <c r="E22" i="1"/>
  <c r="E23" i="1"/>
  <c r="E24" i="1"/>
  <c r="E25" i="1"/>
  <c r="E26" i="1"/>
  <c r="E27" i="1"/>
  <c r="F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B27" i="3"/>
  <c r="B28" i="3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A42" i="1" l="1"/>
  <c r="D41" i="1"/>
  <c r="G2" i="1"/>
  <c r="B82" i="3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G8" i="1"/>
  <c r="G9" i="1"/>
  <c r="D42" i="1" l="1"/>
  <c r="A43" i="1"/>
  <c r="B11" i="1"/>
  <c r="C11" i="1"/>
  <c r="A44" i="1" l="1"/>
  <c r="D43" i="1"/>
  <c r="A45" i="1" l="1"/>
  <c r="D44" i="1"/>
  <c r="D45" i="1" l="1"/>
  <c r="A46" i="1"/>
  <c r="D46" i="1" l="1"/>
  <c r="A47" i="1"/>
  <c r="D47" i="1" l="1"/>
  <c r="A48" i="1"/>
  <c r="A49" i="1" l="1"/>
  <c r="D48" i="1"/>
  <c r="A50" i="1" l="1"/>
  <c r="D49" i="1"/>
  <c r="D50" i="1" l="1"/>
  <c r="A51" i="1"/>
  <c r="A52" i="1" l="1"/>
  <c r="D51" i="1"/>
  <c r="A53" i="1" l="1"/>
  <c r="D52" i="1"/>
  <c r="D53" i="1" l="1"/>
  <c r="A54" i="1"/>
  <c r="D54" i="1" l="1"/>
  <c r="A55" i="1"/>
  <c r="D55" i="1" l="1"/>
  <c r="A56" i="1"/>
  <c r="A57" i="1" l="1"/>
  <c r="D56" i="1"/>
  <c r="A58" i="1" l="1"/>
  <c r="D57" i="1"/>
  <c r="A59" i="1" l="1"/>
  <c r="D58" i="1"/>
  <c r="A60" i="1" l="1"/>
  <c r="D59" i="1"/>
  <c r="D60" i="1" l="1"/>
  <c r="A61" i="1"/>
  <c r="A62" i="1" l="1"/>
  <c r="D61" i="1"/>
  <c r="D62" i="1" l="1"/>
  <c r="A63" i="1"/>
  <c r="D63" i="1" l="1"/>
  <c r="A64" i="1"/>
  <c r="A65" i="1" l="1"/>
  <c r="D64" i="1"/>
  <c r="A66" i="1" l="1"/>
  <c r="D65" i="1"/>
  <c r="A67" i="1" l="1"/>
  <c r="D66" i="1"/>
  <c r="A68" i="1" l="1"/>
  <c r="D67" i="1"/>
  <c r="D68" i="1" l="1"/>
  <c r="A69" i="1"/>
  <c r="A70" i="1" l="1"/>
  <c r="D69" i="1"/>
  <c r="D70" i="1" l="1"/>
  <c r="A71" i="1"/>
  <c r="D71" i="1" l="1"/>
  <c r="A72" i="1"/>
  <c r="A73" i="1" l="1"/>
  <c r="D72" i="1"/>
  <c r="A74" i="1" l="1"/>
  <c r="D73" i="1"/>
  <c r="D74" i="1" l="1"/>
  <c r="A75" i="1"/>
  <c r="A76" i="1" l="1"/>
  <c r="D75" i="1"/>
  <c r="A77" i="1" l="1"/>
  <c r="D76" i="1"/>
  <c r="D77" i="1" l="1"/>
  <c r="A78" i="1"/>
  <c r="D78" i="1" l="1"/>
  <c r="A79" i="1"/>
  <c r="D79" i="1" l="1"/>
  <c r="A80" i="1"/>
  <c r="A81" i="1" l="1"/>
  <c r="D80" i="1"/>
  <c r="A82" i="1" l="1"/>
  <c r="D81" i="1"/>
  <c r="D82" i="1" l="1"/>
  <c r="A83" i="1"/>
  <c r="A84" i="1" l="1"/>
  <c r="D83" i="1"/>
  <c r="A85" i="1" l="1"/>
  <c r="D84" i="1"/>
  <c r="D85" i="1" l="1"/>
  <c r="A86" i="1"/>
  <c r="D86" i="1" l="1"/>
  <c r="A87" i="1"/>
  <c r="D87" i="1" l="1"/>
  <c r="A88" i="1"/>
  <c r="A89" i="1" l="1"/>
  <c r="D88" i="1"/>
  <c r="A90" i="1" l="1"/>
  <c r="D89" i="1"/>
  <c r="A91" i="1" l="1"/>
  <c r="D90" i="1"/>
  <c r="A92" i="1" l="1"/>
  <c r="D91" i="1"/>
  <c r="D92" i="1" l="1"/>
  <c r="A93" i="1"/>
  <c r="A94" i="1" l="1"/>
  <c r="D93" i="1"/>
  <c r="D94" i="1" l="1"/>
  <c r="A95" i="1"/>
  <c r="D95" i="1" l="1"/>
  <c r="A96" i="1"/>
  <c r="A97" i="1" l="1"/>
  <c r="D96" i="1"/>
  <c r="A98" i="1" l="1"/>
  <c r="D97" i="1"/>
  <c r="A99" i="1" l="1"/>
  <c r="D98" i="1"/>
  <c r="A100" i="1" l="1"/>
  <c r="D99" i="1"/>
  <c r="D100" i="1" l="1"/>
  <c r="A101" i="1"/>
  <c r="A102" i="1" l="1"/>
  <c r="D101" i="1"/>
  <c r="D102" i="1" l="1"/>
  <c r="A103" i="1"/>
  <c r="D103" i="1" l="1"/>
  <c r="A104" i="1"/>
  <c r="A105" i="1" l="1"/>
  <c r="D104" i="1"/>
  <c r="A106" i="1" l="1"/>
  <c r="D105" i="1"/>
  <c r="D106" i="1" l="1"/>
  <c r="A107" i="1"/>
  <c r="A108" i="1" l="1"/>
  <c r="D107" i="1"/>
  <c r="A109" i="1" l="1"/>
  <c r="D108" i="1"/>
  <c r="D109" i="1" l="1"/>
  <c r="A110" i="1"/>
  <c r="D110" i="1" l="1"/>
  <c r="A111" i="1"/>
  <c r="D111" i="1" l="1"/>
  <c r="A112" i="1"/>
  <c r="A113" i="1" l="1"/>
  <c r="D112" i="1"/>
  <c r="A114" i="1" l="1"/>
  <c r="D113" i="1"/>
  <c r="D114" i="1" l="1"/>
  <c r="A115" i="1"/>
  <c r="A116" i="1" l="1"/>
  <c r="D115" i="1"/>
  <c r="A117" i="1" l="1"/>
  <c r="D116" i="1"/>
  <c r="D117" i="1" l="1"/>
  <c r="A118" i="1"/>
  <c r="D118" i="1" l="1"/>
  <c r="A119" i="1"/>
  <c r="D119" i="1" l="1"/>
  <c r="A120" i="1"/>
  <c r="A121" i="1" l="1"/>
  <c r="D120" i="1"/>
  <c r="A122" i="1" l="1"/>
  <c r="D121" i="1"/>
  <c r="A123" i="1" l="1"/>
  <c r="D122" i="1"/>
  <c r="A124" i="1" l="1"/>
  <c r="D123" i="1"/>
  <c r="D124" i="1" l="1"/>
  <c r="A125" i="1"/>
  <c r="A126" i="1" l="1"/>
  <c r="D125" i="1"/>
  <c r="D126" i="1" l="1"/>
  <c r="A127" i="1"/>
  <c r="D127" i="1" l="1"/>
  <c r="A128" i="1"/>
  <c r="A129" i="1" l="1"/>
  <c r="D128" i="1"/>
  <c r="A130" i="1" l="1"/>
  <c r="D129" i="1"/>
  <c r="A131" i="1" l="1"/>
  <c r="D130" i="1"/>
  <c r="A132" i="1" l="1"/>
  <c r="D131" i="1"/>
  <c r="D132" i="1" l="1"/>
  <c r="A133" i="1"/>
  <c r="A134" i="1" l="1"/>
  <c r="D133" i="1"/>
  <c r="D134" i="1" l="1"/>
  <c r="A135" i="1"/>
  <c r="D135" i="1" l="1"/>
  <c r="A136" i="1"/>
  <c r="A137" i="1" l="1"/>
  <c r="D136" i="1"/>
  <c r="A138" i="1" l="1"/>
  <c r="D137" i="1"/>
  <c r="D138" i="1" l="1"/>
  <c r="A139" i="1"/>
  <c r="A140" i="1" l="1"/>
  <c r="D139" i="1"/>
  <c r="A141" i="1" l="1"/>
  <c r="D140" i="1"/>
  <c r="D141" i="1" l="1"/>
  <c r="A142" i="1"/>
  <c r="D142" i="1" l="1"/>
  <c r="A143" i="1"/>
  <c r="D143" i="1" l="1"/>
  <c r="A144" i="1"/>
  <c r="A145" i="1" l="1"/>
  <c r="D144" i="1"/>
  <c r="A146" i="1" l="1"/>
  <c r="D145" i="1"/>
  <c r="D146" i="1" l="1"/>
  <c r="A147" i="1"/>
  <c r="A148" i="1" l="1"/>
  <c r="D147" i="1"/>
  <c r="A149" i="1" l="1"/>
  <c r="D148" i="1"/>
  <c r="D149" i="1" l="1"/>
  <c r="A150" i="1"/>
  <c r="D150" i="1" l="1"/>
  <c r="A151" i="1"/>
  <c r="D151" i="1" l="1"/>
  <c r="A152" i="1"/>
  <c r="A153" i="1" l="1"/>
  <c r="D152" i="1"/>
  <c r="A154" i="1" l="1"/>
  <c r="D153" i="1"/>
  <c r="A155" i="1" l="1"/>
  <c r="D154" i="1"/>
  <c r="A156" i="1" l="1"/>
  <c r="D155" i="1"/>
  <c r="D156" i="1" l="1"/>
  <c r="A157" i="1"/>
  <c r="A158" i="1" l="1"/>
  <c r="D157" i="1"/>
  <c r="D158" i="1" l="1"/>
  <c r="A159" i="1"/>
  <c r="D159" i="1" l="1"/>
  <c r="A160" i="1"/>
  <c r="A161" i="1" l="1"/>
  <c r="D160" i="1"/>
  <c r="A162" i="1" l="1"/>
  <c r="D161" i="1"/>
  <c r="A163" i="1" l="1"/>
  <c r="D162" i="1"/>
  <c r="A164" i="1" l="1"/>
  <c r="D163" i="1"/>
  <c r="D164" i="1" l="1"/>
  <c r="A165" i="1"/>
  <c r="A166" i="1" l="1"/>
  <c r="D165" i="1"/>
  <c r="D166" i="1" l="1"/>
  <c r="A167" i="1"/>
  <c r="D167" i="1" l="1"/>
  <c r="A168" i="1"/>
  <c r="A169" i="1" l="1"/>
  <c r="D168" i="1"/>
  <c r="A170" i="1" l="1"/>
  <c r="D169" i="1"/>
  <c r="D170" i="1" l="1"/>
  <c r="A171" i="1"/>
  <c r="A172" i="1" l="1"/>
  <c r="D171" i="1"/>
  <c r="A173" i="1" l="1"/>
  <c r="D172" i="1"/>
  <c r="D173" i="1" l="1"/>
  <c r="A174" i="1"/>
  <c r="D174" i="1" l="1"/>
  <c r="A175" i="1"/>
  <c r="D175" i="1" l="1"/>
  <c r="A176" i="1"/>
  <c r="A177" i="1" l="1"/>
  <c r="D176" i="1"/>
  <c r="A178" i="1" l="1"/>
  <c r="D177" i="1"/>
  <c r="D178" i="1" l="1"/>
  <c r="A179" i="1"/>
  <c r="A180" i="1" l="1"/>
  <c r="D179" i="1"/>
  <c r="A181" i="1" l="1"/>
  <c r="D180" i="1"/>
  <c r="D181" i="1" l="1"/>
  <c r="A182" i="1"/>
  <c r="D182" i="1" l="1"/>
  <c r="A183" i="1"/>
  <c r="D183" i="1" l="1"/>
  <c r="A184" i="1"/>
  <c r="A185" i="1" l="1"/>
  <c r="D184" i="1"/>
  <c r="A186" i="1" l="1"/>
  <c r="D185" i="1"/>
  <c r="A187" i="1" l="1"/>
  <c r="D186" i="1"/>
  <c r="A188" i="1" l="1"/>
  <c r="D187" i="1"/>
  <c r="D188" i="1" l="1"/>
  <c r="A189" i="1"/>
  <c r="A190" i="1" l="1"/>
  <c r="D189" i="1"/>
  <c r="D190" i="1" l="1"/>
  <c r="A191" i="1"/>
  <c r="D191" i="1" l="1"/>
  <c r="A192" i="1"/>
  <c r="A193" i="1" l="1"/>
  <c r="D192" i="1"/>
  <c r="A194" i="1" l="1"/>
  <c r="D193" i="1"/>
  <c r="A195" i="1" l="1"/>
  <c r="D194" i="1"/>
  <c r="A196" i="1" l="1"/>
  <c r="D195" i="1"/>
  <c r="D196" i="1" l="1"/>
  <c r="A197" i="1"/>
  <c r="A198" i="1" l="1"/>
  <c r="D197" i="1"/>
  <c r="D198" i="1" l="1"/>
  <c r="A199" i="1"/>
  <c r="D199" i="1" l="1"/>
  <c r="A200" i="1"/>
  <c r="A201" i="1" l="1"/>
  <c r="D200" i="1"/>
  <c r="A202" i="1" l="1"/>
  <c r="D201" i="1"/>
  <c r="D202" i="1" l="1"/>
  <c r="A203" i="1"/>
  <c r="A204" i="1" l="1"/>
  <c r="D203" i="1"/>
  <c r="A205" i="1" l="1"/>
  <c r="D204" i="1"/>
  <c r="D205" i="1" l="1"/>
  <c r="A206" i="1"/>
  <c r="D206" i="1" l="1"/>
  <c r="A207" i="1"/>
  <c r="D207" i="1" l="1"/>
  <c r="A208" i="1"/>
  <c r="A209" i="1" l="1"/>
  <c r="D208" i="1"/>
  <c r="A210" i="1" l="1"/>
  <c r="D209" i="1"/>
  <c r="D210" i="1" l="1"/>
  <c r="A211" i="1"/>
  <c r="A212" i="1" l="1"/>
  <c r="D211" i="1"/>
  <c r="A213" i="1" l="1"/>
  <c r="D212" i="1"/>
  <c r="D213" i="1" l="1"/>
  <c r="A214" i="1"/>
  <c r="D214" i="1" l="1"/>
  <c r="A215" i="1"/>
  <c r="D215" i="1" l="1"/>
  <c r="A216" i="1"/>
  <c r="A217" i="1" l="1"/>
  <c r="D216" i="1"/>
  <c r="A218" i="1" l="1"/>
  <c r="D217" i="1"/>
  <c r="A219" i="1" l="1"/>
  <c r="D218" i="1"/>
  <c r="A220" i="1" l="1"/>
  <c r="D219" i="1"/>
  <c r="D220" i="1" l="1"/>
  <c r="A221" i="1"/>
  <c r="A222" i="1" l="1"/>
  <c r="D221" i="1"/>
  <c r="D222" i="1" l="1"/>
  <c r="A223" i="1"/>
  <c r="D223" i="1" l="1"/>
  <c r="A224" i="1"/>
  <c r="A225" i="1" l="1"/>
  <c r="D224" i="1"/>
  <c r="A226" i="1" l="1"/>
  <c r="D225" i="1"/>
  <c r="A227" i="1" l="1"/>
  <c r="D226" i="1"/>
  <c r="A228" i="1" l="1"/>
  <c r="D227" i="1"/>
  <c r="D228" i="1" l="1"/>
  <c r="A229" i="1"/>
  <c r="A230" i="1" l="1"/>
  <c r="D229" i="1"/>
  <c r="D230" i="1" l="1"/>
  <c r="A231" i="1"/>
  <c r="D231" i="1" l="1"/>
  <c r="A232" i="1"/>
  <c r="A233" i="1" l="1"/>
  <c r="D232" i="1"/>
  <c r="A234" i="1" l="1"/>
  <c r="D233" i="1"/>
  <c r="D234" i="1" l="1"/>
  <c r="A235" i="1"/>
  <c r="A236" i="1" l="1"/>
  <c r="D235" i="1"/>
  <c r="A237" i="1" l="1"/>
  <c r="D236" i="1"/>
  <c r="D237" i="1" l="1"/>
  <c r="A238" i="1"/>
  <c r="D238" i="1" l="1"/>
  <c r="A239" i="1"/>
  <c r="D239" i="1" l="1"/>
  <c r="A240" i="1"/>
  <c r="A241" i="1" l="1"/>
  <c r="D240" i="1"/>
  <c r="A242" i="1" l="1"/>
  <c r="D241" i="1"/>
  <c r="D242" i="1" l="1"/>
  <c r="A243" i="1"/>
  <c r="A244" i="1" l="1"/>
  <c r="D243" i="1"/>
  <c r="A245" i="1" l="1"/>
  <c r="D244" i="1"/>
  <c r="D245" i="1" l="1"/>
  <c r="A246" i="1"/>
  <c r="D246" i="1" l="1"/>
  <c r="A247" i="1"/>
  <c r="D247" i="1" l="1"/>
  <c r="A248" i="1"/>
  <c r="A249" i="1" l="1"/>
  <c r="D248" i="1"/>
  <c r="A250" i="1" l="1"/>
  <c r="D249" i="1"/>
  <c r="A251" i="1" l="1"/>
  <c r="D250" i="1"/>
  <c r="A252" i="1" l="1"/>
  <c r="D251" i="1"/>
  <c r="D252" i="1" l="1"/>
  <c r="A253" i="1"/>
  <c r="A254" i="1" l="1"/>
  <c r="D253" i="1"/>
  <c r="D254" i="1" l="1"/>
  <c r="A255" i="1"/>
  <c r="D255" i="1" l="1"/>
  <c r="A256" i="1"/>
  <c r="A257" i="1" l="1"/>
  <c r="D256" i="1"/>
  <c r="A258" i="1" l="1"/>
  <c r="D257" i="1"/>
  <c r="A259" i="1" l="1"/>
  <c r="D258" i="1"/>
  <c r="A260" i="1" l="1"/>
  <c r="D259" i="1"/>
  <c r="D260" i="1" l="1"/>
  <c r="A261" i="1"/>
  <c r="A262" i="1" l="1"/>
  <c r="D261" i="1"/>
  <c r="D262" i="1" l="1"/>
  <c r="A263" i="1"/>
  <c r="D263" i="1" l="1"/>
  <c r="A264" i="1"/>
  <c r="A265" i="1" l="1"/>
  <c r="D264" i="1"/>
  <c r="A266" i="1" l="1"/>
  <c r="D265" i="1"/>
  <c r="D266" i="1" l="1"/>
  <c r="A267" i="1"/>
  <c r="A268" i="1" l="1"/>
  <c r="D267" i="1"/>
  <c r="A269" i="1" l="1"/>
  <c r="D268" i="1"/>
  <c r="D269" i="1" l="1"/>
  <c r="A270" i="1"/>
  <c r="D270" i="1" l="1"/>
  <c r="A271" i="1"/>
  <c r="D271" i="1" l="1"/>
  <c r="A272" i="1"/>
  <c r="A273" i="1" l="1"/>
  <c r="D272" i="1"/>
  <c r="A274" i="1" l="1"/>
  <c r="D273" i="1"/>
  <c r="D274" i="1" l="1"/>
  <c r="A275" i="1"/>
  <c r="A276" i="1" l="1"/>
  <c r="D275" i="1"/>
  <c r="A277" i="1" l="1"/>
  <c r="D276" i="1"/>
  <c r="D277" i="1" l="1"/>
  <c r="A278" i="1"/>
  <c r="D278" i="1" l="1"/>
  <c r="A279" i="1"/>
  <c r="D279" i="1" l="1"/>
  <c r="A280" i="1"/>
  <c r="A281" i="1" l="1"/>
  <c r="D280" i="1"/>
  <c r="A282" i="1" l="1"/>
  <c r="D281" i="1"/>
  <c r="A283" i="1" l="1"/>
  <c r="D282" i="1"/>
  <c r="A284" i="1" l="1"/>
  <c r="D283" i="1"/>
  <c r="D284" i="1" l="1"/>
  <c r="A285" i="1"/>
  <c r="A286" i="1" l="1"/>
  <c r="D285" i="1"/>
  <c r="D286" i="1" l="1"/>
  <c r="A287" i="1"/>
  <c r="D287" i="1" l="1"/>
  <c r="A288" i="1"/>
  <c r="A289" i="1" l="1"/>
  <c r="D288" i="1"/>
  <c r="A290" i="1" l="1"/>
  <c r="D289" i="1"/>
  <c r="A291" i="1" l="1"/>
  <c r="D290" i="1"/>
  <c r="A292" i="1" l="1"/>
  <c r="D291" i="1"/>
  <c r="D292" i="1" l="1"/>
  <c r="A293" i="1"/>
  <c r="A294" i="1" l="1"/>
  <c r="D293" i="1"/>
  <c r="D294" i="1" l="1"/>
  <c r="A295" i="1"/>
  <c r="D295" i="1" l="1"/>
  <c r="A296" i="1"/>
  <c r="A297" i="1" l="1"/>
  <c r="D296" i="1"/>
  <c r="A298" i="1" l="1"/>
  <c r="D297" i="1"/>
  <c r="D298" i="1" l="1"/>
  <c r="A299" i="1"/>
  <c r="A300" i="1" l="1"/>
  <c r="D299" i="1"/>
  <c r="A301" i="1" l="1"/>
  <c r="D300" i="1"/>
  <c r="D301" i="1" l="1"/>
  <c r="A302" i="1"/>
  <c r="D302" i="1" l="1"/>
  <c r="A303" i="1"/>
  <c r="D303" i="1" l="1"/>
  <c r="A304" i="1"/>
  <c r="A305" i="1" l="1"/>
  <c r="D304" i="1"/>
  <c r="A306" i="1" l="1"/>
  <c r="D305" i="1"/>
  <c r="D306" i="1" l="1"/>
  <c r="A307" i="1"/>
  <c r="A308" i="1" l="1"/>
  <c r="D307" i="1"/>
  <c r="A309" i="1" l="1"/>
  <c r="D308" i="1"/>
  <c r="D309" i="1" l="1"/>
  <c r="A310" i="1"/>
  <c r="D310" i="1" l="1"/>
  <c r="A311" i="1"/>
  <c r="D311" i="1" l="1"/>
  <c r="A312" i="1"/>
  <c r="A313" i="1" l="1"/>
  <c r="D312" i="1"/>
  <c r="A314" i="1" l="1"/>
  <c r="D313" i="1"/>
  <c r="A315" i="1" l="1"/>
  <c r="D314" i="1"/>
  <c r="A316" i="1" l="1"/>
  <c r="D315" i="1"/>
  <c r="D316" i="1" l="1"/>
  <c r="A317" i="1"/>
  <c r="A318" i="1" l="1"/>
  <c r="D317" i="1"/>
  <c r="D318" i="1" l="1"/>
  <c r="A319" i="1"/>
  <c r="D319" i="1" l="1"/>
  <c r="A320" i="1"/>
  <c r="A321" i="1" l="1"/>
  <c r="D320" i="1"/>
  <c r="A322" i="1" l="1"/>
  <c r="D321" i="1"/>
  <c r="A323" i="1" l="1"/>
  <c r="D322" i="1"/>
  <c r="A324" i="1" l="1"/>
  <c r="D323" i="1"/>
  <c r="D324" i="1" l="1"/>
  <c r="A325" i="1"/>
  <c r="A326" i="1" l="1"/>
  <c r="D325" i="1"/>
  <c r="D326" i="1" l="1"/>
  <c r="A327" i="1"/>
  <c r="D327" i="1" l="1"/>
  <c r="A328" i="1"/>
  <c r="A329" i="1" l="1"/>
  <c r="D328" i="1"/>
  <c r="A330" i="1" l="1"/>
  <c r="D329" i="1"/>
  <c r="D330" i="1" l="1"/>
  <c r="A331" i="1"/>
  <c r="A332" i="1" l="1"/>
  <c r="D331" i="1"/>
  <c r="A333" i="1" l="1"/>
  <c r="D332" i="1"/>
  <c r="D333" i="1" l="1"/>
  <c r="A334" i="1"/>
  <c r="D334" i="1" l="1"/>
  <c r="A335" i="1"/>
  <c r="D335" i="1" l="1"/>
  <c r="A336" i="1"/>
  <c r="A337" i="1" l="1"/>
  <c r="D336" i="1"/>
  <c r="A338" i="1" l="1"/>
  <c r="D337" i="1"/>
  <c r="D338" i="1" l="1"/>
  <c r="A339" i="1"/>
  <c r="A340" i="1" l="1"/>
  <c r="D339" i="1"/>
  <c r="A341" i="1" l="1"/>
  <c r="D340" i="1"/>
  <c r="A342" i="1" l="1"/>
  <c r="D341" i="1"/>
  <c r="D342" i="1" l="1"/>
  <c r="A343" i="1"/>
  <c r="D343" i="1" l="1"/>
  <c r="A344" i="1"/>
  <c r="A345" i="1" l="1"/>
  <c r="D344" i="1"/>
  <c r="A346" i="1" l="1"/>
  <c r="D345" i="1"/>
  <c r="A347" i="1" l="1"/>
  <c r="D346" i="1"/>
  <c r="A348" i="1" l="1"/>
  <c r="D347" i="1"/>
  <c r="D348" i="1" l="1"/>
  <c r="A349" i="1"/>
  <c r="D349" i="1" l="1"/>
  <c r="A350" i="1"/>
  <c r="D350" i="1" l="1"/>
  <c r="A351" i="1"/>
  <c r="D351" i="1" l="1"/>
  <c r="A352" i="1"/>
  <c r="A353" i="1" l="1"/>
  <c r="D352" i="1"/>
  <c r="A354" i="1" l="1"/>
  <c r="D353" i="1"/>
  <c r="A355" i="1" l="1"/>
  <c r="D354" i="1"/>
  <c r="A356" i="1" l="1"/>
  <c r="D355" i="1"/>
  <c r="D356" i="1" l="1"/>
  <c r="A357" i="1"/>
  <c r="A358" i="1" l="1"/>
  <c r="D357" i="1"/>
  <c r="D358" i="1" l="1"/>
  <c r="A359" i="1"/>
  <c r="D359" i="1" l="1"/>
  <c r="A360" i="1"/>
  <c r="A361" i="1" l="1"/>
  <c r="D360" i="1"/>
  <c r="D361" i="1" l="1"/>
  <c r="A362" i="1"/>
  <c r="D362" i="1" l="1"/>
  <c r="A363" i="1"/>
  <c r="D363" i="1" l="1"/>
  <c r="A364" i="1"/>
  <c r="D364" i="1" l="1"/>
  <c r="A365" i="1"/>
  <c r="A366" i="1" l="1"/>
  <c r="D365" i="1"/>
  <c r="A367" i="1" l="1"/>
  <c r="D366" i="1"/>
  <c r="D367" i="1" l="1"/>
  <c r="A368" i="1"/>
  <c r="D368" i="1" l="1"/>
  <c r="A369" i="1"/>
  <c r="D369" i="1" l="1"/>
  <c r="A370" i="1"/>
  <c r="D370" i="1" l="1"/>
  <c r="A371" i="1"/>
  <c r="A372" i="1" l="1"/>
  <c r="D372" i="1" s="1"/>
  <c r="D371" i="1"/>
</calcChain>
</file>

<file path=xl/sharedStrings.xml><?xml version="1.0" encoding="utf-8"?>
<sst xmlns="http://schemas.openxmlformats.org/spreadsheetml/2006/main" count="818" uniqueCount="407">
  <si>
    <t>Database</t>
  </si>
  <si>
    <t>Login</t>
  </si>
  <si>
    <t>MHAYS_PC</t>
  </si>
  <si>
    <t>Curve Code</t>
  </si>
  <si>
    <t>Password</t>
  </si>
  <si>
    <t>Curve Type</t>
  </si>
  <si>
    <t>Effective Curve Date</t>
  </si>
  <si>
    <t>Book Code 1</t>
  </si>
  <si>
    <t>Book Code 2</t>
  </si>
  <si>
    <t>Prompt Month</t>
  </si>
  <si>
    <t>Month</t>
  </si>
  <si>
    <t>Curve</t>
  </si>
  <si>
    <t>Book</t>
  </si>
  <si>
    <t>Code</t>
  </si>
  <si>
    <t>Type</t>
  </si>
  <si>
    <t>Remark</t>
  </si>
  <si>
    <t>Nymex</t>
  </si>
  <si>
    <t>NG</t>
  </si>
  <si>
    <t>BP</t>
  </si>
  <si>
    <t>P</t>
  </si>
  <si>
    <t>Nymex Price - Bid</t>
  </si>
  <si>
    <t>PR</t>
  </si>
  <si>
    <t>Nymex Price - Mid</t>
  </si>
  <si>
    <t>AP</t>
  </si>
  <si>
    <t>Nymex Price - Offer</t>
  </si>
  <si>
    <t>BV</t>
  </si>
  <si>
    <t>Nymex Gas Volatility - Bid</t>
  </si>
  <si>
    <t>VO</t>
  </si>
  <si>
    <t>Nymex Gas Volatility - Mid</t>
  </si>
  <si>
    <t>AV</t>
  </si>
  <si>
    <t>Nymex Gas Volatility - Offer</t>
  </si>
  <si>
    <t>WTI</t>
  </si>
  <si>
    <t>Nymex Crude Oil Price - Mid</t>
  </si>
  <si>
    <t>West Texas Intermediate</t>
  </si>
  <si>
    <t>Nymex Crude Oil Volatility - Mid</t>
  </si>
  <si>
    <t>Exchange</t>
  </si>
  <si>
    <t>CAD/USD</t>
  </si>
  <si>
    <t>FX</t>
  </si>
  <si>
    <t>F</t>
  </si>
  <si>
    <t>Exchange Rate - Canada/US</t>
  </si>
  <si>
    <t>Gulf Coast Area</t>
  </si>
  <si>
    <t>IF-HEHUB</t>
  </si>
  <si>
    <t>D or I</t>
  </si>
  <si>
    <t>Henry Hub (Cash)</t>
  </si>
  <si>
    <t>Henry Hub</t>
  </si>
  <si>
    <t>IF-ANR/LA_ONSHO</t>
  </si>
  <si>
    <t>ANR Pipeline.</t>
  </si>
  <si>
    <t>Louisiana (Onshore)</t>
  </si>
  <si>
    <t>IF-ANR/LA_OFFSH</t>
  </si>
  <si>
    <t>Louisiana (Offshore)</t>
  </si>
  <si>
    <t>IF-COLGULF/LA</t>
  </si>
  <si>
    <t>Columbia Gulf Transmission</t>
  </si>
  <si>
    <t>Louisiana</t>
  </si>
  <si>
    <t>IF-FGT/Z1</t>
  </si>
  <si>
    <t>Florida Gas Transmission</t>
  </si>
  <si>
    <t>Zone 1</t>
  </si>
  <si>
    <t>IF-FGT/Z2</t>
  </si>
  <si>
    <t>Zone 2</t>
  </si>
  <si>
    <t>IF-FGT/Z3</t>
  </si>
  <si>
    <t>Zone 3</t>
  </si>
  <si>
    <t>IF-KOCH</t>
  </si>
  <si>
    <t>Koch Gateway Pipeline</t>
  </si>
  <si>
    <t>IF-NGPL/LA</t>
  </si>
  <si>
    <t>Natural Gas Pipeline</t>
  </si>
  <si>
    <t>IF-SONAT/LA</t>
  </si>
  <si>
    <t>Southern Natural Gas</t>
  </si>
  <si>
    <t>IF-TENN/LA</t>
  </si>
  <si>
    <t>Tennessee Gas Pipeline</t>
  </si>
  <si>
    <t>Louisiana (500 Line)</t>
  </si>
  <si>
    <t>IF-TENN/LAOFF</t>
  </si>
  <si>
    <t>Louisiana (800 Line)</t>
  </si>
  <si>
    <t>IF-TETCO/ELA</t>
  </si>
  <si>
    <t>Texas Eastern Transmission.</t>
  </si>
  <si>
    <t>East Louisiana</t>
  </si>
  <si>
    <t>IF-TETCO/WLA</t>
  </si>
  <si>
    <t>Texas Eastern Transmission</t>
  </si>
  <si>
    <t>West Louisiana</t>
  </si>
  <si>
    <t>IF-TETCO/ETX</t>
  </si>
  <si>
    <t>East Texas</t>
  </si>
  <si>
    <t>IF-TGT/ZSL</t>
  </si>
  <si>
    <t>Texas Gas Transmission</t>
  </si>
  <si>
    <t>Zone SL</t>
  </si>
  <si>
    <t>IF-TGT/Z1</t>
  </si>
  <si>
    <t>IF-TRANSCO/Z2</t>
  </si>
  <si>
    <t>Transcontinental Gas Pipeline</t>
  </si>
  <si>
    <t>Zone 2 (Pooling Points)</t>
  </si>
  <si>
    <t>IF-TRANSCO/Z3</t>
  </si>
  <si>
    <t>Zone 3 (Pooling Points)</t>
  </si>
  <si>
    <t>IF-TRANSCO/Z4</t>
  </si>
  <si>
    <t>Mississippi, Alabama</t>
  </si>
  <si>
    <t>IF-TRUNKL/LA</t>
  </si>
  <si>
    <t>Trunkline Gas</t>
  </si>
  <si>
    <t>Texas Area (Gulf Coast)</t>
  </si>
  <si>
    <t>IF-HPL/SHPCHAN</t>
  </si>
  <si>
    <t>Houston Pipe Line</t>
  </si>
  <si>
    <t>Houston Ship Channel (LP)</t>
  </si>
  <si>
    <t>IF-KOCH/TX</t>
  </si>
  <si>
    <t>Texas</t>
  </si>
  <si>
    <t>IF-NGPL/TX</t>
  </si>
  <si>
    <t>Texas (Gulf Coast Line)</t>
  </si>
  <si>
    <t>IF-TENN/TX</t>
  </si>
  <si>
    <t>Texas (100 Line)</t>
  </si>
  <si>
    <t>IF-TETCO/STX</t>
  </si>
  <si>
    <t>South Texas</t>
  </si>
  <si>
    <t>IF-TRANSCO/Z1</t>
  </si>
  <si>
    <t>Transcontinental Gas Pipeline.</t>
  </si>
  <si>
    <t>Zone 1 (Pooling Points)</t>
  </si>
  <si>
    <t>IF-TRUNKL/TX</t>
  </si>
  <si>
    <t>IF-VALERO/TX</t>
  </si>
  <si>
    <t>Valero Transmission</t>
  </si>
  <si>
    <t>Midcontinent Area</t>
  </si>
  <si>
    <t>IF-ANR/OK</t>
  </si>
  <si>
    <t>ANR Pipeline</t>
  </si>
  <si>
    <t xml:space="preserve">Oklahoma </t>
  </si>
  <si>
    <t>IF-NGPL/MIDCON</t>
  </si>
  <si>
    <t>Mid-Continent</t>
  </si>
  <si>
    <t>IF-NGPL/TXOK</t>
  </si>
  <si>
    <t>TexOk</t>
  </si>
  <si>
    <t>IF-NORAM/EAST</t>
  </si>
  <si>
    <t>NorAm Gas Transmission</t>
  </si>
  <si>
    <t>East</t>
  </si>
  <si>
    <t>IF-NORAM/WEST</t>
  </si>
  <si>
    <t>West</t>
  </si>
  <si>
    <t>IF-NNG/TOK</t>
  </si>
  <si>
    <t>Northern Natural Gas</t>
  </si>
  <si>
    <t>Texas, Oklahoma, Kansas</t>
  </si>
  <si>
    <t>IF-NNG/VENT</t>
  </si>
  <si>
    <t>Ventura, Iowa</t>
  </si>
  <si>
    <t>IF-NNG/DEMARCAT</t>
  </si>
  <si>
    <t>Demarcation</t>
  </si>
  <si>
    <t>IF-ONG/OKLAHOMA</t>
  </si>
  <si>
    <t>ONG Transmission</t>
  </si>
  <si>
    <t>Oklahoma</t>
  </si>
  <si>
    <t>IF-PAN/TX/OK</t>
  </si>
  <si>
    <t>Panhandle Eastern Pipeline</t>
  </si>
  <si>
    <t>Texas, Oklahoma (mainline)</t>
  </si>
  <si>
    <t>IF-WNG/TOK</t>
  </si>
  <si>
    <t>Williams Natural Gas</t>
  </si>
  <si>
    <t>West/Rockies Area</t>
  </si>
  <si>
    <t>IF-CIG/RKYMTN</t>
  </si>
  <si>
    <t>Colorado Interstate Gas</t>
  </si>
  <si>
    <t>Rocky Mountains</t>
  </si>
  <si>
    <t>IF-ELPO/PERMIAN</t>
  </si>
  <si>
    <t>El Paso Natural Gas</t>
  </si>
  <si>
    <t>Permian Basin</t>
  </si>
  <si>
    <t>IF-ELPO/SJ</t>
  </si>
  <si>
    <t>San Juan Basin</t>
  </si>
  <si>
    <t>IF-KERN/RIVER</t>
  </si>
  <si>
    <t>Kern River Gas Transmission</t>
  </si>
  <si>
    <t>Wyoming</t>
  </si>
  <si>
    <t>IF-NWPL_ROCKY_M</t>
  </si>
  <si>
    <t>Northwest Pipeline Corp.</t>
  </si>
  <si>
    <t>IF-NTHWST/CANBR</t>
  </si>
  <si>
    <t>Canadian Border (Sumas)</t>
  </si>
  <si>
    <t>IF-QUESTAR</t>
  </si>
  <si>
    <t>Questar Pipeline</t>
  </si>
  <si>
    <t>IF-TW/PERMIAN</t>
  </si>
  <si>
    <t>Transwestern Pipeline</t>
  </si>
  <si>
    <t>CGPR-AECO/BASIS</t>
  </si>
  <si>
    <t>AECO</t>
  </si>
  <si>
    <t>Alberta</t>
  </si>
  <si>
    <t>WAHA KCBT</t>
  </si>
  <si>
    <t>West Texas</t>
  </si>
  <si>
    <t>Appalachia Area</t>
  </si>
  <si>
    <t>IF-CGT/APPALAC</t>
  </si>
  <si>
    <t>Columbia Gas Transmission</t>
  </si>
  <si>
    <t>Appalachia (WV,OH,KY)</t>
  </si>
  <si>
    <t>IF-CNG/APPALACH</t>
  </si>
  <si>
    <t>CNG Transmission</t>
  </si>
  <si>
    <t>Appalachia</t>
  </si>
  <si>
    <t>City Gate (Delivered)</t>
  </si>
  <si>
    <t>NGI-SOCAL</t>
  </si>
  <si>
    <t>El Paso / SoCal (Topock)</t>
  </si>
  <si>
    <t>Southern California Border</t>
  </si>
  <si>
    <t>NGI-MALIN</t>
  </si>
  <si>
    <t>PGT / PG&amp;E (Malin 400 line)</t>
  </si>
  <si>
    <t>Northern California Border</t>
  </si>
  <si>
    <t>NGI/CHI. GATE</t>
  </si>
  <si>
    <t>Illinois via NGPL</t>
  </si>
  <si>
    <t>Chicago City Gate</t>
  </si>
  <si>
    <t xml:space="preserve"> </t>
  </si>
  <si>
    <t>NGI-MICH_CG</t>
  </si>
  <si>
    <t>Michigan Consolidated Gas</t>
  </si>
  <si>
    <t>Michigan City Gate</t>
  </si>
  <si>
    <t>IF-TRANSCO/Z5</t>
  </si>
  <si>
    <t>Transcontinental Gas Pipeline*</t>
  </si>
  <si>
    <t>Zone 5 City Gates</t>
  </si>
  <si>
    <t>IF-TRANSCO/Z6</t>
  </si>
  <si>
    <t>Zone 6 City Gates</t>
  </si>
  <si>
    <t>IF-TETCO/M3</t>
  </si>
  <si>
    <t>M3 City Gates</t>
  </si>
  <si>
    <t>Liquid Hydrocarbons</t>
  </si>
  <si>
    <t>C2GC</t>
  </si>
  <si>
    <t>Ethane - Purity</t>
  </si>
  <si>
    <t>Mt. Belvieu - OPIS</t>
  </si>
  <si>
    <t>EPMX</t>
  </si>
  <si>
    <t>Ethane/Propane Mix</t>
  </si>
  <si>
    <t>C2CN</t>
  </si>
  <si>
    <t>Ethane</t>
  </si>
  <si>
    <t>Conway - OPIS</t>
  </si>
  <si>
    <t>C3GC</t>
  </si>
  <si>
    <t>Propane TET</t>
  </si>
  <si>
    <t>C3XT</t>
  </si>
  <si>
    <t>Propane Non-TET</t>
  </si>
  <si>
    <t>C3CN</t>
  </si>
  <si>
    <t>Propane</t>
  </si>
  <si>
    <t>NC4</t>
  </si>
  <si>
    <t>N-Butane TET</t>
  </si>
  <si>
    <t>NBXT</t>
  </si>
  <si>
    <t>N-Butane Non-TET</t>
  </si>
  <si>
    <t>NBCN</t>
  </si>
  <si>
    <t>N-Butane</t>
  </si>
  <si>
    <t>IC4</t>
  </si>
  <si>
    <t>Iso-Butane TET</t>
  </si>
  <si>
    <t>IBXT</t>
  </si>
  <si>
    <t>Iso-Butane Non-TET</t>
  </si>
  <si>
    <t>IBCN</t>
  </si>
  <si>
    <t>Iso-Butane</t>
  </si>
  <si>
    <t>C5+</t>
  </si>
  <si>
    <t>Gasoline TET</t>
  </si>
  <si>
    <t>C5XT</t>
  </si>
  <si>
    <t>Gasoline Non-TET</t>
  </si>
  <si>
    <t>C5CN</t>
  </si>
  <si>
    <t>Gasoline</t>
  </si>
  <si>
    <t>61NY</t>
  </si>
  <si>
    <t>Fuel Oil (#6-1%S)</t>
  </si>
  <si>
    <t>NY Cargo - Platts</t>
  </si>
  <si>
    <t>62NY</t>
  </si>
  <si>
    <t>Fuel Oil (#6-2%S)</t>
  </si>
  <si>
    <t>61GC</t>
  </si>
  <si>
    <t>Gulf Coast - Platts</t>
  </si>
  <si>
    <t>63GC</t>
  </si>
  <si>
    <t>Fuel Oil (#6-3%S)</t>
  </si>
  <si>
    <t>GCHO</t>
  </si>
  <si>
    <t>Heating Oil (#2)</t>
  </si>
  <si>
    <t>HU</t>
  </si>
  <si>
    <t>Unleaded Gasoline</t>
  </si>
  <si>
    <t>MEOH</t>
  </si>
  <si>
    <t>Methanol</t>
  </si>
  <si>
    <t>MTBE</t>
  </si>
  <si>
    <t>Table 1 - Book Codes</t>
  </si>
  <si>
    <t>P - Price</t>
  </si>
  <si>
    <t>D</t>
  </si>
  <si>
    <t>D - Basis</t>
  </si>
  <si>
    <t>I</t>
  </si>
  <si>
    <t>I - Index</t>
  </si>
  <si>
    <t>R</t>
  </si>
  <si>
    <t>R - Rate</t>
  </si>
  <si>
    <t>F - Foreign Exchange</t>
  </si>
  <si>
    <t>Table 2 - Curve Types</t>
  </si>
  <si>
    <t>PR - Mid Price</t>
  </si>
  <si>
    <t>BP - Bid Price</t>
  </si>
  <si>
    <t>AP - Ask Price</t>
  </si>
  <si>
    <t>AA</t>
  </si>
  <si>
    <t>AA - Libor AA</t>
  </si>
  <si>
    <t>VO - Mid Volatility</t>
  </si>
  <si>
    <t>BV - Bid Volatility</t>
  </si>
  <si>
    <t>AV - Ask Volatility</t>
  </si>
  <si>
    <t>FX - Foreign Exchange</t>
  </si>
  <si>
    <t>IR</t>
  </si>
  <si>
    <t>IR - Interest Rate</t>
  </si>
  <si>
    <t>Table 3 - Curve Codes</t>
  </si>
  <si>
    <t>Nymex Natural Gas</t>
  </si>
  <si>
    <t>INT</t>
  </si>
  <si>
    <t>Libor AA Interest Rate</t>
  </si>
  <si>
    <t>IF ANR Oklahoma</t>
  </si>
  <si>
    <t>IF CNG Appalachia</t>
  </si>
  <si>
    <t>IF CIG Rocky Mountains</t>
  </si>
  <si>
    <t>IF Columbia Gas Appalachia</t>
  </si>
  <si>
    <t>IF Columbia Gulf Louisiana</t>
  </si>
  <si>
    <t>IF EL Paso Permian</t>
  </si>
  <si>
    <t>IF EL Paso San Juan</t>
  </si>
  <si>
    <t>IF FGT Zone 1</t>
  </si>
  <si>
    <t>IF FGT Zone 2</t>
  </si>
  <si>
    <t>IF FGT Zone 3</t>
  </si>
  <si>
    <t>IF Henry Hub</t>
  </si>
  <si>
    <t>IF HPL Ship Channel</t>
  </si>
  <si>
    <t>IF-KATY</t>
  </si>
  <si>
    <t>IF KATY Hub East Texas</t>
  </si>
  <si>
    <t>IF Kern River Wyoming</t>
  </si>
  <si>
    <t>IF Koch South Louisiana</t>
  </si>
  <si>
    <t>IF Koch Texas</t>
  </si>
  <si>
    <t>IF NGPL Mid Continent</t>
  </si>
  <si>
    <t>IF NGPL Louisiana</t>
  </si>
  <si>
    <t>IF-NGPLTXOK</t>
  </si>
  <si>
    <t>IF NGPL TX-OK</t>
  </si>
  <si>
    <t>IF NGPL South Texas</t>
  </si>
  <si>
    <t>IF NorAm East</t>
  </si>
  <si>
    <t>IF NorAm West</t>
  </si>
  <si>
    <t>IF NNG TX-OK-KS</t>
  </si>
  <si>
    <t>IF NNG Demarcation</t>
  </si>
  <si>
    <t>IF NNG Ventura</t>
  </si>
  <si>
    <t>IF NWPL Rocky Mountains</t>
  </si>
  <si>
    <t>IF NWPL Canadian Border</t>
  </si>
  <si>
    <t>IF ONG Oklahoma</t>
  </si>
  <si>
    <t>IF PEPL TX-OK</t>
  </si>
  <si>
    <t>IF Questar Rocky Mountains</t>
  </si>
  <si>
    <t>IF Sonat Louisiana</t>
  </si>
  <si>
    <t>IF Tenn LA Zone 1 (500 Line)</t>
  </si>
  <si>
    <t>IF-TENN/LA_OFF</t>
  </si>
  <si>
    <t>IF Tenn LA Zone 1 (800 Line)</t>
  </si>
  <si>
    <t>IF Tenn TX Zone 0 (100 Line)</t>
  </si>
  <si>
    <t>IF-TENN/Z5</t>
  </si>
  <si>
    <t>IF-TENN/Z6</t>
  </si>
  <si>
    <t>IF TETCO East Louisiana</t>
  </si>
  <si>
    <t>IF TETCO West Louisiana</t>
  </si>
  <si>
    <t>IF TETCO East Texas</t>
  </si>
  <si>
    <t>IF TETCO South Texas</t>
  </si>
  <si>
    <t>IF TETCO Zone M3 (Market)</t>
  </si>
  <si>
    <t>IF TGT Zone 1</t>
  </si>
  <si>
    <t>IF TGT South Louisiana</t>
  </si>
  <si>
    <t>IF Transco Zone 1  (30)</t>
  </si>
  <si>
    <t>IF Transco Zone 2  (45)</t>
  </si>
  <si>
    <t>IF Transco Zone 3  (50,62,65)</t>
  </si>
  <si>
    <t>IF Transco Miss/Ala  (85)</t>
  </si>
  <si>
    <t>IF Transco Zone 6 (Market)</t>
  </si>
  <si>
    <t>IF TW Permian</t>
  </si>
  <si>
    <t>IF Trunkline Louisiana</t>
  </si>
  <si>
    <t>IF Trunkline Texas</t>
  </si>
  <si>
    <t>IF Valero Texas</t>
  </si>
  <si>
    <t>IF Williams TX-OK-KS</t>
  </si>
  <si>
    <t>NGI Chicago City Gate</t>
  </si>
  <si>
    <t>NGI Michigan ConsoIidated</t>
  </si>
  <si>
    <t>NGI Malin (North Cal Border)</t>
  </si>
  <si>
    <t>NGI Socal (South Cal Border)</t>
  </si>
  <si>
    <t>Alberta Aeco Basis</t>
  </si>
  <si>
    <t>Waha Hub West Texas</t>
  </si>
  <si>
    <t>NIAGARA-GDM</t>
  </si>
  <si>
    <t>GD Niagara (1st of Month)</t>
  </si>
  <si>
    <t>IF-FGT/MKTAREA</t>
  </si>
  <si>
    <t>FGT City Gate</t>
  </si>
  <si>
    <t>MB Ethane</t>
  </si>
  <si>
    <t>MB Ethane/Propane Mix</t>
  </si>
  <si>
    <t>Conway Ethane</t>
  </si>
  <si>
    <t>MB TET Propane</t>
  </si>
  <si>
    <t>MB NTET Propane</t>
  </si>
  <si>
    <t>Conway Propane</t>
  </si>
  <si>
    <t>MB TET N-Butane</t>
  </si>
  <si>
    <t>MB NTET N-Butane</t>
  </si>
  <si>
    <t>Conway N-Butane</t>
  </si>
  <si>
    <t>MB TET Iso-Butane</t>
  </si>
  <si>
    <t>MB NTET Iso-Butane</t>
  </si>
  <si>
    <t>Conway Iso-Butane</t>
  </si>
  <si>
    <t>MB TET Nat Gasoline</t>
  </si>
  <si>
    <t>MB NTET Nat Gasoline</t>
  </si>
  <si>
    <t>Conway Nat Gasoline</t>
  </si>
  <si>
    <t>WTI Crude Oil</t>
  </si>
  <si>
    <t>#6 Oil 1%S New York</t>
  </si>
  <si>
    <t>#6 Oil 2%S New York</t>
  </si>
  <si>
    <t>#6 Oil 1%S Gulf coast</t>
  </si>
  <si>
    <t>#6 Oil 3%S Gulf coast</t>
  </si>
  <si>
    <t>#2 Oil Gulf Coast</t>
  </si>
  <si>
    <t>Methanol Gulf Coast</t>
  </si>
  <si>
    <t>MTBE Gulf coast</t>
  </si>
  <si>
    <t>Canada/US Dollar</t>
  </si>
  <si>
    <t>IF-CNG/NORTH</t>
  </si>
  <si>
    <t>Today</t>
  </si>
  <si>
    <t>Nymex Close</t>
  </si>
  <si>
    <t>Curve Date</t>
  </si>
  <si>
    <t>Adjust Days</t>
  </si>
  <si>
    <t>#2 Oil New York</t>
  </si>
  <si>
    <t>DJ/BASIN/CIG</t>
  </si>
  <si>
    <t xml:space="preserve">DJ BASIN </t>
  </si>
  <si>
    <t>IF-NGPL/HARPER</t>
  </si>
  <si>
    <t>IF NGPL Harper</t>
  </si>
  <si>
    <t>IF-NGPL/OK-NW</t>
  </si>
  <si>
    <t>IF NGPL OK NW ( GAGE)</t>
  </si>
  <si>
    <t>ML7 CITYGATE (CRYSTAL FALLS)</t>
  </si>
  <si>
    <t>ML7/CG</t>
  </si>
  <si>
    <t>IF Arkla/Ark,OK-50%</t>
  </si>
  <si>
    <t>IF-ARKLA/ARK-OK</t>
  </si>
  <si>
    <t>IF-AGUA DULCE</t>
  </si>
  <si>
    <t>IF Auga Dulce</t>
  </si>
  <si>
    <t>IF-TX CITY LOOP</t>
  </si>
  <si>
    <t>IF Texas City Loop</t>
  </si>
  <si>
    <t>63NY</t>
  </si>
  <si>
    <t>#6 Oil 3%S New York</t>
  </si>
  <si>
    <t>Price Per</t>
  </si>
  <si>
    <t>Gallon</t>
  </si>
  <si>
    <t>NXHO</t>
  </si>
  <si>
    <t>Nymex - Heating Oil</t>
  </si>
  <si>
    <t>KERO</t>
  </si>
  <si>
    <t>GC #54 Grade Jet Fuel</t>
  </si>
  <si>
    <t>IF ANR LA Onshore</t>
  </si>
  <si>
    <t>NY #54 Grade Jet Fuel</t>
  </si>
  <si>
    <t>KERO-NYH</t>
  </si>
  <si>
    <t>NGPL\East TX</t>
  </si>
  <si>
    <t>NGI-NGPL/ETXG7</t>
  </si>
  <si>
    <t>Platts P + Crude</t>
  </si>
  <si>
    <t>WTI Midland</t>
  </si>
  <si>
    <t>MIDWTIBS</t>
  </si>
  <si>
    <t>WTI Cushing</t>
  </si>
  <si>
    <t>CSHC</t>
  </si>
  <si>
    <t>WTSBS</t>
  </si>
  <si>
    <t>WTS Midland</t>
  </si>
  <si>
    <t>Scurloch WTI Posting</t>
  </si>
  <si>
    <t>SPCPOSTING</t>
  </si>
  <si>
    <t>KOCH WTI Posting</t>
  </si>
  <si>
    <t>KOCHPOSTING</t>
  </si>
  <si>
    <t>SCWTSP</t>
  </si>
  <si>
    <t>Scurloch WTS Posting</t>
  </si>
  <si>
    <t>PLATTSP+</t>
  </si>
  <si>
    <t>CGPR-DAWN</t>
  </si>
  <si>
    <t>Dawn</t>
  </si>
  <si>
    <t>BRENT</t>
  </si>
  <si>
    <t>IPE Brent</t>
  </si>
  <si>
    <t>ERMT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</si>
</sst>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73" formatCode="0.000"/>
    <numFmt numFmtId="174" formatCode="mm/yy"/>
    <numFmt numFmtId="178" formatCode="#,##0.00000_);[Red]\(#,##0.00000\)"/>
    <numFmt numFmtId="181" formatCode="_(&quot;$&quot;* #,##0.00000_);_(&quot;$&quot;* \(#,##0.00000\);_(&quot;$&quot;* &quot;-&quot;??_);_(@_)"/>
    <numFmt numFmtId="182" formatCode="mmmm\-yy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b/>
      <i/>
      <sz val="12"/>
      <color indexed="32"/>
      <name val="Arial"/>
      <family val="2"/>
    </font>
    <font>
      <sz val="11"/>
      <name val="Arial"/>
    </font>
    <font>
      <sz val="10"/>
      <name val="Arial"/>
      <family val="2"/>
    </font>
    <font>
      <b/>
      <sz val="10"/>
      <color indexed="32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87">
    <xf numFmtId="0" fontId="0" fillId="0" borderId="0" xfId="0"/>
    <xf numFmtId="17" fontId="0" fillId="0" borderId="0" xfId="0" applyNumberFormat="1"/>
    <xf numFmtId="0" fontId="1" fillId="0" borderId="1" xfId="0" quotePrefix="1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2" fillId="0" borderId="1" xfId="0" quotePrefix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7" fontId="6" fillId="2" borderId="1" xfId="0" applyNumberFormat="1" applyFont="1" applyFill="1" applyBorder="1" applyAlignment="1">
      <alignment horizontal="left"/>
    </xf>
    <xf numFmtId="17" fontId="6" fillId="2" borderId="1" xfId="0" quotePrefix="1" applyNumberFormat="1" applyFont="1" applyFill="1" applyBorder="1" applyAlignment="1">
      <alignment horizontal="left"/>
    </xf>
    <xf numFmtId="0" fontId="7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5" fillId="0" borderId="0" xfId="2" applyFont="1"/>
    <xf numFmtId="0" fontId="8" fillId="0" borderId="11" xfId="2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0" fontId="8" fillId="0" borderId="0" xfId="2" applyFont="1" applyAlignment="1">
      <alignment horizontal="left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5" fillId="0" borderId="0" xfId="2" quotePrefix="1" applyFont="1" applyAlignment="1">
      <alignment horizontal="left"/>
    </xf>
    <xf numFmtId="0" fontId="8" fillId="0" borderId="0" xfId="2" applyFont="1"/>
    <xf numFmtId="0" fontId="8" fillId="3" borderId="12" xfId="0" applyFont="1" applyFill="1" applyBorder="1" applyAlignment="1">
      <alignment horizontal="centerContinuous"/>
    </xf>
    <xf numFmtId="0" fontId="8" fillId="3" borderId="13" xfId="0" applyFont="1" applyFill="1" applyBorder="1" applyAlignment="1">
      <alignment horizontal="centerContinuous"/>
    </xf>
    <xf numFmtId="0" fontId="8" fillId="3" borderId="14" xfId="0" applyFont="1" applyFill="1" applyBorder="1" applyAlignment="1">
      <alignment horizontal="centerContinuous"/>
    </xf>
    <xf numFmtId="0" fontId="5" fillId="0" borderId="15" xfId="0" applyFont="1" applyBorder="1"/>
    <xf numFmtId="0" fontId="5" fillId="0" borderId="0" xfId="0" applyFont="1" applyBorder="1"/>
    <xf numFmtId="0" fontId="5" fillId="0" borderId="16" xfId="0" applyFont="1" applyBorder="1"/>
    <xf numFmtId="0" fontId="5" fillId="0" borderId="15" xfId="2" applyFont="1" applyBorder="1" applyAlignment="1">
      <alignment horizontal="center"/>
    </xf>
    <xf numFmtId="0" fontId="5" fillId="0" borderId="0" xfId="2" applyFont="1" applyBorder="1"/>
    <xf numFmtId="0" fontId="5" fillId="0" borderId="16" xfId="2" quotePrefix="1" applyFont="1" applyBorder="1" applyAlignment="1">
      <alignment horizontal="left"/>
    </xf>
    <xf numFmtId="0" fontId="5" fillId="0" borderId="16" xfId="2" applyFont="1" applyBorder="1" applyAlignment="1">
      <alignment horizontal="left"/>
    </xf>
    <xf numFmtId="0" fontId="5" fillId="0" borderId="10" xfId="2" applyFont="1" applyBorder="1" applyAlignment="1">
      <alignment horizontal="center"/>
    </xf>
    <xf numFmtId="0" fontId="5" fillId="0" borderId="17" xfId="2" applyFont="1" applyBorder="1"/>
    <xf numFmtId="0" fontId="5" fillId="0" borderId="7" xfId="2" quotePrefix="1" applyFont="1" applyBorder="1" applyAlignment="1">
      <alignment horizontal="left"/>
    </xf>
    <xf numFmtId="0" fontId="8" fillId="4" borderId="12" xfId="0" applyFont="1" applyFill="1" applyBorder="1" applyAlignment="1">
      <alignment horizontal="centerContinuous"/>
    </xf>
    <xf numFmtId="0" fontId="8" fillId="4" borderId="13" xfId="0" applyFont="1" applyFill="1" applyBorder="1" applyAlignment="1">
      <alignment horizontal="centerContinuous"/>
    </xf>
    <xf numFmtId="0" fontId="8" fillId="4" borderId="14" xfId="0" applyFont="1" applyFill="1" applyBorder="1" applyAlignment="1">
      <alignment horizontal="centerContinuous"/>
    </xf>
    <xf numFmtId="0" fontId="5" fillId="0" borderId="15" xfId="0" applyFont="1" applyBorder="1" applyAlignment="1">
      <alignment horizontal="center"/>
    </xf>
    <xf numFmtId="0" fontId="5" fillId="0" borderId="16" xfId="0" quotePrefix="1" applyFont="1" applyBorder="1" applyAlignment="1">
      <alignment horizontal="left"/>
    </xf>
    <xf numFmtId="0" fontId="5" fillId="0" borderId="10" xfId="0" applyFont="1" applyBorder="1"/>
    <xf numFmtId="0" fontId="5" fillId="0" borderId="17" xfId="0" applyFont="1" applyBorder="1"/>
    <xf numFmtId="0" fontId="5" fillId="0" borderId="7" xfId="0" applyFont="1" applyBorder="1"/>
    <xf numFmtId="0" fontId="8" fillId="5" borderId="12" xfId="0" applyFont="1" applyFill="1" applyBorder="1" applyAlignment="1">
      <alignment horizontal="centerContinuous"/>
    </xf>
    <xf numFmtId="0" fontId="8" fillId="5" borderId="13" xfId="0" applyFont="1" applyFill="1" applyBorder="1" applyAlignment="1">
      <alignment horizontal="centerContinuous"/>
    </xf>
    <xf numFmtId="0" fontId="8" fillId="5" borderId="14" xfId="0" applyFont="1" applyFill="1" applyBorder="1" applyAlignment="1">
      <alignment horizontal="centerContinuous"/>
    </xf>
    <xf numFmtId="0" fontId="5" fillId="0" borderId="0" xfId="2" quotePrefix="1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17" fontId="5" fillId="0" borderId="0" xfId="0" applyNumberFormat="1" applyFont="1"/>
    <xf numFmtId="0" fontId="5" fillId="0" borderId="0" xfId="2" applyFont="1" applyBorder="1" applyAlignment="1">
      <alignment horizontal="left"/>
    </xf>
    <xf numFmtId="0" fontId="5" fillId="0" borderId="0" xfId="0" quotePrefix="1" applyFont="1" applyBorder="1" applyAlignment="1">
      <alignment horizontal="left"/>
    </xf>
    <xf numFmtId="17" fontId="1" fillId="0" borderId="1" xfId="0" applyNumberFormat="1" applyFont="1" applyBorder="1" applyAlignment="1">
      <alignment horizontal="right"/>
    </xf>
    <xf numFmtId="0" fontId="9" fillId="0" borderId="0" xfId="0" applyFont="1"/>
    <xf numFmtId="0" fontId="5" fillId="0" borderId="0" xfId="3" quotePrefix="1" applyFont="1" applyFill="1" applyBorder="1" applyAlignment="1">
      <alignment horizontal="center"/>
    </xf>
    <xf numFmtId="44" fontId="6" fillId="2" borderId="1" xfId="0" applyNumberFormat="1" applyFont="1" applyFill="1" applyBorder="1" applyAlignment="1">
      <alignment horizontal="left"/>
    </xf>
    <xf numFmtId="15" fontId="1" fillId="0" borderId="1" xfId="0" applyNumberFormat="1" applyFont="1" applyBorder="1"/>
    <xf numFmtId="174" fontId="8" fillId="0" borderId="0" xfId="0" applyNumberFormat="1" applyFont="1" applyFill="1"/>
    <xf numFmtId="17" fontId="10" fillId="4" borderId="1" xfId="0" applyNumberFormat="1" applyFont="1" applyFill="1" applyBorder="1" applyAlignment="1">
      <alignment horizontal="center"/>
    </xf>
    <xf numFmtId="0" fontId="1" fillId="4" borderId="1" xfId="3" quotePrefix="1" applyFont="1" applyFill="1" applyBorder="1" applyAlignment="1">
      <alignment horizontal="center"/>
    </xf>
    <xf numFmtId="0" fontId="0" fillId="0" borderId="18" xfId="0" applyBorder="1"/>
    <xf numFmtId="14" fontId="5" fillId="0" borderId="19" xfId="0" applyNumberFormat="1" applyFont="1" applyBorder="1" applyAlignment="1">
      <alignment horizontal="center"/>
    </xf>
    <xf numFmtId="0" fontId="0" fillId="0" borderId="20" xfId="0" applyBorder="1"/>
    <xf numFmtId="14" fontId="5" fillId="0" borderId="21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quotePrefix="1" applyBorder="1" applyAlignment="1">
      <alignment horizontal="left"/>
    </xf>
    <xf numFmtId="17" fontId="5" fillId="0" borderId="21" xfId="0" applyNumberFormat="1" applyFont="1" applyBorder="1" applyAlignment="1">
      <alignment horizontal="center"/>
    </xf>
    <xf numFmtId="178" fontId="0" fillId="0" borderId="0" xfId="0" applyNumberFormat="1"/>
    <xf numFmtId="181" fontId="0" fillId="0" borderId="0" xfId="1" applyNumberFormat="1" applyFont="1"/>
    <xf numFmtId="0" fontId="8" fillId="0" borderId="3" xfId="0" applyFont="1" applyBorder="1" applyAlignment="1">
      <alignment horizontal="center"/>
    </xf>
    <xf numFmtId="15" fontId="0" fillId="0" borderId="0" xfId="0" applyNumberFormat="1"/>
    <xf numFmtId="182" fontId="0" fillId="0" borderId="0" xfId="0" applyNumberFormat="1"/>
    <xf numFmtId="182" fontId="2" fillId="0" borderId="0" xfId="0" applyNumberFormat="1" applyFont="1" applyFill="1"/>
    <xf numFmtId="0" fontId="5" fillId="0" borderId="0" xfId="2" applyFont="1" applyAlignment="1">
      <alignment horizontal="left"/>
    </xf>
    <xf numFmtId="173" fontId="0" fillId="0" borderId="0" xfId="0" applyNumberFormat="1"/>
    <xf numFmtId="0" fontId="5" fillId="0" borderId="16" xfId="2" applyFont="1" applyBorder="1"/>
    <xf numFmtId="0" fontId="8" fillId="0" borderId="23" xfId="0" applyFont="1" applyBorder="1" applyAlignment="1">
      <alignment horizontal="center"/>
    </xf>
    <xf numFmtId="0" fontId="0" fillId="0" borderId="24" xfId="0" quotePrefix="1" applyBorder="1" applyAlignment="1">
      <alignment horizontal="left"/>
    </xf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7" xfId="2" applyFont="1" applyBorder="1" applyAlignment="1">
      <alignment horizontal="left"/>
    </xf>
    <xf numFmtId="0" fontId="1" fillId="0" borderId="1" xfId="0" applyFont="1" applyBorder="1" applyAlignment="1">
      <alignment horizontal="right"/>
    </xf>
  </cellXfs>
  <cellStyles count="4">
    <cellStyle name="Currency" xfId="1" builtinId="4"/>
    <cellStyle name="Normal" xfId="0" builtinId="0"/>
    <cellStyle name="Normal_Codes2" xfId="2"/>
    <cellStyle name="Normal_Curves" xfId="3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10" dropStyle="combo" dx="22" fmlaLink="$H$4" fmlaRange="Tables!$D$4:$D$8" noThreeD="1" sel="1" val="0"/>
</file>

<file path=xl/ctrlProps/ctrlProp3.xml><?xml version="1.0" encoding="utf-8"?>
<formControlPr xmlns="http://schemas.microsoft.com/office/spreadsheetml/2009/9/main" objectType="Drop" dropLines="10" dropStyle="combo" dx="22" fmlaLink="$H$5" fmlaRange="Tables!$D$4:$D$8" noThreeD="1" sel="1" val="0"/>
</file>

<file path=xl/ctrlProps/ctrlProp4.xml><?xml version="1.0" encoding="utf-8"?>
<formControlPr xmlns="http://schemas.microsoft.com/office/spreadsheetml/2009/9/main" objectType="Drop" dropLines="12" dropStyle="combo" dx="22" fmlaLink="$H$3" fmlaRange="Tables!$D$13:$D$21" noThreeD="1" sel="5" val="0"/>
</file>

<file path=xl/ctrlProps/ctrlProp5.xml><?xml version="1.0" encoding="utf-8"?>
<formControlPr xmlns="http://schemas.microsoft.com/office/spreadsheetml/2009/9/main" objectType="Drop" dropLines="15" dropStyle="combo" dx="22" fmlaLink="$H$2" fmlaRange="Tables!$D$26:$D$137" noThreeD="1" sel="99" val="9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219075</xdr:colOff>
          <xdr:row>0</xdr:row>
          <xdr:rowOff>171450</xdr:rowOff>
        </xdr:from>
        <xdr:to>
          <xdr:col>3</xdr:col>
          <xdr:colOff>0</xdr:colOff>
          <xdr:row>8</xdr:row>
          <xdr:rowOff>180975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Fetch Curve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1695450</xdr:colOff>
          <xdr:row>7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1695450</xdr:colOff>
          <xdr:row>8</xdr:row>
          <xdr:rowOff>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1695450</xdr:colOff>
          <xdr:row>6</xdr:row>
          <xdr:rowOff>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1695450</xdr:colOff>
          <xdr:row>5</xdr:row>
          <xdr:rowOff>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10008"/>
  <sheetViews>
    <sheetView showGridLines="0" tabSelected="1" zoomScale="85" workbookViewId="0">
      <selection activeCell="B4" sqref="B4"/>
    </sheetView>
  </sheetViews>
  <sheetFormatPr defaultRowHeight="12.75" x14ac:dyDescent="0.2"/>
  <cols>
    <col min="1" max="1" width="20.7109375" style="1" customWidth="1"/>
    <col min="2" max="3" width="25.7109375" customWidth="1"/>
    <col min="5" max="6" width="12.7109375" customWidth="1"/>
    <col min="7" max="7" width="18.7109375" customWidth="1"/>
    <col min="8" max="8" width="6.7109375" customWidth="1"/>
  </cols>
  <sheetData>
    <row r="1" spans="1:9" ht="15" customHeight="1" thickBot="1" x14ac:dyDescent="0.25">
      <c r="A1" s="59" t="s">
        <v>0</v>
      </c>
      <c r="B1" s="86" t="s">
        <v>406</v>
      </c>
    </row>
    <row r="2" spans="1:9" ht="15" customHeight="1" x14ac:dyDescent="0.2">
      <c r="A2" s="14" t="s">
        <v>1</v>
      </c>
      <c r="B2" s="2" t="s">
        <v>2</v>
      </c>
      <c r="E2" s="57"/>
      <c r="F2" s="9" t="s">
        <v>3</v>
      </c>
      <c r="G2" s="3" t="str">
        <f>VLOOKUP(H2,Tables!B26:C137,2)</f>
        <v>HU</v>
      </c>
      <c r="H2" s="6">
        <v>99</v>
      </c>
    </row>
    <row r="3" spans="1:9" ht="15" customHeight="1" x14ac:dyDescent="0.2">
      <c r="A3" s="14" t="s">
        <v>4</v>
      </c>
      <c r="B3" s="2" t="s">
        <v>2</v>
      </c>
      <c r="F3" s="10" t="s">
        <v>5</v>
      </c>
      <c r="G3" s="4" t="str">
        <f>VLOOKUP(H3,Tables!B13:C21,2)</f>
        <v>VO</v>
      </c>
      <c r="H3" s="7">
        <v>5</v>
      </c>
    </row>
    <row r="4" spans="1:9" ht="15" customHeight="1" x14ac:dyDescent="0.2">
      <c r="A4" s="15" t="s">
        <v>6</v>
      </c>
      <c r="B4" s="60">
        <v>37210</v>
      </c>
      <c r="F4" s="10" t="s">
        <v>7</v>
      </c>
      <c r="G4" s="4" t="str">
        <f>IF(VLOOKUP(H4,Tables!B4:C8,2)=0,"",VLOOKUP(H4,Tables!B4:C8,2))</f>
        <v>P</v>
      </c>
      <c r="H4" s="7">
        <v>1</v>
      </c>
    </row>
    <row r="5" spans="1:9" ht="15" customHeight="1" thickBot="1" x14ac:dyDescent="0.25">
      <c r="A5" s="14" t="s">
        <v>3</v>
      </c>
      <c r="B5" s="12"/>
      <c r="F5" s="11" t="s">
        <v>8</v>
      </c>
      <c r="G5" s="5" t="str">
        <f>IF(VLOOKUP(H5,Tables!B4:C8,2)=0,"",VLOOKUP(H5,Tables!B4:C8,2))</f>
        <v>P</v>
      </c>
      <c r="H5" s="8">
        <v>1</v>
      </c>
    </row>
    <row r="6" spans="1:9" ht="15" customHeight="1" thickBot="1" x14ac:dyDescent="0.25">
      <c r="A6" s="14" t="s">
        <v>5</v>
      </c>
      <c r="B6" s="13"/>
    </row>
    <row r="7" spans="1:9" ht="15" customHeight="1" x14ac:dyDescent="0.2">
      <c r="A7" s="15" t="s">
        <v>7</v>
      </c>
      <c r="B7" s="13"/>
      <c r="F7" s="64" t="s">
        <v>356</v>
      </c>
      <c r="G7" s="65">
        <f ca="1">TODAY()+G11</f>
        <v>41886</v>
      </c>
    </row>
    <row r="8" spans="1:9" ht="15" customHeight="1" x14ac:dyDescent="0.2">
      <c r="A8" s="15" t="s">
        <v>8</v>
      </c>
      <c r="B8" s="13"/>
      <c r="F8" s="69" t="s">
        <v>358</v>
      </c>
      <c r="G8" s="67">
        <f ca="1">G7-1-IF(WEEKDAY(G7)&lt;3,WEEKDAY(G7),0)</f>
        <v>41885</v>
      </c>
    </row>
    <row r="9" spans="1:9" ht="15" customHeight="1" x14ac:dyDescent="0.2">
      <c r="A9" s="14" t="s">
        <v>9</v>
      </c>
      <c r="B9" s="56">
        <v>37226</v>
      </c>
      <c r="F9" s="66" t="s">
        <v>357</v>
      </c>
      <c r="G9" s="67">
        <f ca="1">WORKDAY(EOMONTH(G7,0)+1,-2)</f>
        <v>41911</v>
      </c>
    </row>
    <row r="10" spans="1:9" ht="15" customHeight="1" x14ac:dyDescent="0.2">
      <c r="A10"/>
      <c r="F10" s="66" t="s">
        <v>9</v>
      </c>
      <c r="G10" s="70">
        <f>FirstMonth</f>
        <v>37226</v>
      </c>
      <c r="I10" s="61"/>
    </row>
    <row r="11" spans="1:9" ht="15" customHeight="1" thickBot="1" x14ac:dyDescent="0.25">
      <c r="A11" s="62" t="s">
        <v>10</v>
      </c>
      <c r="B11" s="63" t="str">
        <f>CONCATENATE(G2,"-",G3,"-",G4)</f>
        <v>HU-VO-P</v>
      </c>
      <c r="C11" s="63" t="str">
        <f>CONCATENATE(G2,"-",G3,"-",G5)</f>
        <v>HU-VO-P</v>
      </c>
      <c r="D11" s="58"/>
      <c r="E11" s="80" t="s">
        <v>377</v>
      </c>
      <c r="F11" s="81" t="s">
        <v>359</v>
      </c>
      <c r="G11" s="68">
        <v>0</v>
      </c>
    </row>
    <row r="12" spans="1:9" x14ac:dyDescent="0.2">
      <c r="A12" s="75"/>
      <c r="E12" s="73" t="s">
        <v>378</v>
      </c>
    </row>
    <row r="13" spans="1:9" x14ac:dyDescent="0.2">
      <c r="A13" s="76">
        <f>G10</f>
        <v>37226</v>
      </c>
      <c r="B13" s="78">
        <v>0.56499999999999995</v>
      </c>
      <c r="C13" s="78">
        <v>0.56499999999999995</v>
      </c>
      <c r="D13" s="71"/>
      <c r="E13" s="72">
        <f t="shared" ref="E13:E34" si="0">+B13/42</f>
        <v>1.3452380952380952E-2</v>
      </c>
      <c r="F13" s="78">
        <f>SUM(B13:B14)/2</f>
        <v>0.54349999999999998</v>
      </c>
    </row>
    <row r="14" spans="1:9" x14ac:dyDescent="0.2">
      <c r="A14" s="75">
        <f t="shared" ref="A14:A77" si="1">EDATE(A13,1)</f>
        <v>37257</v>
      </c>
      <c r="B14" s="78">
        <v>0.52200000000000002</v>
      </c>
      <c r="C14" s="78">
        <v>0.52200000000000002</v>
      </c>
      <c r="D14" s="71"/>
      <c r="E14" s="72">
        <f t="shared" si="0"/>
        <v>1.2428571428571429E-2</v>
      </c>
    </row>
    <row r="15" spans="1:9" x14ac:dyDescent="0.2">
      <c r="A15" s="75">
        <f t="shared" si="1"/>
        <v>37288</v>
      </c>
      <c r="B15" s="78">
        <v>0.50700000000000001</v>
      </c>
      <c r="C15" s="78">
        <v>0.50700000000000001</v>
      </c>
      <c r="D15" s="71"/>
      <c r="E15" s="72">
        <f t="shared" si="0"/>
        <v>1.2071428571428571E-2</v>
      </c>
      <c r="F15" s="78">
        <f>SUM(B15:B26)/12</f>
        <v>0.42883333333333334</v>
      </c>
    </row>
    <row r="16" spans="1:9" x14ac:dyDescent="0.2">
      <c r="A16" s="75">
        <f t="shared" si="1"/>
        <v>37316</v>
      </c>
      <c r="B16" s="78">
        <v>0.498</v>
      </c>
      <c r="C16" s="78">
        <v>0.498</v>
      </c>
      <c r="D16" s="71"/>
      <c r="E16" s="72">
        <f t="shared" si="0"/>
        <v>1.1857142857142858E-2</v>
      </c>
    </row>
    <row r="17" spans="1:6" x14ac:dyDescent="0.2">
      <c r="A17" s="75">
        <f t="shared" si="1"/>
        <v>37347</v>
      </c>
      <c r="B17" s="78">
        <v>0.48299999999999998</v>
      </c>
      <c r="C17" s="78">
        <v>0.48299999999999998</v>
      </c>
      <c r="D17" s="71"/>
      <c r="E17" s="72">
        <f t="shared" si="0"/>
        <v>1.15E-2</v>
      </c>
    </row>
    <row r="18" spans="1:6" x14ac:dyDescent="0.2">
      <c r="A18" s="75">
        <f t="shared" si="1"/>
        <v>37377</v>
      </c>
      <c r="B18" s="78">
        <v>0.45900000000000002</v>
      </c>
      <c r="C18" s="78">
        <v>0.45900000000000002</v>
      </c>
      <c r="D18" s="71"/>
      <c r="E18" s="72">
        <f t="shared" si="0"/>
        <v>1.092857142857143E-2</v>
      </c>
    </row>
    <row r="19" spans="1:6" x14ac:dyDescent="0.2">
      <c r="A19" s="75">
        <f t="shared" si="1"/>
        <v>37408</v>
      </c>
      <c r="B19" s="78">
        <v>0.44600000000000001</v>
      </c>
      <c r="C19" s="78">
        <v>0.44600000000000001</v>
      </c>
      <c r="D19" s="71"/>
      <c r="E19" s="72">
        <f t="shared" si="0"/>
        <v>1.061904761904762E-2</v>
      </c>
    </row>
    <row r="20" spans="1:6" x14ac:dyDescent="0.2">
      <c r="A20" s="75">
        <f t="shared" si="1"/>
        <v>37438</v>
      </c>
      <c r="B20" s="78">
        <v>0.42499999999999999</v>
      </c>
      <c r="C20" s="78">
        <v>0.42499999999999999</v>
      </c>
      <c r="D20" s="71"/>
      <c r="E20" s="72">
        <f t="shared" si="0"/>
        <v>1.011904761904762E-2</v>
      </c>
    </row>
    <row r="21" spans="1:6" x14ac:dyDescent="0.2">
      <c r="A21" s="75">
        <f t="shared" si="1"/>
        <v>37469</v>
      </c>
      <c r="B21" s="78">
        <v>0.41599999999999998</v>
      </c>
      <c r="C21" s="78">
        <v>0.41599999999999998</v>
      </c>
      <c r="D21" s="71"/>
      <c r="E21" s="72">
        <f t="shared" si="0"/>
        <v>9.9047619047619041E-3</v>
      </c>
    </row>
    <row r="22" spans="1:6" x14ac:dyDescent="0.2">
      <c r="A22" s="75">
        <f t="shared" si="1"/>
        <v>37500</v>
      </c>
      <c r="B22" s="78">
        <v>0.39600000000000002</v>
      </c>
      <c r="C22" s="78">
        <v>0.39600000000000002</v>
      </c>
      <c r="D22" s="71"/>
      <c r="E22" s="72">
        <f t="shared" si="0"/>
        <v>9.4285714285714285E-3</v>
      </c>
    </row>
    <row r="23" spans="1:6" x14ac:dyDescent="0.2">
      <c r="A23" s="75">
        <f t="shared" si="1"/>
        <v>37530</v>
      </c>
      <c r="B23" s="78">
        <v>0.39600000000000002</v>
      </c>
      <c r="C23" s="78">
        <v>0.39600000000000002</v>
      </c>
      <c r="D23" s="71"/>
      <c r="E23" s="72">
        <f t="shared" si="0"/>
        <v>9.4285714285714285E-3</v>
      </c>
    </row>
    <row r="24" spans="1:6" x14ac:dyDescent="0.2">
      <c r="A24" s="75">
        <f t="shared" si="1"/>
        <v>37561</v>
      </c>
      <c r="B24" s="78">
        <v>0.38</v>
      </c>
      <c r="C24" s="78">
        <v>0.38</v>
      </c>
      <c r="D24" s="71"/>
      <c r="E24" s="72">
        <f t="shared" si="0"/>
        <v>9.0476190476190474E-3</v>
      </c>
    </row>
    <row r="25" spans="1:6" x14ac:dyDescent="0.2">
      <c r="A25" s="75">
        <f t="shared" si="1"/>
        <v>37591</v>
      </c>
      <c r="B25" s="78">
        <v>0.379</v>
      </c>
      <c r="C25" s="78">
        <v>0.379</v>
      </c>
      <c r="D25" s="71"/>
      <c r="E25" s="72">
        <f t="shared" si="0"/>
        <v>9.0238095238095242E-3</v>
      </c>
    </row>
    <row r="26" spans="1:6" x14ac:dyDescent="0.2">
      <c r="A26" s="75">
        <f t="shared" si="1"/>
        <v>37622</v>
      </c>
      <c r="B26" s="78">
        <v>0.36099999999999999</v>
      </c>
      <c r="C26" s="78">
        <v>0.36099999999999999</v>
      </c>
      <c r="D26" s="71"/>
      <c r="E26" s="72">
        <f t="shared" si="0"/>
        <v>8.595238095238095E-3</v>
      </c>
    </row>
    <row r="27" spans="1:6" x14ac:dyDescent="0.2">
      <c r="A27" s="75">
        <f t="shared" si="1"/>
        <v>37653</v>
      </c>
      <c r="B27" s="78">
        <v>0.34799999999999998</v>
      </c>
      <c r="C27" s="78">
        <v>0.34799999999999998</v>
      </c>
      <c r="D27" s="71"/>
      <c r="E27" s="72">
        <f t="shared" si="0"/>
        <v>8.2857142857142851E-3</v>
      </c>
      <c r="F27" s="78">
        <f>SUM(B27:B38)/12</f>
        <v>0.29758333333333331</v>
      </c>
    </row>
    <row r="28" spans="1:6" x14ac:dyDescent="0.2">
      <c r="A28" s="75">
        <f t="shared" si="1"/>
        <v>37681</v>
      </c>
      <c r="B28" s="78">
        <v>0.33700000000000002</v>
      </c>
      <c r="C28" s="78">
        <v>0.33700000000000002</v>
      </c>
      <c r="D28" s="71"/>
      <c r="E28" s="72">
        <f t="shared" si="0"/>
        <v>8.0238095238095251E-3</v>
      </c>
    </row>
    <row r="29" spans="1:6" x14ac:dyDescent="0.2">
      <c r="A29" s="75">
        <f t="shared" si="1"/>
        <v>37712</v>
      </c>
      <c r="B29" s="78">
        <v>0.32400000000000001</v>
      </c>
      <c r="C29" s="78">
        <v>0.32400000000000001</v>
      </c>
      <c r="D29" s="71"/>
      <c r="E29" s="72">
        <f t="shared" si="0"/>
        <v>7.7142857142857143E-3</v>
      </c>
    </row>
    <row r="30" spans="1:6" x14ac:dyDescent="0.2">
      <c r="A30" s="75">
        <f t="shared" si="1"/>
        <v>37742</v>
      </c>
      <c r="B30" s="78">
        <v>0.314</v>
      </c>
      <c r="C30" s="78">
        <v>0.314</v>
      </c>
      <c r="D30" s="71"/>
      <c r="E30" s="72">
        <f t="shared" si="0"/>
        <v>7.4761904761904766E-3</v>
      </c>
    </row>
    <row r="31" spans="1:6" x14ac:dyDescent="0.2">
      <c r="A31" s="75">
        <f t="shared" si="1"/>
        <v>37773</v>
      </c>
      <c r="B31" s="78">
        <v>0.308</v>
      </c>
      <c r="C31" s="78">
        <v>0.308</v>
      </c>
      <c r="D31" s="71"/>
      <c r="E31" s="72">
        <f t="shared" si="0"/>
        <v>7.3333333333333332E-3</v>
      </c>
    </row>
    <row r="32" spans="1:6" x14ac:dyDescent="0.2">
      <c r="A32" s="75">
        <f t="shared" si="1"/>
        <v>37803</v>
      </c>
      <c r="B32" s="78">
        <v>0.29899999999999999</v>
      </c>
      <c r="C32" s="78">
        <v>0.29899999999999999</v>
      </c>
      <c r="D32" s="71"/>
      <c r="E32" s="72">
        <f t="shared" si="0"/>
        <v>7.1190476190476186E-3</v>
      </c>
    </row>
    <row r="33" spans="1:5" x14ac:dyDescent="0.2">
      <c r="A33" s="75">
        <f t="shared" si="1"/>
        <v>37834</v>
      </c>
      <c r="B33" s="78">
        <v>0.28999999999999998</v>
      </c>
      <c r="C33" s="78">
        <v>0.28999999999999998</v>
      </c>
      <c r="D33" s="71"/>
      <c r="E33" s="72">
        <f t="shared" si="0"/>
        <v>6.904761904761904E-3</v>
      </c>
    </row>
    <row r="34" spans="1:5" x14ac:dyDescent="0.2">
      <c r="A34" s="75">
        <f t="shared" si="1"/>
        <v>37865</v>
      </c>
      <c r="B34" s="78">
        <v>0.28299999999999997</v>
      </c>
      <c r="C34" s="78">
        <v>0.28299999999999997</v>
      </c>
      <c r="D34" s="71"/>
      <c r="E34" s="72">
        <f t="shared" si="0"/>
        <v>6.7380952380952375E-3</v>
      </c>
    </row>
    <row r="35" spans="1:5" x14ac:dyDescent="0.2">
      <c r="A35" s="75">
        <f t="shared" si="1"/>
        <v>37895</v>
      </c>
      <c r="B35" s="78">
        <v>0.27600000000000002</v>
      </c>
      <c r="C35" s="78">
        <v>0.27600000000000002</v>
      </c>
      <c r="D35" s="71"/>
      <c r="E35" s="72">
        <f t="shared" ref="E35:E78" si="2">+B35/42</f>
        <v>6.5714285714285718E-3</v>
      </c>
    </row>
    <row r="36" spans="1:5" x14ac:dyDescent="0.2">
      <c r="A36" s="75">
        <f t="shared" si="1"/>
        <v>37926</v>
      </c>
      <c r="B36" s="78">
        <v>0.27</v>
      </c>
      <c r="C36" s="78">
        <v>0.27</v>
      </c>
      <c r="D36" s="71"/>
      <c r="E36" s="72">
        <f t="shared" si="2"/>
        <v>6.4285714285714293E-3</v>
      </c>
    </row>
    <row r="37" spans="1:5" x14ac:dyDescent="0.2">
      <c r="A37" s="75">
        <f t="shared" si="1"/>
        <v>37956</v>
      </c>
      <c r="B37" s="78">
        <v>0.26400000000000001</v>
      </c>
      <c r="C37" s="78">
        <v>0.26400000000000001</v>
      </c>
      <c r="D37" s="71"/>
      <c r="E37" s="72">
        <f t="shared" si="2"/>
        <v>6.285714285714286E-3</v>
      </c>
    </row>
    <row r="38" spans="1:5" x14ac:dyDescent="0.2">
      <c r="A38" s="75">
        <f t="shared" si="1"/>
        <v>37987</v>
      </c>
      <c r="B38" s="78">
        <v>0.25800000000000001</v>
      </c>
      <c r="C38" s="78">
        <v>0.25800000000000001</v>
      </c>
      <c r="D38" s="71"/>
      <c r="E38" s="72">
        <f t="shared" si="2"/>
        <v>6.1428571428571426E-3</v>
      </c>
    </row>
    <row r="39" spans="1:5" x14ac:dyDescent="0.2">
      <c r="A39" s="75">
        <f t="shared" si="1"/>
        <v>38018</v>
      </c>
      <c r="B39" s="78">
        <v>0.254</v>
      </c>
      <c r="C39" s="78">
        <v>0.254</v>
      </c>
      <c r="D39" s="71"/>
      <c r="E39" s="72">
        <f t="shared" si="2"/>
        <v>6.0476190476190473E-3</v>
      </c>
    </row>
    <row r="40" spans="1:5" x14ac:dyDescent="0.2">
      <c r="A40" s="75">
        <f t="shared" si="1"/>
        <v>38047</v>
      </c>
      <c r="B40" s="78">
        <v>0.249</v>
      </c>
      <c r="C40" s="78">
        <v>0.249</v>
      </c>
      <c r="D40" s="71"/>
      <c r="E40" s="72">
        <f t="shared" si="2"/>
        <v>5.9285714285714289E-3</v>
      </c>
    </row>
    <row r="41" spans="1:5" x14ac:dyDescent="0.2">
      <c r="A41" s="75">
        <f t="shared" si="1"/>
        <v>38078</v>
      </c>
      <c r="B41" s="78">
        <v>0.24399999999999999</v>
      </c>
      <c r="C41" s="78">
        <v>0.24399999999999999</v>
      </c>
      <c r="D41" s="71">
        <f t="shared" ref="D41:D77" si="3">1/((1+B41/2)^(2*($A41-$B$4)/365.25))</f>
        <v>0.57861341986703829</v>
      </c>
      <c r="E41" s="72">
        <f t="shared" si="2"/>
        <v>5.8095238095238096E-3</v>
      </c>
    </row>
    <row r="42" spans="1:5" x14ac:dyDescent="0.2">
      <c r="A42" s="75">
        <f t="shared" si="1"/>
        <v>38108</v>
      </c>
      <c r="B42" s="78">
        <v>0.24</v>
      </c>
      <c r="C42" s="78">
        <v>0.24</v>
      </c>
      <c r="D42" s="71">
        <f t="shared" si="3"/>
        <v>0.57277772823136841</v>
      </c>
      <c r="E42" s="72">
        <f t="shared" si="2"/>
        <v>5.7142857142857143E-3</v>
      </c>
    </row>
    <row r="43" spans="1:5" x14ac:dyDescent="0.2">
      <c r="A43" s="75">
        <f t="shared" si="1"/>
        <v>38139</v>
      </c>
      <c r="B43" s="78">
        <v>0.23699999999999999</v>
      </c>
      <c r="C43" s="78">
        <v>0.23699999999999999</v>
      </c>
      <c r="D43" s="71">
        <f t="shared" si="3"/>
        <v>0.56570795887920577</v>
      </c>
      <c r="E43" s="72">
        <f t="shared" si="2"/>
        <v>5.6428571428571422E-3</v>
      </c>
    </row>
    <row r="44" spans="1:5" x14ac:dyDescent="0.2">
      <c r="A44" s="75">
        <f t="shared" si="1"/>
        <v>38169</v>
      </c>
      <c r="B44" s="78">
        <v>0.23200000000000001</v>
      </c>
      <c r="C44" s="78">
        <v>0.23200000000000001</v>
      </c>
      <c r="D44" s="71">
        <f t="shared" si="3"/>
        <v>0.56196062352966725</v>
      </c>
      <c r="E44" s="72">
        <f t="shared" si="2"/>
        <v>5.5238095238095237E-3</v>
      </c>
    </row>
    <row r="45" spans="1:5" x14ac:dyDescent="0.2">
      <c r="A45" s="75">
        <f t="shared" si="1"/>
        <v>38200</v>
      </c>
      <c r="B45" s="78">
        <v>0.22900000000000001</v>
      </c>
      <c r="C45" s="78">
        <v>0.22900000000000001</v>
      </c>
      <c r="D45" s="71">
        <f t="shared" si="3"/>
        <v>0.55562468928831854</v>
      </c>
      <c r="E45" s="72">
        <f t="shared" si="2"/>
        <v>5.4523809523809525E-3</v>
      </c>
    </row>
    <row r="46" spans="1:5" x14ac:dyDescent="0.2">
      <c r="A46" s="75">
        <f t="shared" si="1"/>
        <v>38231</v>
      </c>
      <c r="B46" s="78">
        <v>0.22600000000000001</v>
      </c>
      <c r="C46" s="78">
        <v>0.22600000000000001</v>
      </c>
      <c r="D46" s="71">
        <f t="shared" si="3"/>
        <v>0.54961666040542456</v>
      </c>
      <c r="E46" s="72">
        <f t="shared" si="2"/>
        <v>5.3809523809523812E-3</v>
      </c>
    </row>
    <row r="47" spans="1:5" x14ac:dyDescent="0.2">
      <c r="A47" s="75">
        <f t="shared" si="1"/>
        <v>38261</v>
      </c>
      <c r="B47" s="78">
        <v>0.223</v>
      </c>
      <c r="C47" s="78">
        <v>0.223</v>
      </c>
      <c r="D47" s="71">
        <f t="shared" si="3"/>
        <v>0.54424286666304456</v>
      </c>
      <c r="E47" s="72">
        <f t="shared" si="2"/>
        <v>5.30952380952381E-3</v>
      </c>
    </row>
    <row r="48" spans="1:5" x14ac:dyDescent="0.2">
      <c r="A48" s="75">
        <f t="shared" si="1"/>
        <v>38292</v>
      </c>
      <c r="B48" s="78">
        <v>0.222</v>
      </c>
      <c r="C48" s="78">
        <v>0.222</v>
      </c>
      <c r="D48" s="71">
        <f t="shared" si="3"/>
        <v>0.53599100181216264</v>
      </c>
      <c r="E48" s="72">
        <f t="shared" si="2"/>
        <v>5.2857142857142859E-3</v>
      </c>
    </row>
    <row r="49" spans="1:7" x14ac:dyDescent="0.2">
      <c r="A49" s="75">
        <f t="shared" si="1"/>
        <v>38322</v>
      </c>
      <c r="B49" s="78">
        <v>0.219</v>
      </c>
      <c r="C49" s="78">
        <v>0.219</v>
      </c>
      <c r="D49" s="71">
        <f t="shared" si="3"/>
        <v>0.53115432980037114</v>
      </c>
      <c r="E49" s="72">
        <f t="shared" si="2"/>
        <v>5.2142857142857147E-3</v>
      </c>
    </row>
    <row r="50" spans="1:7" x14ac:dyDescent="0.2">
      <c r="A50" s="75">
        <f t="shared" si="1"/>
        <v>38353</v>
      </c>
      <c r="B50" s="78">
        <v>0.215</v>
      </c>
      <c r="C50" s="78">
        <v>0.215</v>
      </c>
      <c r="D50" s="71">
        <f t="shared" si="3"/>
        <v>0.52779427316279504</v>
      </c>
      <c r="E50" s="72">
        <f t="shared" si="2"/>
        <v>5.1190476190476186E-3</v>
      </c>
    </row>
    <row r="51" spans="1:7" x14ac:dyDescent="0.2">
      <c r="A51" s="75">
        <f t="shared" si="1"/>
        <v>38384</v>
      </c>
      <c r="B51" s="78">
        <v>0.215</v>
      </c>
      <c r="C51" s="78">
        <v>0.215</v>
      </c>
      <c r="D51" s="71">
        <f t="shared" si="3"/>
        <v>0.51872534566598294</v>
      </c>
      <c r="E51" s="72">
        <f t="shared" si="2"/>
        <v>5.1190476190476186E-3</v>
      </c>
    </row>
    <row r="52" spans="1:7" x14ac:dyDescent="0.2">
      <c r="A52" s="75">
        <f t="shared" si="1"/>
        <v>38412</v>
      </c>
      <c r="B52" s="78">
        <v>0.21299999999999999</v>
      </c>
      <c r="C52" s="78">
        <v>0.21299999999999999</v>
      </c>
      <c r="D52" s="71">
        <f t="shared" si="3"/>
        <v>0.51371334774855548</v>
      </c>
      <c r="E52" s="72">
        <f t="shared" si="2"/>
        <v>5.0714285714285713E-3</v>
      </c>
    </row>
    <row r="53" spans="1:7" x14ac:dyDescent="0.2">
      <c r="A53" s="75">
        <f t="shared" si="1"/>
        <v>38443</v>
      </c>
      <c r="B53" s="78">
        <v>0.21</v>
      </c>
      <c r="C53" s="78">
        <v>0.21</v>
      </c>
      <c r="D53" s="71">
        <f t="shared" si="3"/>
        <v>0.50960988519555428</v>
      </c>
      <c r="E53" s="72">
        <f t="shared" si="2"/>
        <v>5.0000000000000001E-3</v>
      </c>
    </row>
    <row r="54" spans="1:7" x14ac:dyDescent="0.2">
      <c r="A54" s="75">
        <f t="shared" si="1"/>
        <v>38473</v>
      </c>
      <c r="B54" s="78">
        <v>0.21</v>
      </c>
      <c r="C54" s="78">
        <v>0.21</v>
      </c>
      <c r="D54" s="71">
        <f t="shared" si="3"/>
        <v>0.5013195911940882</v>
      </c>
      <c r="E54" s="72">
        <f t="shared" si="2"/>
        <v>5.0000000000000001E-3</v>
      </c>
    </row>
    <row r="55" spans="1:7" x14ac:dyDescent="0.2">
      <c r="A55" s="75">
        <f t="shared" si="1"/>
        <v>38504</v>
      </c>
      <c r="B55" s="78">
        <v>0.20699999999999999</v>
      </c>
      <c r="C55" s="78">
        <v>0.20699999999999999</v>
      </c>
      <c r="D55" s="71">
        <f t="shared" si="3"/>
        <v>0.49766159694483669</v>
      </c>
      <c r="E55" s="72">
        <f t="shared" si="2"/>
        <v>4.928571428571428E-3</v>
      </c>
    </row>
    <row r="56" spans="1:7" x14ac:dyDescent="0.2">
      <c r="A56" s="75">
        <f t="shared" si="1"/>
        <v>38534</v>
      </c>
      <c r="B56" s="78">
        <v>0.20499999999999999</v>
      </c>
      <c r="C56" s="78">
        <v>0.20499999999999999</v>
      </c>
      <c r="D56" s="71">
        <f t="shared" si="3"/>
        <v>0.49290408238116434</v>
      </c>
      <c r="E56" s="72">
        <f t="shared" si="2"/>
        <v>4.8809523809523808E-3</v>
      </c>
    </row>
    <row r="57" spans="1:7" x14ac:dyDescent="0.2">
      <c r="A57" s="75">
        <f t="shared" si="1"/>
        <v>38565</v>
      </c>
      <c r="B57" s="78">
        <v>0.20399999999999999</v>
      </c>
      <c r="C57" s="78">
        <v>0.20399999999999999</v>
      </c>
      <c r="D57" s="71">
        <f t="shared" si="3"/>
        <v>0.48644133216922752</v>
      </c>
      <c r="E57" s="72">
        <f t="shared" si="2"/>
        <v>4.8571428571428567E-3</v>
      </c>
    </row>
    <row r="58" spans="1:7" x14ac:dyDescent="0.2">
      <c r="A58" s="75">
        <f t="shared" si="1"/>
        <v>38596</v>
      </c>
      <c r="B58" s="78">
        <v>0.20300000000000001</v>
      </c>
      <c r="C58" s="78">
        <v>0.20300000000000001</v>
      </c>
      <c r="D58" s="71">
        <f t="shared" si="3"/>
        <v>0.48013800450863797</v>
      </c>
      <c r="E58" s="72">
        <f t="shared" si="2"/>
        <v>4.8333333333333336E-3</v>
      </c>
    </row>
    <row r="59" spans="1:7" x14ac:dyDescent="0.2">
      <c r="A59" s="75">
        <f t="shared" si="1"/>
        <v>38626</v>
      </c>
      <c r="B59" s="78">
        <v>0.2</v>
      </c>
      <c r="C59" s="78">
        <v>0.2</v>
      </c>
      <c r="D59" s="71">
        <f t="shared" si="3"/>
        <v>0.47759299511177716</v>
      </c>
      <c r="E59" s="72">
        <f t="shared" si="2"/>
        <v>4.7619047619047623E-3</v>
      </c>
    </row>
    <row r="60" spans="1:7" x14ac:dyDescent="0.2">
      <c r="A60" s="75">
        <f t="shared" si="1"/>
        <v>38657</v>
      </c>
      <c r="B60" s="78">
        <v>0.19800000000000001</v>
      </c>
      <c r="C60" s="78">
        <v>0.19800000000000001</v>
      </c>
      <c r="D60" s="71">
        <f t="shared" si="3"/>
        <v>0.47332706296788368</v>
      </c>
      <c r="E60" s="72">
        <f t="shared" si="2"/>
        <v>4.7142857142857143E-3</v>
      </c>
    </row>
    <row r="61" spans="1:7" x14ac:dyDescent="0.2">
      <c r="A61" s="75">
        <f t="shared" si="1"/>
        <v>38687</v>
      </c>
      <c r="B61" s="78">
        <v>0.19600000000000001</v>
      </c>
      <c r="C61" s="78">
        <v>0.19600000000000001</v>
      </c>
      <c r="D61" s="71">
        <f t="shared" si="3"/>
        <v>0.46948752655259052</v>
      </c>
      <c r="E61" s="72">
        <f t="shared" si="2"/>
        <v>4.6666666666666671E-3</v>
      </c>
    </row>
    <row r="62" spans="1:7" x14ac:dyDescent="0.2">
      <c r="A62" s="75">
        <f t="shared" si="1"/>
        <v>38718</v>
      </c>
      <c r="B62" s="78">
        <v>0.192</v>
      </c>
      <c r="C62" s="78">
        <v>0.192</v>
      </c>
      <c r="D62" s="71">
        <f t="shared" si="3"/>
        <v>0.46910493660954972</v>
      </c>
      <c r="E62" s="72">
        <f t="shared" si="2"/>
        <v>4.5714285714285718E-3</v>
      </c>
    </row>
    <row r="63" spans="1:7" x14ac:dyDescent="0.2">
      <c r="A63" s="75">
        <f t="shared" si="1"/>
        <v>38749</v>
      </c>
      <c r="B63" s="78">
        <v>0.192</v>
      </c>
      <c r="C63" s="78">
        <v>0.192</v>
      </c>
      <c r="D63" s="71">
        <f t="shared" si="3"/>
        <v>0.46186206302944655</v>
      </c>
      <c r="E63" s="72">
        <f t="shared" si="2"/>
        <v>4.5714285714285718E-3</v>
      </c>
      <c r="G63" s="78"/>
    </row>
    <row r="64" spans="1:7" x14ac:dyDescent="0.2">
      <c r="A64" s="75">
        <f t="shared" si="1"/>
        <v>38777</v>
      </c>
      <c r="B64" s="78">
        <v>0.19</v>
      </c>
      <c r="C64" s="78">
        <v>0.19</v>
      </c>
      <c r="D64" s="71">
        <f t="shared" si="3"/>
        <v>0.45899730059814281</v>
      </c>
      <c r="E64" s="72">
        <f t="shared" si="2"/>
        <v>4.5238095238095237E-3</v>
      </c>
    </row>
    <row r="65" spans="1:7" x14ac:dyDescent="0.2">
      <c r="A65" s="75">
        <f t="shared" si="1"/>
        <v>38808</v>
      </c>
      <c r="B65" s="78">
        <v>0.19</v>
      </c>
      <c r="C65" s="78">
        <v>0.19</v>
      </c>
      <c r="D65" s="71">
        <f t="shared" si="3"/>
        <v>0.45198051517765625</v>
      </c>
      <c r="E65" s="72">
        <f t="shared" si="2"/>
        <v>4.5238095238095237E-3</v>
      </c>
    </row>
    <row r="66" spans="1:7" x14ac:dyDescent="0.2">
      <c r="A66" s="75">
        <f t="shared" si="1"/>
        <v>38838</v>
      </c>
      <c r="B66" s="78">
        <v>0.189</v>
      </c>
      <c r="C66" s="78">
        <v>0.189</v>
      </c>
      <c r="D66" s="71">
        <f t="shared" si="3"/>
        <v>0.44710890833978767</v>
      </c>
      <c r="E66" s="72">
        <f t="shared" si="2"/>
        <v>4.4999999999999997E-3</v>
      </c>
    </row>
    <row r="67" spans="1:7" x14ac:dyDescent="0.2">
      <c r="A67" s="75">
        <f t="shared" si="1"/>
        <v>38869</v>
      </c>
      <c r="B67" s="78">
        <v>0.187</v>
      </c>
      <c r="C67" s="78">
        <v>0.187</v>
      </c>
      <c r="D67" s="71">
        <f t="shared" si="3"/>
        <v>0.44397938182983321</v>
      </c>
      <c r="E67" s="72">
        <f t="shared" si="2"/>
        <v>4.4523809523809525E-3</v>
      </c>
    </row>
    <row r="68" spans="1:7" x14ac:dyDescent="0.2">
      <c r="A68" s="75">
        <f t="shared" si="1"/>
        <v>38899</v>
      </c>
      <c r="B68" s="78">
        <v>0.183</v>
      </c>
      <c r="C68" s="78">
        <v>0.183</v>
      </c>
      <c r="D68" s="71">
        <f t="shared" si="3"/>
        <v>0.4449784333974483</v>
      </c>
      <c r="E68" s="72">
        <f t="shared" si="2"/>
        <v>4.3571428571428572E-3</v>
      </c>
    </row>
    <row r="69" spans="1:7" x14ac:dyDescent="0.2">
      <c r="A69" s="75">
        <f t="shared" si="1"/>
        <v>38930</v>
      </c>
      <c r="B69" s="78">
        <v>0.182</v>
      </c>
      <c r="C69" s="78">
        <v>0.182</v>
      </c>
      <c r="D69" s="71">
        <f t="shared" si="3"/>
        <v>0.44031013315825862</v>
      </c>
      <c r="E69" s="72">
        <f t="shared" si="2"/>
        <v>4.3333333333333331E-3</v>
      </c>
    </row>
    <row r="70" spans="1:7" x14ac:dyDescent="0.2">
      <c r="A70" s="75">
        <f t="shared" si="1"/>
        <v>38961</v>
      </c>
      <c r="B70" s="78">
        <v>0.18099999999999999</v>
      </c>
      <c r="C70" s="78">
        <v>0.18099999999999999</v>
      </c>
      <c r="D70" s="71">
        <f t="shared" si="3"/>
        <v>0.43575946401934279</v>
      </c>
      <c r="E70" s="72">
        <f t="shared" si="2"/>
        <v>4.3095238095238091E-3</v>
      </c>
    </row>
    <row r="71" spans="1:7" x14ac:dyDescent="0.2">
      <c r="A71" s="75">
        <f t="shared" si="1"/>
        <v>38991</v>
      </c>
      <c r="B71" s="78">
        <v>0.18</v>
      </c>
      <c r="C71" s="78">
        <v>0.18</v>
      </c>
      <c r="D71" s="71">
        <f t="shared" si="3"/>
        <v>0.43152741298641278</v>
      </c>
      <c r="E71" s="72">
        <f t="shared" si="2"/>
        <v>4.2857142857142859E-3</v>
      </c>
    </row>
    <row r="72" spans="1:7" x14ac:dyDescent="0.2">
      <c r="A72" s="75">
        <f t="shared" si="1"/>
        <v>39022</v>
      </c>
      <c r="B72" s="78">
        <v>0.18</v>
      </c>
      <c r="C72" s="78">
        <v>0.18</v>
      </c>
      <c r="D72" s="71">
        <f t="shared" si="3"/>
        <v>0.42526081126393089</v>
      </c>
      <c r="E72" s="72">
        <f t="shared" si="2"/>
        <v>4.2857142857142859E-3</v>
      </c>
    </row>
    <row r="73" spans="1:7" x14ac:dyDescent="0.2">
      <c r="A73" s="75">
        <f t="shared" si="1"/>
        <v>39052</v>
      </c>
      <c r="B73" s="78">
        <v>0.17899999999999999</v>
      </c>
      <c r="C73" s="78">
        <v>0.17899999999999999</v>
      </c>
      <c r="D73" s="71">
        <f t="shared" si="3"/>
        <v>0.42122786403720741</v>
      </c>
      <c r="E73" s="72">
        <f t="shared" si="2"/>
        <v>4.2619047619047619E-3</v>
      </c>
    </row>
    <row r="74" spans="1:7" x14ac:dyDescent="0.2">
      <c r="A74" s="75">
        <f t="shared" si="1"/>
        <v>39083</v>
      </c>
      <c r="B74" s="78">
        <v>0.17699999999999999</v>
      </c>
      <c r="C74" s="78">
        <v>0.17699999999999999</v>
      </c>
      <c r="D74" s="71">
        <f t="shared" si="3"/>
        <v>0.41907136881150769</v>
      </c>
      <c r="E74" s="72">
        <f t="shared" si="2"/>
        <v>4.2142857142857138E-3</v>
      </c>
    </row>
    <row r="75" spans="1:7" x14ac:dyDescent="0.2">
      <c r="A75" s="75">
        <f t="shared" si="1"/>
        <v>39114</v>
      </c>
      <c r="B75" s="78">
        <v>0.17599999999999999</v>
      </c>
      <c r="C75" s="78">
        <v>0.17599999999999999</v>
      </c>
      <c r="D75" s="71">
        <f t="shared" si="3"/>
        <v>0.41506566995303967</v>
      </c>
      <c r="E75" s="72">
        <f t="shared" si="2"/>
        <v>4.1904761904761906E-3</v>
      </c>
      <c r="G75" s="78"/>
    </row>
    <row r="76" spans="1:7" x14ac:dyDescent="0.2">
      <c r="A76" s="75">
        <f t="shared" si="1"/>
        <v>39142</v>
      </c>
      <c r="B76" s="78">
        <v>0.17599999999999999</v>
      </c>
      <c r="C76" s="78">
        <v>0.17599999999999999</v>
      </c>
      <c r="D76" s="71">
        <f t="shared" si="3"/>
        <v>0.409732944953561</v>
      </c>
      <c r="E76" s="72">
        <f t="shared" si="2"/>
        <v>4.1904761904761906E-3</v>
      </c>
    </row>
    <row r="77" spans="1:7" x14ac:dyDescent="0.2">
      <c r="A77" s="75">
        <f t="shared" si="1"/>
        <v>39173</v>
      </c>
      <c r="B77" s="78">
        <v>0.17599999999999999</v>
      </c>
      <c r="C77" s="78">
        <v>0.17599999999999999</v>
      </c>
      <c r="D77" s="71">
        <f t="shared" si="3"/>
        <v>0.40390873863149451</v>
      </c>
      <c r="E77" s="72">
        <f t="shared" si="2"/>
        <v>4.1904761904761906E-3</v>
      </c>
    </row>
    <row r="78" spans="1:7" x14ac:dyDescent="0.2">
      <c r="A78" s="75">
        <f t="shared" ref="A78:A141" si="4">EDATE(A77,1)</f>
        <v>39203</v>
      </c>
      <c r="B78" s="78">
        <v>0.17499999999999999</v>
      </c>
      <c r="C78" s="78">
        <v>0.17499999999999999</v>
      </c>
      <c r="D78" s="71">
        <f t="shared" ref="D78:D141" si="5">1/((1+B78/2)^(2*($A78-$B$4)/365.25))</f>
        <v>0.40035453859798176</v>
      </c>
      <c r="E78" s="72">
        <f t="shared" si="2"/>
        <v>4.1666666666666666E-3</v>
      </c>
    </row>
    <row r="79" spans="1:7" x14ac:dyDescent="0.2">
      <c r="A79" s="75">
        <f t="shared" si="4"/>
        <v>39234</v>
      </c>
      <c r="B79" s="78">
        <v>0.17499999999999999</v>
      </c>
      <c r="C79" s="78">
        <v>0.17499999999999999</v>
      </c>
      <c r="D79" s="71">
        <f t="shared" si="5"/>
        <v>0.39469443838882234</v>
      </c>
      <c r="E79" s="72">
        <f t="shared" ref="E79:E142" si="6">+B79/42</f>
        <v>4.1666666666666666E-3</v>
      </c>
    </row>
    <row r="80" spans="1:7" x14ac:dyDescent="0.2">
      <c r="A80" s="75">
        <f t="shared" si="4"/>
        <v>39264</v>
      </c>
      <c r="B80" s="78">
        <v>0.17299999999999999</v>
      </c>
      <c r="C80" s="78">
        <v>0.17299999999999999</v>
      </c>
      <c r="D80" s="71">
        <f t="shared" si="5"/>
        <v>0.39334201604044999</v>
      </c>
      <c r="E80" s="72">
        <f t="shared" si="6"/>
        <v>4.1190476190476185E-3</v>
      </c>
    </row>
    <row r="81" spans="1:7" x14ac:dyDescent="0.2">
      <c r="A81" s="75">
        <f t="shared" si="4"/>
        <v>39295</v>
      </c>
      <c r="B81" s="78">
        <v>0.17199999999999999</v>
      </c>
      <c r="C81" s="78">
        <v>0.17199999999999999</v>
      </c>
      <c r="D81" s="71">
        <f t="shared" si="5"/>
        <v>0.38988515294879789</v>
      </c>
      <c r="E81" s="72">
        <f t="shared" si="6"/>
        <v>4.0952380952380945E-3</v>
      </c>
    </row>
    <row r="82" spans="1:7" x14ac:dyDescent="0.2">
      <c r="A82" s="75">
        <f t="shared" si="4"/>
        <v>39326</v>
      </c>
      <c r="B82" s="78">
        <v>0.17199999999999999</v>
      </c>
      <c r="C82" s="78">
        <v>0.17199999999999999</v>
      </c>
      <c r="D82" s="71">
        <f t="shared" si="5"/>
        <v>0.38446313324221804</v>
      </c>
      <c r="E82" s="72">
        <f t="shared" si="6"/>
        <v>4.0952380952380945E-3</v>
      </c>
    </row>
    <row r="83" spans="1:7" x14ac:dyDescent="0.2">
      <c r="A83" s="75">
        <f t="shared" si="4"/>
        <v>39356</v>
      </c>
      <c r="B83" s="78">
        <v>0.17100000000000001</v>
      </c>
      <c r="C83" s="78">
        <v>0.17100000000000001</v>
      </c>
      <c r="D83" s="71">
        <f t="shared" si="5"/>
        <v>0.38134586300955409</v>
      </c>
      <c r="E83" s="72">
        <f t="shared" si="6"/>
        <v>4.0714285714285713E-3</v>
      </c>
    </row>
    <row r="84" spans="1:7" x14ac:dyDescent="0.2">
      <c r="A84" s="75">
        <f t="shared" si="4"/>
        <v>39387</v>
      </c>
      <c r="B84" s="78">
        <v>0.17</v>
      </c>
      <c r="C84" s="78">
        <v>0.17</v>
      </c>
      <c r="D84" s="71">
        <f t="shared" si="5"/>
        <v>0.37814310029549181</v>
      </c>
      <c r="E84" s="72">
        <f t="shared" si="6"/>
        <v>4.0476190476190482E-3</v>
      </c>
    </row>
    <row r="85" spans="1:7" x14ac:dyDescent="0.2">
      <c r="A85" s="75">
        <f t="shared" si="4"/>
        <v>39417</v>
      </c>
      <c r="B85" s="78">
        <v>0.16900000000000001</v>
      </c>
      <c r="C85" s="78">
        <v>0.16900000000000001</v>
      </c>
      <c r="D85" s="71">
        <f t="shared" si="5"/>
        <v>0.37519347113474721</v>
      </c>
      <c r="E85" s="72">
        <f t="shared" si="6"/>
        <v>4.0238095238095241E-3</v>
      </c>
    </row>
    <row r="86" spans="1:7" x14ac:dyDescent="0.2">
      <c r="A86" s="75">
        <f t="shared" si="4"/>
        <v>39448</v>
      </c>
      <c r="B86" s="78">
        <v>0.16700000000000001</v>
      </c>
      <c r="C86" s="78">
        <v>0.16700000000000001</v>
      </c>
      <c r="D86" s="71">
        <f t="shared" si="5"/>
        <v>0.37426987258434252</v>
      </c>
      <c r="E86" s="72">
        <f t="shared" si="6"/>
        <v>3.976190476190476E-3</v>
      </c>
    </row>
    <row r="87" spans="1:7" x14ac:dyDescent="0.2">
      <c r="A87" s="75">
        <f t="shared" si="4"/>
        <v>39479</v>
      </c>
      <c r="B87" s="78">
        <v>0.16600000000000001</v>
      </c>
      <c r="C87" s="78">
        <v>0.16600000000000001</v>
      </c>
      <c r="D87" s="71">
        <f t="shared" si="5"/>
        <v>0.3713328327648846</v>
      </c>
      <c r="E87" s="72">
        <f t="shared" si="6"/>
        <v>3.9523809523809529E-3</v>
      </c>
      <c r="G87" s="78"/>
    </row>
    <row r="88" spans="1:7" x14ac:dyDescent="0.2">
      <c r="A88" s="75">
        <f t="shared" si="4"/>
        <v>39508</v>
      </c>
      <c r="B88" s="78">
        <v>0.16600000000000001</v>
      </c>
      <c r="C88" s="78">
        <v>0.16600000000000001</v>
      </c>
      <c r="D88" s="71">
        <f t="shared" si="5"/>
        <v>0.3666608263961646</v>
      </c>
      <c r="E88" s="72">
        <f t="shared" si="6"/>
        <v>3.9523809523809529E-3</v>
      </c>
    </row>
    <row r="89" spans="1:7" x14ac:dyDescent="0.2">
      <c r="A89" s="75">
        <f t="shared" si="4"/>
        <v>39539</v>
      </c>
      <c r="B89" s="78">
        <v>0.16500000000000001</v>
      </c>
      <c r="C89" s="78">
        <v>0.16500000000000001</v>
      </c>
      <c r="D89" s="71">
        <f t="shared" si="5"/>
        <v>0.36386816557721863</v>
      </c>
      <c r="E89" s="72">
        <f t="shared" si="6"/>
        <v>3.9285714285714288E-3</v>
      </c>
    </row>
    <row r="90" spans="1:7" x14ac:dyDescent="0.2">
      <c r="A90" s="75">
        <f t="shared" si="4"/>
        <v>39569</v>
      </c>
      <c r="B90" s="78">
        <v>0.16400000000000001</v>
      </c>
      <c r="C90" s="78">
        <v>0.16400000000000001</v>
      </c>
      <c r="D90" s="71">
        <f t="shared" si="5"/>
        <v>0.36131027414392702</v>
      </c>
      <c r="E90" s="72">
        <f t="shared" si="6"/>
        <v>3.9047619047619048E-3</v>
      </c>
    </row>
    <row r="91" spans="1:7" x14ac:dyDescent="0.2">
      <c r="A91" s="75">
        <f t="shared" si="4"/>
        <v>39600</v>
      </c>
      <c r="B91" s="78">
        <v>0.16400000000000001</v>
      </c>
      <c r="C91" s="78">
        <v>0.16400000000000001</v>
      </c>
      <c r="D91" s="71">
        <f t="shared" si="5"/>
        <v>0.35650887441133872</v>
      </c>
      <c r="E91" s="72">
        <f t="shared" si="6"/>
        <v>3.9047619047619048E-3</v>
      </c>
    </row>
    <row r="92" spans="1:7" x14ac:dyDescent="0.2">
      <c r="A92" s="75">
        <f t="shared" si="4"/>
        <v>39630</v>
      </c>
      <c r="B92" s="78">
        <v>0.16300000000000001</v>
      </c>
      <c r="C92" s="78">
        <v>0.16300000000000001</v>
      </c>
      <c r="D92" s="71">
        <f t="shared" si="5"/>
        <v>0.35408522292406097</v>
      </c>
      <c r="E92" s="72">
        <f t="shared" si="6"/>
        <v>3.8809523809523812E-3</v>
      </c>
    </row>
    <row r="93" spans="1:7" x14ac:dyDescent="0.2">
      <c r="A93" s="75">
        <f t="shared" si="4"/>
        <v>39661</v>
      </c>
      <c r="B93" s="78">
        <v>0.16200000000000001</v>
      </c>
      <c r="C93" s="78">
        <v>0.16200000000000001</v>
      </c>
      <c r="D93" s="71">
        <f t="shared" si="5"/>
        <v>0.35158248934944863</v>
      </c>
      <c r="E93" s="72">
        <f t="shared" si="6"/>
        <v>3.8571428571428572E-3</v>
      </c>
    </row>
    <row r="94" spans="1:7" x14ac:dyDescent="0.2">
      <c r="A94" s="75">
        <f t="shared" si="4"/>
        <v>39692</v>
      </c>
      <c r="B94" s="78">
        <v>0.161</v>
      </c>
      <c r="C94" s="78">
        <v>0.161</v>
      </c>
      <c r="D94" s="71">
        <f t="shared" si="5"/>
        <v>0.34915327023501036</v>
      </c>
      <c r="E94" s="72">
        <f t="shared" si="6"/>
        <v>3.8333333333333336E-3</v>
      </c>
    </row>
    <row r="95" spans="1:7" x14ac:dyDescent="0.2">
      <c r="A95" s="75">
        <f t="shared" si="4"/>
        <v>39722</v>
      </c>
      <c r="B95" s="78">
        <v>0.161</v>
      </c>
      <c r="C95" s="78">
        <v>0.161</v>
      </c>
      <c r="D95" s="71">
        <f t="shared" si="5"/>
        <v>0.34474068298657812</v>
      </c>
      <c r="E95" s="72">
        <f t="shared" si="6"/>
        <v>3.8333333333333336E-3</v>
      </c>
    </row>
    <row r="96" spans="1:7" x14ac:dyDescent="0.2">
      <c r="A96" s="75">
        <f t="shared" si="4"/>
        <v>39753</v>
      </c>
      <c r="B96" s="78">
        <v>0.16</v>
      </c>
      <c r="C96" s="78">
        <v>0.16</v>
      </c>
      <c r="D96" s="71">
        <f t="shared" si="5"/>
        <v>0.34243955790888025</v>
      </c>
      <c r="E96" s="72">
        <f t="shared" si="6"/>
        <v>3.8095238095238095E-3</v>
      </c>
    </row>
    <row r="97" spans="1:7" x14ac:dyDescent="0.2">
      <c r="A97" s="75">
        <f t="shared" si="4"/>
        <v>39783</v>
      </c>
      <c r="B97" s="78">
        <v>0.16</v>
      </c>
      <c r="C97" s="78">
        <v>0.16</v>
      </c>
      <c r="D97" s="71">
        <f t="shared" si="5"/>
        <v>0.33813752723798457</v>
      </c>
      <c r="E97" s="72">
        <f t="shared" si="6"/>
        <v>3.8095238095238095E-3</v>
      </c>
    </row>
    <row r="98" spans="1:7" x14ac:dyDescent="0.2">
      <c r="A98" s="75">
        <f t="shared" si="4"/>
        <v>39814</v>
      </c>
      <c r="B98" s="78">
        <v>0.158</v>
      </c>
      <c r="C98" s="78">
        <v>0.158</v>
      </c>
      <c r="D98" s="71">
        <f t="shared" si="5"/>
        <v>0.33818647769096466</v>
      </c>
      <c r="E98" s="72">
        <f t="shared" si="6"/>
        <v>3.7619047619047619E-3</v>
      </c>
    </row>
    <row r="99" spans="1:7" x14ac:dyDescent="0.2">
      <c r="A99" s="75">
        <f t="shared" si="4"/>
        <v>39845</v>
      </c>
      <c r="B99" s="78">
        <v>0.158</v>
      </c>
      <c r="C99" s="78">
        <v>0.158</v>
      </c>
      <c r="D99" s="71">
        <f t="shared" si="5"/>
        <v>0.33384967329352339</v>
      </c>
      <c r="E99" s="72">
        <f t="shared" si="6"/>
        <v>3.7619047619047619E-3</v>
      </c>
      <c r="G99" s="78"/>
    </row>
    <row r="100" spans="1:7" x14ac:dyDescent="0.2">
      <c r="A100" s="75">
        <f t="shared" si="4"/>
        <v>39873</v>
      </c>
      <c r="B100" s="78">
        <v>0.157</v>
      </c>
      <c r="C100" s="78">
        <v>0.157</v>
      </c>
      <c r="D100" s="71">
        <f t="shared" si="5"/>
        <v>0.33221815733491833</v>
      </c>
      <c r="E100" s="72">
        <f t="shared" si="6"/>
        <v>3.7380952380952383E-3</v>
      </c>
    </row>
    <row r="101" spans="1:7" x14ac:dyDescent="0.2">
      <c r="A101" s="75">
        <f t="shared" si="4"/>
        <v>39904</v>
      </c>
      <c r="B101" s="78">
        <v>0.157</v>
      </c>
      <c r="C101" s="78">
        <v>0.157</v>
      </c>
      <c r="D101" s="71">
        <f t="shared" si="5"/>
        <v>0.32798369285952006</v>
      </c>
      <c r="E101" s="72">
        <f t="shared" si="6"/>
        <v>3.7380952380952383E-3</v>
      </c>
    </row>
    <row r="102" spans="1:7" x14ac:dyDescent="0.2">
      <c r="A102" s="75">
        <f t="shared" si="4"/>
        <v>39934</v>
      </c>
      <c r="B102" s="78">
        <v>0.156</v>
      </c>
      <c r="C102" s="78">
        <v>0.156</v>
      </c>
      <c r="D102" s="71">
        <f t="shared" si="5"/>
        <v>0.32618555548662131</v>
      </c>
      <c r="E102" s="72">
        <f t="shared" si="6"/>
        <v>3.7142857142857142E-3</v>
      </c>
    </row>
    <row r="103" spans="1:7" x14ac:dyDescent="0.2">
      <c r="A103" s="75">
        <f t="shared" si="4"/>
        <v>39965</v>
      </c>
      <c r="B103" s="78">
        <v>0.156</v>
      </c>
      <c r="C103" s="78">
        <v>0.156</v>
      </c>
      <c r="D103" s="71">
        <f t="shared" si="5"/>
        <v>0.32205333187932222</v>
      </c>
      <c r="E103" s="72">
        <f t="shared" si="6"/>
        <v>3.7142857142857142E-3</v>
      </c>
    </row>
    <row r="104" spans="1:7" x14ac:dyDescent="0.2">
      <c r="A104" s="75">
        <f t="shared" si="4"/>
        <v>39995</v>
      </c>
      <c r="B104" s="78">
        <v>0.155</v>
      </c>
      <c r="C104" s="78">
        <v>0.155</v>
      </c>
      <c r="D104" s="71">
        <f t="shared" si="5"/>
        <v>0.32036277353556564</v>
      </c>
      <c r="E104" s="72">
        <f t="shared" si="6"/>
        <v>3.6904761904761906E-3</v>
      </c>
    </row>
    <row r="105" spans="1:7" x14ac:dyDescent="0.2">
      <c r="A105" s="75">
        <f t="shared" si="4"/>
        <v>40026</v>
      </c>
      <c r="B105" s="78">
        <v>0.155</v>
      </c>
      <c r="C105" s="78">
        <v>0.155</v>
      </c>
      <c r="D105" s="71">
        <f t="shared" si="5"/>
        <v>0.31632922491519694</v>
      </c>
      <c r="E105" s="72">
        <f t="shared" si="6"/>
        <v>3.6904761904761906E-3</v>
      </c>
    </row>
    <row r="106" spans="1:7" x14ac:dyDescent="0.2">
      <c r="A106" s="75">
        <f t="shared" si="4"/>
        <v>40057</v>
      </c>
      <c r="B106" s="78">
        <v>0.154</v>
      </c>
      <c r="C106" s="78">
        <v>0.154</v>
      </c>
      <c r="D106" s="71">
        <f t="shared" si="5"/>
        <v>0.31461470352756837</v>
      </c>
      <c r="E106" s="72">
        <f t="shared" si="6"/>
        <v>3.6666666666666666E-3</v>
      </c>
    </row>
    <row r="107" spans="1:7" x14ac:dyDescent="0.2">
      <c r="A107" s="75">
        <f t="shared" si="4"/>
        <v>40087</v>
      </c>
      <c r="B107" s="78">
        <v>0.154</v>
      </c>
      <c r="C107" s="78">
        <v>0.154</v>
      </c>
      <c r="D107" s="71">
        <f t="shared" si="5"/>
        <v>0.31080422095120208</v>
      </c>
      <c r="E107" s="72">
        <f t="shared" si="6"/>
        <v>3.6666666666666666E-3</v>
      </c>
    </row>
    <row r="108" spans="1:7" x14ac:dyDescent="0.2">
      <c r="A108" s="75">
        <f t="shared" si="4"/>
        <v>40118</v>
      </c>
      <c r="B108" s="78">
        <v>0.153</v>
      </c>
      <c r="C108" s="78">
        <v>0.153</v>
      </c>
      <c r="D108" s="71">
        <f t="shared" si="5"/>
        <v>0.30919299323433669</v>
      </c>
      <c r="E108" s="72">
        <f t="shared" si="6"/>
        <v>3.642857142857143E-3</v>
      </c>
    </row>
    <row r="109" spans="1:7" x14ac:dyDescent="0.2">
      <c r="A109" s="75">
        <f t="shared" si="4"/>
        <v>40148</v>
      </c>
      <c r="B109" s="78">
        <v>0.153</v>
      </c>
      <c r="C109" s="78">
        <v>0.153</v>
      </c>
      <c r="D109" s="71">
        <f t="shared" si="5"/>
        <v>0.30547147692968674</v>
      </c>
      <c r="E109" s="72">
        <f t="shared" si="6"/>
        <v>3.642857142857143E-3</v>
      </c>
    </row>
    <row r="110" spans="1:7" x14ac:dyDescent="0.2">
      <c r="A110" s="75">
        <f t="shared" si="4"/>
        <v>40179</v>
      </c>
      <c r="B110" s="78">
        <v>0.15</v>
      </c>
      <c r="C110" s="78">
        <v>0.15</v>
      </c>
      <c r="D110" s="71">
        <f t="shared" si="5"/>
        <v>0.3085896481364131</v>
      </c>
      <c r="E110" s="72">
        <f t="shared" si="6"/>
        <v>3.5714285714285713E-3</v>
      </c>
    </row>
    <row r="111" spans="1:7" x14ac:dyDescent="0.2">
      <c r="A111" s="75">
        <f t="shared" si="4"/>
        <v>40210</v>
      </c>
      <c r="B111" s="78">
        <v>0.15</v>
      </c>
      <c r="C111" s="78">
        <v>0.15</v>
      </c>
      <c r="D111" s="71">
        <f t="shared" si="5"/>
        <v>0.30482449891250885</v>
      </c>
      <c r="E111" s="72">
        <f t="shared" si="6"/>
        <v>3.5714285714285713E-3</v>
      </c>
      <c r="G111" s="78"/>
    </row>
    <row r="112" spans="1:7" x14ac:dyDescent="0.2">
      <c r="A112" s="75">
        <f t="shared" si="4"/>
        <v>40238</v>
      </c>
      <c r="B112" s="78">
        <v>0.15</v>
      </c>
      <c r="C112" s="78">
        <v>0.15</v>
      </c>
      <c r="D112" s="71">
        <f t="shared" si="5"/>
        <v>0.30146322024807509</v>
      </c>
      <c r="E112" s="72">
        <f t="shared" si="6"/>
        <v>3.5714285714285713E-3</v>
      </c>
    </row>
    <row r="113" spans="1:5" x14ac:dyDescent="0.2">
      <c r="A113" s="75">
        <f t="shared" si="4"/>
        <v>40269</v>
      </c>
      <c r="B113" s="78">
        <v>0.15</v>
      </c>
      <c r="C113" s="78">
        <v>0.15</v>
      </c>
      <c r="D113" s="71">
        <f t="shared" si="5"/>
        <v>0.29778502165454673</v>
      </c>
      <c r="E113" s="72">
        <f t="shared" si="6"/>
        <v>3.5714285714285713E-3</v>
      </c>
    </row>
    <row r="114" spans="1:5" x14ac:dyDescent="0.2">
      <c r="A114" s="75">
        <f t="shared" si="4"/>
        <v>40299</v>
      </c>
      <c r="B114" s="78">
        <v>0.15</v>
      </c>
      <c r="C114" s="78">
        <v>0.15</v>
      </c>
      <c r="D114" s="71">
        <f t="shared" si="5"/>
        <v>0.29426821033369571</v>
      </c>
      <c r="E114" s="72">
        <f t="shared" si="6"/>
        <v>3.5714285714285713E-3</v>
      </c>
    </row>
    <row r="115" spans="1:5" x14ac:dyDescent="0.2">
      <c r="A115" s="75">
        <f t="shared" si="4"/>
        <v>40330</v>
      </c>
      <c r="B115" s="78">
        <v>0.14899999999999999</v>
      </c>
      <c r="C115" s="78">
        <v>0.14899999999999999</v>
      </c>
      <c r="D115" s="71">
        <f t="shared" si="5"/>
        <v>0.29299730681740049</v>
      </c>
      <c r="E115" s="72">
        <f t="shared" si="6"/>
        <v>3.5476190476190473E-3</v>
      </c>
    </row>
    <row r="116" spans="1:5" x14ac:dyDescent="0.2">
      <c r="A116" s="75">
        <f t="shared" si="4"/>
        <v>40360</v>
      </c>
      <c r="B116" s="78">
        <v>0.14899999999999999</v>
      </c>
      <c r="C116" s="78">
        <v>0.14899999999999999</v>
      </c>
      <c r="D116" s="71">
        <f t="shared" si="5"/>
        <v>0.28955916603912302</v>
      </c>
      <c r="E116" s="72">
        <f t="shared" si="6"/>
        <v>3.5476190476190473E-3</v>
      </c>
    </row>
    <row r="117" spans="1:5" x14ac:dyDescent="0.2">
      <c r="A117" s="75">
        <f t="shared" si="4"/>
        <v>40391</v>
      </c>
      <c r="B117" s="78">
        <v>0.14899999999999999</v>
      </c>
      <c r="C117" s="78">
        <v>0.14899999999999999</v>
      </c>
      <c r="D117" s="71">
        <f t="shared" si="5"/>
        <v>0.28604879910104142</v>
      </c>
      <c r="E117" s="72">
        <f t="shared" si="6"/>
        <v>3.5476190476190473E-3</v>
      </c>
    </row>
    <row r="118" spans="1:5" x14ac:dyDescent="0.2">
      <c r="A118" s="75">
        <f t="shared" si="4"/>
        <v>40422</v>
      </c>
      <c r="B118" s="78">
        <v>0.14899999999999999</v>
      </c>
      <c r="C118" s="78">
        <v>0.14899999999999999</v>
      </c>
      <c r="D118" s="71">
        <f t="shared" si="5"/>
        <v>0.28258098884043797</v>
      </c>
      <c r="E118" s="72">
        <f t="shared" si="6"/>
        <v>3.5476190476190473E-3</v>
      </c>
    </row>
    <row r="119" spans="1:5" x14ac:dyDescent="0.2">
      <c r="A119" s="75">
        <f t="shared" si="4"/>
        <v>40452</v>
      </c>
      <c r="B119" s="78">
        <v>0.14899999999999999</v>
      </c>
      <c r="C119" s="78">
        <v>0.14899999999999999</v>
      </c>
      <c r="D119" s="71">
        <f t="shared" si="5"/>
        <v>0.27926507706141346</v>
      </c>
      <c r="E119" s="72">
        <f t="shared" si="6"/>
        <v>3.5476190476190473E-3</v>
      </c>
    </row>
    <row r="120" spans="1:5" x14ac:dyDescent="0.2">
      <c r="A120" s="75">
        <f t="shared" si="4"/>
        <v>40483</v>
      </c>
      <c r="B120" s="78">
        <v>0.14899999999999999</v>
      </c>
      <c r="C120" s="78">
        <v>0.14899999999999999</v>
      </c>
      <c r="D120" s="71">
        <f t="shared" si="5"/>
        <v>0.27587950682757478</v>
      </c>
      <c r="E120" s="72">
        <f t="shared" si="6"/>
        <v>3.5476190476190473E-3</v>
      </c>
    </row>
    <row r="121" spans="1:5" x14ac:dyDescent="0.2">
      <c r="A121" s="75">
        <f t="shared" si="4"/>
        <v>40513</v>
      </c>
      <c r="B121" s="78">
        <v>0.14899999999999999</v>
      </c>
      <c r="C121" s="78">
        <v>0.14899999999999999</v>
      </c>
      <c r="D121" s="71">
        <f t="shared" si="5"/>
        <v>0.27264223276312027</v>
      </c>
      <c r="E121" s="72">
        <f t="shared" si="6"/>
        <v>3.5476190476190473E-3</v>
      </c>
    </row>
    <row r="122" spans="1:5" x14ac:dyDescent="0.2">
      <c r="A122" s="75">
        <f t="shared" si="4"/>
        <v>40544</v>
      </c>
      <c r="B122" s="78">
        <v>0.14899999999999999</v>
      </c>
      <c r="C122" s="78">
        <v>0.14899999999999999</v>
      </c>
      <c r="D122" s="71">
        <f t="shared" si="5"/>
        <v>0.26933695221231535</v>
      </c>
      <c r="E122" s="72">
        <f t="shared" si="6"/>
        <v>3.5476190476190473E-3</v>
      </c>
    </row>
    <row r="123" spans="1:5" x14ac:dyDescent="0.2">
      <c r="A123" s="75">
        <f t="shared" si="4"/>
        <v>40575</v>
      </c>
      <c r="B123" s="78">
        <v>0.14899999999999999</v>
      </c>
      <c r="C123" s="78">
        <v>0.14899999999999999</v>
      </c>
      <c r="D123" s="71">
        <f t="shared" si="5"/>
        <v>0.2660717420475574</v>
      </c>
      <c r="E123" s="72">
        <f t="shared" si="6"/>
        <v>3.5476190476190473E-3</v>
      </c>
    </row>
    <row r="124" spans="1:5" x14ac:dyDescent="0.2">
      <c r="A124" s="75">
        <f t="shared" si="4"/>
        <v>40603</v>
      </c>
      <c r="B124" s="78">
        <v>0.14799999999999999</v>
      </c>
      <c r="C124" s="78">
        <v>0.14799999999999999</v>
      </c>
      <c r="D124" s="71">
        <f t="shared" si="5"/>
        <v>0.26544205910006491</v>
      </c>
      <c r="E124" s="72">
        <f t="shared" si="6"/>
        <v>3.5238095238095237E-3</v>
      </c>
    </row>
    <row r="125" spans="1:5" x14ac:dyDescent="0.2">
      <c r="A125" s="75">
        <f t="shared" si="4"/>
        <v>40634</v>
      </c>
      <c r="B125" s="78">
        <v>0.14799999999999999</v>
      </c>
      <c r="C125" s="78">
        <v>0.14799999999999999</v>
      </c>
      <c r="D125" s="71">
        <f t="shared" si="5"/>
        <v>0.26224478565950632</v>
      </c>
      <c r="E125" s="72">
        <f t="shared" si="6"/>
        <v>3.5238095238095237E-3</v>
      </c>
    </row>
    <row r="126" spans="1:5" x14ac:dyDescent="0.2">
      <c r="A126" s="75">
        <f t="shared" si="4"/>
        <v>40664</v>
      </c>
      <c r="B126" s="78">
        <v>0.14799999999999999</v>
      </c>
      <c r="C126" s="78">
        <v>0.14799999999999999</v>
      </c>
      <c r="D126" s="71">
        <f t="shared" si="5"/>
        <v>0.25918732286169194</v>
      </c>
      <c r="E126" s="72">
        <f t="shared" si="6"/>
        <v>3.5238095238095237E-3</v>
      </c>
    </row>
    <row r="127" spans="1:5" x14ac:dyDescent="0.2">
      <c r="A127" s="75">
        <f t="shared" si="4"/>
        <v>40695</v>
      </c>
      <c r="B127" s="78">
        <v>0.14799999999999999</v>
      </c>
      <c r="C127" s="78">
        <v>0.14799999999999999</v>
      </c>
      <c r="D127" s="71">
        <f t="shared" si="5"/>
        <v>0.25606538828084707</v>
      </c>
      <c r="E127" s="72">
        <f t="shared" si="6"/>
        <v>3.5238095238095237E-3</v>
      </c>
    </row>
    <row r="128" spans="1:5" x14ac:dyDescent="0.2">
      <c r="A128" s="75">
        <f t="shared" si="4"/>
        <v>40725</v>
      </c>
      <c r="B128" s="78">
        <v>0.14799999999999999</v>
      </c>
      <c r="C128" s="78">
        <v>0.14799999999999999</v>
      </c>
      <c r="D128" s="71">
        <f t="shared" si="5"/>
        <v>0.25307996991873294</v>
      </c>
      <c r="E128" s="72">
        <f t="shared" si="6"/>
        <v>3.5238095238095237E-3</v>
      </c>
    </row>
    <row r="129" spans="1:5" x14ac:dyDescent="0.2">
      <c r="A129" s="75">
        <f t="shared" si="4"/>
        <v>40756</v>
      </c>
      <c r="B129" s="78">
        <v>0.14799999999999999</v>
      </c>
      <c r="C129" s="78">
        <v>0.14799999999999999</v>
      </c>
      <c r="D129" s="71">
        <f t="shared" si="5"/>
        <v>0.25003159895257238</v>
      </c>
      <c r="E129" s="72">
        <f t="shared" si="6"/>
        <v>3.5238095238095237E-3</v>
      </c>
    </row>
    <row r="130" spans="1:5" x14ac:dyDescent="0.2">
      <c r="A130" s="75">
        <f t="shared" si="4"/>
        <v>40787</v>
      </c>
      <c r="B130" s="78">
        <v>0.14799999999999999</v>
      </c>
      <c r="C130" s="78">
        <v>0.14799999999999999</v>
      </c>
      <c r="D130" s="71">
        <f t="shared" si="5"/>
        <v>0.24701994588846585</v>
      </c>
      <c r="E130" s="72">
        <f t="shared" si="6"/>
        <v>3.5238095238095237E-3</v>
      </c>
    </row>
    <row r="131" spans="1:5" x14ac:dyDescent="0.2">
      <c r="A131" s="75">
        <f t="shared" si="4"/>
        <v>40817</v>
      </c>
      <c r="B131" s="78">
        <v>0.14699999999999999</v>
      </c>
      <c r="C131" s="78">
        <v>0.14699999999999999</v>
      </c>
      <c r="D131" s="71">
        <f t="shared" si="5"/>
        <v>0.24639573333588569</v>
      </c>
      <c r="E131" s="72">
        <f t="shared" si="6"/>
        <v>3.4999999999999996E-3</v>
      </c>
    </row>
    <row r="132" spans="1:5" x14ac:dyDescent="0.2">
      <c r="A132" s="75">
        <f t="shared" si="4"/>
        <v>40848</v>
      </c>
      <c r="B132" s="78">
        <v>0.14699999999999999</v>
      </c>
      <c r="C132" s="78">
        <v>0.14699999999999999</v>
      </c>
      <c r="D132" s="71">
        <f t="shared" si="5"/>
        <v>0.24344711684606804</v>
      </c>
      <c r="E132" s="72">
        <f t="shared" si="6"/>
        <v>3.4999999999999996E-3</v>
      </c>
    </row>
    <row r="133" spans="1:5" x14ac:dyDescent="0.2">
      <c r="A133" s="75">
        <f t="shared" si="4"/>
        <v>40878</v>
      </c>
      <c r="B133" s="78">
        <v>0.14599999999999999</v>
      </c>
      <c r="C133" s="78">
        <v>0.14599999999999999</v>
      </c>
      <c r="D133" s="71">
        <f t="shared" si="5"/>
        <v>0.2428893423739617</v>
      </c>
      <c r="E133" s="72">
        <f t="shared" si="6"/>
        <v>3.476190476190476E-3</v>
      </c>
    </row>
    <row r="134" spans="1:5" x14ac:dyDescent="0.2">
      <c r="A134" s="75">
        <f t="shared" si="4"/>
        <v>40909</v>
      </c>
      <c r="B134" s="78">
        <v>0.14599999999999999</v>
      </c>
      <c r="C134" s="78">
        <v>0.14599999999999999</v>
      </c>
      <c r="D134" s="71">
        <f t="shared" si="5"/>
        <v>0.24000166559954136</v>
      </c>
      <c r="E134" s="72">
        <f t="shared" si="6"/>
        <v>3.476190476190476E-3</v>
      </c>
    </row>
    <row r="135" spans="1:5" x14ac:dyDescent="0.2">
      <c r="A135" s="75">
        <f t="shared" si="4"/>
        <v>40940</v>
      </c>
      <c r="B135" s="78">
        <v>0.14499999999999999</v>
      </c>
      <c r="C135" s="78">
        <v>0.14499999999999999</v>
      </c>
      <c r="D135" s="71">
        <f t="shared" si="5"/>
        <v>0.23941666415198612</v>
      </c>
      <c r="E135" s="72">
        <f t="shared" si="6"/>
        <v>3.452380952380952E-3</v>
      </c>
    </row>
    <row r="136" spans="1:5" x14ac:dyDescent="0.2">
      <c r="A136" s="75">
        <f t="shared" si="4"/>
        <v>40969</v>
      </c>
      <c r="B136" s="78">
        <v>0.14499999999999999</v>
      </c>
      <c r="C136" s="78">
        <v>0.14499999999999999</v>
      </c>
      <c r="D136" s="71">
        <f t="shared" si="5"/>
        <v>0.23677040961641652</v>
      </c>
      <c r="E136" s="72">
        <f t="shared" si="6"/>
        <v>3.452380952380952E-3</v>
      </c>
    </row>
    <row r="137" spans="1:5" x14ac:dyDescent="0.2">
      <c r="A137" s="75">
        <f t="shared" si="4"/>
        <v>41000</v>
      </c>
      <c r="B137" s="78">
        <v>0.14399999999999999</v>
      </c>
      <c r="C137" s="78">
        <v>0.14399999999999999</v>
      </c>
      <c r="D137" s="71">
        <f t="shared" si="5"/>
        <v>0.23624921179221559</v>
      </c>
      <c r="E137" s="72">
        <f t="shared" si="6"/>
        <v>3.4285714285714284E-3</v>
      </c>
    </row>
    <row r="138" spans="1:5" x14ac:dyDescent="0.2">
      <c r="A138" s="75">
        <f t="shared" si="4"/>
        <v>41030</v>
      </c>
      <c r="B138" s="78">
        <v>0.14399999999999999</v>
      </c>
      <c r="C138" s="78">
        <v>0.14399999999999999</v>
      </c>
      <c r="D138" s="71">
        <f t="shared" si="5"/>
        <v>0.23356633131416238</v>
      </c>
      <c r="E138" s="72">
        <f t="shared" si="6"/>
        <v>3.4285714285714284E-3</v>
      </c>
    </row>
    <row r="139" spans="1:5" x14ac:dyDescent="0.2">
      <c r="A139" s="75">
        <f t="shared" si="4"/>
        <v>41061</v>
      </c>
      <c r="B139" s="78">
        <v>0.14399999999999999</v>
      </c>
      <c r="C139" s="78">
        <v>0.14399999999999999</v>
      </c>
      <c r="D139" s="71">
        <f t="shared" si="5"/>
        <v>0.23082602490400966</v>
      </c>
      <c r="E139" s="72">
        <f t="shared" si="6"/>
        <v>3.4285714285714284E-3</v>
      </c>
    </row>
    <row r="140" spans="1:5" x14ac:dyDescent="0.2">
      <c r="A140" s="75">
        <f t="shared" si="4"/>
        <v>41091</v>
      </c>
      <c r="B140" s="78">
        <v>0</v>
      </c>
      <c r="C140" s="78">
        <v>0</v>
      </c>
      <c r="D140" s="71">
        <f t="shared" si="5"/>
        <v>1</v>
      </c>
      <c r="E140" s="72">
        <f t="shared" si="6"/>
        <v>0</v>
      </c>
    </row>
    <row r="141" spans="1:5" x14ac:dyDescent="0.2">
      <c r="A141" s="75">
        <f t="shared" si="4"/>
        <v>41122</v>
      </c>
      <c r="B141" s="78">
        <v>0</v>
      </c>
      <c r="C141" s="78">
        <v>0</v>
      </c>
      <c r="D141" s="71">
        <f t="shared" si="5"/>
        <v>1</v>
      </c>
      <c r="E141" s="72">
        <f t="shared" si="6"/>
        <v>0</v>
      </c>
    </row>
    <row r="142" spans="1:5" x14ac:dyDescent="0.2">
      <c r="A142" s="75">
        <f t="shared" ref="A142:A205" si="7">EDATE(A141,1)</f>
        <v>41153</v>
      </c>
      <c r="B142" s="78">
        <v>0</v>
      </c>
      <c r="C142" s="78">
        <v>0</v>
      </c>
      <c r="D142" s="71">
        <f t="shared" ref="D142:D205" si="8">1/((1+B142/2)^(2*($A142-$B$4)/365.25))</f>
        <v>1</v>
      </c>
      <c r="E142" s="72">
        <f t="shared" si="6"/>
        <v>0</v>
      </c>
    </row>
    <row r="143" spans="1:5" x14ac:dyDescent="0.2">
      <c r="A143" s="75">
        <f t="shared" si="7"/>
        <v>41183</v>
      </c>
      <c r="B143" s="78">
        <v>0</v>
      </c>
      <c r="C143" s="78">
        <v>0</v>
      </c>
      <c r="D143" s="71">
        <f t="shared" si="8"/>
        <v>1</v>
      </c>
      <c r="E143" s="72">
        <f t="shared" ref="E143:E206" si="9">+B143/42</f>
        <v>0</v>
      </c>
    </row>
    <row r="144" spans="1:5" x14ac:dyDescent="0.2">
      <c r="A144" s="75">
        <f t="shared" si="7"/>
        <v>41214</v>
      </c>
      <c r="B144" s="78">
        <v>0</v>
      </c>
      <c r="C144" s="78">
        <v>0</v>
      </c>
      <c r="D144" s="71">
        <f t="shared" si="8"/>
        <v>1</v>
      </c>
      <c r="E144" s="72">
        <f t="shared" si="9"/>
        <v>0</v>
      </c>
    </row>
    <row r="145" spans="1:5" x14ac:dyDescent="0.2">
      <c r="A145" s="75">
        <f t="shared" si="7"/>
        <v>41244</v>
      </c>
      <c r="B145" s="78">
        <v>0</v>
      </c>
      <c r="C145" s="78">
        <v>0</v>
      </c>
      <c r="D145" s="71">
        <f t="shared" si="8"/>
        <v>1</v>
      </c>
      <c r="E145" s="72">
        <f t="shared" si="9"/>
        <v>0</v>
      </c>
    </row>
    <row r="146" spans="1:5" x14ac:dyDescent="0.2">
      <c r="A146" s="75">
        <f t="shared" si="7"/>
        <v>41275</v>
      </c>
      <c r="B146" s="78">
        <v>0</v>
      </c>
      <c r="C146" s="78">
        <v>0</v>
      </c>
      <c r="D146" s="71">
        <f t="shared" si="8"/>
        <v>1</v>
      </c>
      <c r="E146" s="72">
        <f t="shared" si="9"/>
        <v>0</v>
      </c>
    </row>
    <row r="147" spans="1:5" x14ac:dyDescent="0.2">
      <c r="A147" s="75">
        <f t="shared" si="7"/>
        <v>41306</v>
      </c>
      <c r="B147" s="78">
        <v>0</v>
      </c>
      <c r="C147" s="78">
        <v>0</v>
      </c>
      <c r="D147" s="71">
        <f t="shared" si="8"/>
        <v>1</v>
      </c>
      <c r="E147" s="72">
        <f t="shared" si="9"/>
        <v>0</v>
      </c>
    </row>
    <row r="148" spans="1:5" x14ac:dyDescent="0.2">
      <c r="A148" s="75">
        <f t="shared" si="7"/>
        <v>41334</v>
      </c>
      <c r="B148" s="78">
        <v>0</v>
      </c>
      <c r="C148" s="78">
        <v>0</v>
      </c>
      <c r="D148" s="71">
        <f t="shared" si="8"/>
        <v>1</v>
      </c>
      <c r="E148" s="72">
        <f t="shared" si="9"/>
        <v>0</v>
      </c>
    </row>
    <row r="149" spans="1:5" x14ac:dyDescent="0.2">
      <c r="A149" s="75">
        <f t="shared" si="7"/>
        <v>41365</v>
      </c>
      <c r="B149" s="78">
        <v>0</v>
      </c>
      <c r="C149" s="78">
        <v>0</v>
      </c>
      <c r="D149" s="71">
        <f t="shared" si="8"/>
        <v>1</v>
      </c>
      <c r="E149" s="72">
        <f t="shared" si="9"/>
        <v>0</v>
      </c>
    </row>
    <row r="150" spans="1:5" x14ac:dyDescent="0.2">
      <c r="A150" s="75">
        <f t="shared" si="7"/>
        <v>41395</v>
      </c>
      <c r="B150" s="78">
        <v>0</v>
      </c>
      <c r="C150" s="78">
        <v>0</v>
      </c>
      <c r="D150" s="71">
        <f t="shared" si="8"/>
        <v>1</v>
      </c>
      <c r="E150" s="72">
        <f t="shared" si="9"/>
        <v>0</v>
      </c>
    </row>
    <row r="151" spans="1:5" x14ac:dyDescent="0.2">
      <c r="A151" s="75">
        <f t="shared" si="7"/>
        <v>41426</v>
      </c>
      <c r="B151" s="78">
        <v>0</v>
      </c>
      <c r="C151" s="78">
        <v>0</v>
      </c>
      <c r="D151" s="71">
        <f t="shared" si="8"/>
        <v>1</v>
      </c>
      <c r="E151" s="72">
        <f t="shared" si="9"/>
        <v>0</v>
      </c>
    </row>
    <row r="152" spans="1:5" x14ac:dyDescent="0.2">
      <c r="A152" s="75">
        <f t="shared" si="7"/>
        <v>41456</v>
      </c>
      <c r="B152" s="78">
        <v>0</v>
      </c>
      <c r="C152" s="78">
        <v>0</v>
      </c>
      <c r="D152" s="71">
        <f t="shared" si="8"/>
        <v>1</v>
      </c>
      <c r="E152" s="72">
        <f t="shared" si="9"/>
        <v>0</v>
      </c>
    </row>
    <row r="153" spans="1:5" x14ac:dyDescent="0.2">
      <c r="A153" s="75">
        <f t="shared" si="7"/>
        <v>41487</v>
      </c>
      <c r="B153" s="78">
        <v>0</v>
      </c>
      <c r="C153" s="78">
        <v>0</v>
      </c>
      <c r="D153" s="71">
        <f t="shared" si="8"/>
        <v>1</v>
      </c>
      <c r="E153" s="72">
        <f t="shared" si="9"/>
        <v>0</v>
      </c>
    </row>
    <row r="154" spans="1:5" x14ac:dyDescent="0.2">
      <c r="A154" s="75">
        <f t="shared" si="7"/>
        <v>41518</v>
      </c>
      <c r="B154" s="78">
        <v>0</v>
      </c>
      <c r="C154" s="78">
        <v>0</v>
      </c>
      <c r="D154" s="71">
        <f t="shared" si="8"/>
        <v>1</v>
      </c>
      <c r="E154" s="72">
        <f t="shared" si="9"/>
        <v>0</v>
      </c>
    </row>
    <row r="155" spans="1:5" x14ac:dyDescent="0.2">
      <c r="A155" s="75">
        <f t="shared" si="7"/>
        <v>41548</v>
      </c>
      <c r="B155" s="78">
        <v>0</v>
      </c>
      <c r="C155" s="78">
        <v>0</v>
      </c>
      <c r="D155" s="71">
        <f t="shared" si="8"/>
        <v>1</v>
      </c>
      <c r="E155" s="72">
        <f t="shared" si="9"/>
        <v>0</v>
      </c>
    </row>
    <row r="156" spans="1:5" x14ac:dyDescent="0.2">
      <c r="A156" s="75">
        <f t="shared" si="7"/>
        <v>41579</v>
      </c>
      <c r="B156" s="78">
        <v>0</v>
      </c>
      <c r="C156" s="78">
        <v>0</v>
      </c>
      <c r="D156" s="71">
        <f t="shared" si="8"/>
        <v>1</v>
      </c>
      <c r="E156" s="72">
        <f t="shared" si="9"/>
        <v>0</v>
      </c>
    </row>
    <row r="157" spans="1:5" x14ac:dyDescent="0.2">
      <c r="A157" s="75">
        <f t="shared" si="7"/>
        <v>41609</v>
      </c>
      <c r="B157" s="78">
        <v>0</v>
      </c>
      <c r="C157" s="78">
        <v>0</v>
      </c>
      <c r="D157" s="71">
        <f t="shared" si="8"/>
        <v>1</v>
      </c>
      <c r="E157" s="72">
        <f t="shared" si="9"/>
        <v>0</v>
      </c>
    </row>
    <row r="158" spans="1:5" x14ac:dyDescent="0.2">
      <c r="A158" s="75">
        <f t="shared" si="7"/>
        <v>41640</v>
      </c>
      <c r="B158" s="78">
        <v>0</v>
      </c>
      <c r="C158" s="78">
        <v>0</v>
      </c>
      <c r="D158" s="71">
        <f t="shared" si="8"/>
        <v>1</v>
      </c>
      <c r="E158" s="72">
        <f t="shared" si="9"/>
        <v>0</v>
      </c>
    </row>
    <row r="159" spans="1:5" x14ac:dyDescent="0.2">
      <c r="A159" s="75">
        <f t="shared" si="7"/>
        <v>41671</v>
      </c>
      <c r="B159" s="78">
        <v>0</v>
      </c>
      <c r="C159" s="78">
        <v>0</v>
      </c>
      <c r="D159" s="71">
        <f t="shared" si="8"/>
        <v>1</v>
      </c>
      <c r="E159" s="72">
        <f t="shared" si="9"/>
        <v>0</v>
      </c>
    </row>
    <row r="160" spans="1:5" x14ac:dyDescent="0.2">
      <c r="A160" s="75">
        <f t="shared" si="7"/>
        <v>41699</v>
      </c>
      <c r="B160" s="78">
        <v>0</v>
      </c>
      <c r="C160" s="78">
        <v>0</v>
      </c>
      <c r="D160" s="71">
        <f t="shared" si="8"/>
        <v>1</v>
      </c>
      <c r="E160" s="72">
        <f t="shared" si="9"/>
        <v>0</v>
      </c>
    </row>
    <row r="161" spans="1:5" x14ac:dyDescent="0.2">
      <c r="A161" s="75">
        <f t="shared" si="7"/>
        <v>41730</v>
      </c>
      <c r="B161" s="78">
        <v>0</v>
      </c>
      <c r="C161" s="78">
        <v>0</v>
      </c>
      <c r="D161" s="71">
        <f t="shared" si="8"/>
        <v>1</v>
      </c>
      <c r="E161" s="72">
        <f t="shared" si="9"/>
        <v>0</v>
      </c>
    </row>
    <row r="162" spans="1:5" x14ac:dyDescent="0.2">
      <c r="A162" s="75">
        <f t="shared" si="7"/>
        <v>41760</v>
      </c>
      <c r="B162" s="78">
        <v>0</v>
      </c>
      <c r="C162" s="78">
        <v>0</v>
      </c>
      <c r="D162" s="71">
        <f t="shared" si="8"/>
        <v>1</v>
      </c>
      <c r="E162" s="72">
        <f t="shared" si="9"/>
        <v>0</v>
      </c>
    </row>
    <row r="163" spans="1:5" x14ac:dyDescent="0.2">
      <c r="A163" s="75">
        <f t="shared" si="7"/>
        <v>41791</v>
      </c>
      <c r="B163" s="78">
        <v>0</v>
      </c>
      <c r="C163" s="78">
        <v>0</v>
      </c>
      <c r="D163" s="71">
        <f t="shared" si="8"/>
        <v>1</v>
      </c>
      <c r="E163" s="72">
        <f t="shared" si="9"/>
        <v>0</v>
      </c>
    </row>
    <row r="164" spans="1:5" x14ac:dyDescent="0.2">
      <c r="A164" s="75">
        <f t="shared" si="7"/>
        <v>41821</v>
      </c>
      <c r="B164" s="78">
        <v>0</v>
      </c>
      <c r="C164" s="78">
        <v>0</v>
      </c>
      <c r="D164" s="71">
        <f t="shared" si="8"/>
        <v>1</v>
      </c>
      <c r="E164" s="72">
        <f t="shared" si="9"/>
        <v>0</v>
      </c>
    </row>
    <row r="165" spans="1:5" x14ac:dyDescent="0.2">
      <c r="A165" s="75">
        <f t="shared" si="7"/>
        <v>41852</v>
      </c>
      <c r="B165" s="78">
        <v>0</v>
      </c>
      <c r="C165" s="78">
        <v>0</v>
      </c>
      <c r="D165" s="71">
        <f t="shared" si="8"/>
        <v>1</v>
      </c>
      <c r="E165" s="72">
        <f t="shared" si="9"/>
        <v>0</v>
      </c>
    </row>
    <row r="166" spans="1:5" x14ac:dyDescent="0.2">
      <c r="A166" s="75">
        <f t="shared" si="7"/>
        <v>41883</v>
      </c>
      <c r="B166" s="78">
        <v>0</v>
      </c>
      <c r="C166" s="78">
        <v>0</v>
      </c>
      <c r="D166" s="71">
        <f t="shared" si="8"/>
        <v>1</v>
      </c>
      <c r="E166" s="72">
        <f t="shared" si="9"/>
        <v>0</v>
      </c>
    </row>
    <row r="167" spans="1:5" x14ac:dyDescent="0.2">
      <c r="A167" s="75">
        <f t="shared" si="7"/>
        <v>41913</v>
      </c>
      <c r="B167" s="78">
        <v>0</v>
      </c>
      <c r="C167" s="78">
        <v>0</v>
      </c>
      <c r="D167" s="71">
        <f t="shared" si="8"/>
        <v>1</v>
      </c>
      <c r="E167" s="72">
        <f t="shared" si="9"/>
        <v>0</v>
      </c>
    </row>
    <row r="168" spans="1:5" x14ac:dyDescent="0.2">
      <c r="A168" s="75">
        <f t="shared" si="7"/>
        <v>41944</v>
      </c>
      <c r="B168" s="78">
        <v>0</v>
      </c>
      <c r="C168" s="78">
        <v>0</v>
      </c>
      <c r="D168" s="71">
        <f t="shared" si="8"/>
        <v>1</v>
      </c>
      <c r="E168" s="72">
        <f t="shared" si="9"/>
        <v>0</v>
      </c>
    </row>
    <row r="169" spans="1:5" x14ac:dyDescent="0.2">
      <c r="A169" s="75">
        <f t="shared" si="7"/>
        <v>41974</v>
      </c>
      <c r="B169" s="78">
        <v>0</v>
      </c>
      <c r="C169" s="78">
        <v>0</v>
      </c>
      <c r="D169" s="71">
        <f t="shared" si="8"/>
        <v>1</v>
      </c>
      <c r="E169" s="72">
        <f t="shared" si="9"/>
        <v>0</v>
      </c>
    </row>
    <row r="170" spans="1:5" x14ac:dyDescent="0.2">
      <c r="A170" s="75">
        <f t="shared" si="7"/>
        <v>42005</v>
      </c>
      <c r="B170" s="78">
        <v>0</v>
      </c>
      <c r="C170" s="78">
        <v>0</v>
      </c>
      <c r="D170" s="71">
        <f t="shared" si="8"/>
        <v>1</v>
      </c>
      <c r="E170" s="72">
        <f t="shared" si="9"/>
        <v>0</v>
      </c>
    </row>
    <row r="171" spans="1:5" x14ac:dyDescent="0.2">
      <c r="A171" s="75">
        <f t="shared" si="7"/>
        <v>42036</v>
      </c>
      <c r="B171" s="78">
        <v>0</v>
      </c>
      <c r="C171" s="78">
        <v>0</v>
      </c>
      <c r="D171" s="71">
        <f t="shared" si="8"/>
        <v>1</v>
      </c>
      <c r="E171" s="72">
        <f t="shared" si="9"/>
        <v>0</v>
      </c>
    </row>
    <row r="172" spans="1:5" x14ac:dyDescent="0.2">
      <c r="A172" s="75">
        <f t="shared" si="7"/>
        <v>42064</v>
      </c>
      <c r="B172" s="78">
        <v>0</v>
      </c>
      <c r="C172" s="78">
        <v>0</v>
      </c>
      <c r="D172" s="71">
        <f t="shared" si="8"/>
        <v>1</v>
      </c>
      <c r="E172" s="72">
        <f t="shared" si="9"/>
        <v>0</v>
      </c>
    </row>
    <row r="173" spans="1:5" x14ac:dyDescent="0.2">
      <c r="A173" s="75">
        <f t="shared" si="7"/>
        <v>42095</v>
      </c>
      <c r="B173" s="78">
        <v>0</v>
      </c>
      <c r="C173" s="78">
        <v>0</v>
      </c>
      <c r="D173" s="71">
        <f t="shared" si="8"/>
        <v>1</v>
      </c>
      <c r="E173" s="72">
        <f t="shared" si="9"/>
        <v>0</v>
      </c>
    </row>
    <row r="174" spans="1:5" x14ac:dyDescent="0.2">
      <c r="A174" s="75">
        <f t="shared" si="7"/>
        <v>42125</v>
      </c>
      <c r="B174" s="78">
        <v>0</v>
      </c>
      <c r="C174" s="78">
        <v>0</v>
      </c>
      <c r="D174" s="71">
        <f t="shared" si="8"/>
        <v>1</v>
      </c>
      <c r="E174" s="72">
        <f t="shared" si="9"/>
        <v>0</v>
      </c>
    </row>
    <row r="175" spans="1:5" x14ac:dyDescent="0.2">
      <c r="A175" s="75">
        <f t="shared" si="7"/>
        <v>42156</v>
      </c>
      <c r="B175" s="78">
        <v>0</v>
      </c>
      <c r="C175" s="78">
        <v>0</v>
      </c>
      <c r="D175" s="71">
        <f t="shared" si="8"/>
        <v>1</v>
      </c>
      <c r="E175" s="72">
        <f t="shared" si="9"/>
        <v>0</v>
      </c>
    </row>
    <row r="176" spans="1:5" x14ac:dyDescent="0.2">
      <c r="A176" s="75">
        <f t="shared" si="7"/>
        <v>42186</v>
      </c>
      <c r="B176" s="78">
        <v>0</v>
      </c>
      <c r="C176" s="78">
        <v>0</v>
      </c>
      <c r="D176" s="71">
        <f t="shared" si="8"/>
        <v>1</v>
      </c>
      <c r="E176" s="72">
        <f t="shared" si="9"/>
        <v>0</v>
      </c>
    </row>
    <row r="177" spans="1:5" x14ac:dyDescent="0.2">
      <c r="A177" s="75">
        <f t="shared" si="7"/>
        <v>42217</v>
      </c>
      <c r="B177" s="78">
        <v>0</v>
      </c>
      <c r="C177" s="78">
        <v>0</v>
      </c>
      <c r="D177" s="71">
        <f t="shared" si="8"/>
        <v>1</v>
      </c>
      <c r="E177" s="72">
        <f t="shared" si="9"/>
        <v>0</v>
      </c>
    </row>
    <row r="178" spans="1:5" x14ac:dyDescent="0.2">
      <c r="A178" s="75">
        <f t="shared" si="7"/>
        <v>42248</v>
      </c>
      <c r="B178" s="78">
        <v>0</v>
      </c>
      <c r="C178" s="78">
        <v>0</v>
      </c>
      <c r="D178" s="71">
        <f t="shared" si="8"/>
        <v>1</v>
      </c>
      <c r="E178" s="72">
        <f t="shared" si="9"/>
        <v>0</v>
      </c>
    </row>
    <row r="179" spans="1:5" x14ac:dyDescent="0.2">
      <c r="A179" s="75">
        <f t="shared" si="7"/>
        <v>42278</v>
      </c>
      <c r="B179" s="78">
        <v>0</v>
      </c>
      <c r="C179" s="78">
        <v>0</v>
      </c>
      <c r="D179" s="71">
        <f t="shared" si="8"/>
        <v>1</v>
      </c>
      <c r="E179" s="72">
        <f t="shared" si="9"/>
        <v>0</v>
      </c>
    </row>
    <row r="180" spans="1:5" x14ac:dyDescent="0.2">
      <c r="A180" s="75">
        <f t="shared" si="7"/>
        <v>42309</v>
      </c>
      <c r="B180" s="78">
        <v>0</v>
      </c>
      <c r="C180" s="78">
        <v>0</v>
      </c>
      <c r="D180" s="71">
        <f t="shared" si="8"/>
        <v>1</v>
      </c>
      <c r="E180" s="72">
        <f t="shared" si="9"/>
        <v>0</v>
      </c>
    </row>
    <row r="181" spans="1:5" x14ac:dyDescent="0.2">
      <c r="A181" s="75">
        <f t="shared" si="7"/>
        <v>42339</v>
      </c>
      <c r="B181" s="78">
        <v>0</v>
      </c>
      <c r="C181" s="78">
        <v>0</v>
      </c>
      <c r="D181" s="71">
        <f t="shared" si="8"/>
        <v>1</v>
      </c>
      <c r="E181" s="72">
        <f t="shared" si="9"/>
        <v>0</v>
      </c>
    </row>
    <row r="182" spans="1:5" x14ac:dyDescent="0.2">
      <c r="A182" s="75">
        <f t="shared" si="7"/>
        <v>42370</v>
      </c>
      <c r="B182" s="78">
        <v>0</v>
      </c>
      <c r="C182" s="78">
        <v>0</v>
      </c>
      <c r="D182" s="71">
        <f t="shared" si="8"/>
        <v>1</v>
      </c>
      <c r="E182" s="72">
        <f t="shared" si="9"/>
        <v>0</v>
      </c>
    </row>
    <row r="183" spans="1:5" x14ac:dyDescent="0.2">
      <c r="A183" s="75">
        <f t="shared" si="7"/>
        <v>42401</v>
      </c>
      <c r="B183" s="78">
        <v>0</v>
      </c>
      <c r="C183" s="78">
        <v>0</v>
      </c>
      <c r="D183" s="71">
        <f t="shared" si="8"/>
        <v>1</v>
      </c>
      <c r="E183" s="72">
        <f t="shared" si="9"/>
        <v>0</v>
      </c>
    </row>
    <row r="184" spans="1:5" x14ac:dyDescent="0.2">
      <c r="A184" s="75">
        <f t="shared" si="7"/>
        <v>42430</v>
      </c>
      <c r="B184" s="78">
        <v>0</v>
      </c>
      <c r="C184" s="78">
        <v>0</v>
      </c>
      <c r="D184" s="71">
        <f t="shared" si="8"/>
        <v>1</v>
      </c>
      <c r="E184" s="72">
        <f t="shared" si="9"/>
        <v>0</v>
      </c>
    </row>
    <row r="185" spans="1:5" x14ac:dyDescent="0.2">
      <c r="A185" s="75">
        <f t="shared" si="7"/>
        <v>42461</v>
      </c>
      <c r="B185" s="78">
        <v>0</v>
      </c>
      <c r="C185" s="78">
        <v>0</v>
      </c>
      <c r="D185" s="71">
        <f t="shared" si="8"/>
        <v>1</v>
      </c>
      <c r="E185" s="72">
        <f t="shared" si="9"/>
        <v>0</v>
      </c>
    </row>
    <row r="186" spans="1:5" x14ac:dyDescent="0.2">
      <c r="A186" s="75">
        <f t="shared" si="7"/>
        <v>42491</v>
      </c>
      <c r="B186" s="78">
        <v>0</v>
      </c>
      <c r="C186" s="78">
        <v>0</v>
      </c>
      <c r="D186" s="71">
        <f t="shared" si="8"/>
        <v>1</v>
      </c>
      <c r="E186" s="72">
        <f t="shared" si="9"/>
        <v>0</v>
      </c>
    </row>
    <row r="187" spans="1:5" x14ac:dyDescent="0.2">
      <c r="A187" s="75">
        <f t="shared" si="7"/>
        <v>42522</v>
      </c>
      <c r="B187" s="78">
        <v>0</v>
      </c>
      <c r="C187" s="78">
        <v>0</v>
      </c>
      <c r="D187" s="71">
        <f t="shared" si="8"/>
        <v>1</v>
      </c>
      <c r="E187" s="72">
        <f t="shared" si="9"/>
        <v>0</v>
      </c>
    </row>
    <row r="188" spans="1:5" x14ac:dyDescent="0.2">
      <c r="A188" s="75">
        <f t="shared" si="7"/>
        <v>42552</v>
      </c>
      <c r="B188" s="78">
        <v>0</v>
      </c>
      <c r="C188" s="78">
        <v>0</v>
      </c>
      <c r="D188" s="71">
        <f t="shared" si="8"/>
        <v>1</v>
      </c>
      <c r="E188" s="72">
        <f t="shared" si="9"/>
        <v>0</v>
      </c>
    </row>
    <row r="189" spans="1:5" x14ac:dyDescent="0.2">
      <c r="A189" s="75">
        <f t="shared" si="7"/>
        <v>42583</v>
      </c>
      <c r="B189" s="78">
        <v>0</v>
      </c>
      <c r="C189" s="78">
        <v>0</v>
      </c>
      <c r="D189" s="71">
        <f t="shared" si="8"/>
        <v>1</v>
      </c>
      <c r="E189" s="72">
        <f t="shared" si="9"/>
        <v>0</v>
      </c>
    </row>
    <row r="190" spans="1:5" x14ac:dyDescent="0.2">
      <c r="A190" s="75">
        <f t="shared" si="7"/>
        <v>42614</v>
      </c>
      <c r="B190" s="78">
        <v>0</v>
      </c>
      <c r="C190" s="78">
        <v>0</v>
      </c>
      <c r="D190" s="71">
        <f t="shared" si="8"/>
        <v>1</v>
      </c>
      <c r="E190" s="72">
        <f t="shared" si="9"/>
        <v>0</v>
      </c>
    </row>
    <row r="191" spans="1:5" x14ac:dyDescent="0.2">
      <c r="A191" s="75">
        <f t="shared" si="7"/>
        <v>42644</v>
      </c>
      <c r="B191" s="78">
        <v>0</v>
      </c>
      <c r="C191" s="78">
        <v>0</v>
      </c>
      <c r="D191" s="71">
        <f t="shared" si="8"/>
        <v>1</v>
      </c>
      <c r="E191" s="72">
        <f t="shared" si="9"/>
        <v>0</v>
      </c>
    </row>
    <row r="192" spans="1:5" x14ac:dyDescent="0.2">
      <c r="A192" s="75">
        <f t="shared" si="7"/>
        <v>42675</v>
      </c>
      <c r="B192" s="78">
        <v>0</v>
      </c>
      <c r="C192" s="78">
        <v>0</v>
      </c>
      <c r="D192" s="71">
        <f t="shared" si="8"/>
        <v>1</v>
      </c>
      <c r="E192" s="72">
        <f t="shared" si="9"/>
        <v>0</v>
      </c>
    </row>
    <row r="193" spans="1:5" x14ac:dyDescent="0.2">
      <c r="A193" s="75">
        <f t="shared" si="7"/>
        <v>42705</v>
      </c>
      <c r="B193" s="78">
        <v>0</v>
      </c>
      <c r="C193" s="78">
        <v>0</v>
      </c>
      <c r="D193" s="71">
        <f t="shared" si="8"/>
        <v>1</v>
      </c>
      <c r="E193" s="72">
        <f t="shared" si="9"/>
        <v>0</v>
      </c>
    </row>
    <row r="194" spans="1:5" x14ac:dyDescent="0.2">
      <c r="A194" s="75">
        <f t="shared" si="7"/>
        <v>42736</v>
      </c>
      <c r="B194" s="78">
        <v>0</v>
      </c>
      <c r="C194" s="78">
        <v>0</v>
      </c>
      <c r="D194" s="71">
        <f t="shared" si="8"/>
        <v>1</v>
      </c>
      <c r="E194" s="72">
        <f t="shared" si="9"/>
        <v>0</v>
      </c>
    </row>
    <row r="195" spans="1:5" x14ac:dyDescent="0.2">
      <c r="A195" s="75">
        <f t="shared" si="7"/>
        <v>42767</v>
      </c>
      <c r="B195" s="78">
        <v>0</v>
      </c>
      <c r="C195" s="78">
        <v>0</v>
      </c>
      <c r="D195" s="71">
        <f t="shared" si="8"/>
        <v>1</v>
      </c>
      <c r="E195" s="72">
        <f t="shared" si="9"/>
        <v>0</v>
      </c>
    </row>
    <row r="196" spans="1:5" x14ac:dyDescent="0.2">
      <c r="A196" s="75">
        <f t="shared" si="7"/>
        <v>42795</v>
      </c>
      <c r="B196" s="78">
        <v>0</v>
      </c>
      <c r="C196" s="78">
        <v>0</v>
      </c>
      <c r="D196" s="71">
        <f t="shared" si="8"/>
        <v>1</v>
      </c>
      <c r="E196" s="72">
        <f t="shared" si="9"/>
        <v>0</v>
      </c>
    </row>
    <row r="197" spans="1:5" x14ac:dyDescent="0.2">
      <c r="A197" s="75">
        <f t="shared" si="7"/>
        <v>42826</v>
      </c>
      <c r="B197" s="78">
        <v>0</v>
      </c>
      <c r="C197" s="78">
        <v>0</v>
      </c>
      <c r="D197" s="71">
        <f t="shared" si="8"/>
        <v>1</v>
      </c>
      <c r="E197" s="72">
        <f t="shared" si="9"/>
        <v>0</v>
      </c>
    </row>
    <row r="198" spans="1:5" x14ac:dyDescent="0.2">
      <c r="A198" s="75">
        <f t="shared" si="7"/>
        <v>42856</v>
      </c>
      <c r="B198" s="78">
        <v>0</v>
      </c>
      <c r="C198" s="78">
        <v>0</v>
      </c>
      <c r="D198" s="71">
        <f t="shared" si="8"/>
        <v>1</v>
      </c>
      <c r="E198" s="72">
        <f t="shared" si="9"/>
        <v>0</v>
      </c>
    </row>
    <row r="199" spans="1:5" x14ac:dyDescent="0.2">
      <c r="A199" s="75">
        <f t="shared" si="7"/>
        <v>42887</v>
      </c>
      <c r="B199" s="78">
        <v>0</v>
      </c>
      <c r="C199" s="78">
        <v>0</v>
      </c>
      <c r="D199" s="71">
        <f t="shared" si="8"/>
        <v>1</v>
      </c>
      <c r="E199" s="72">
        <f t="shared" si="9"/>
        <v>0</v>
      </c>
    </row>
    <row r="200" spans="1:5" x14ac:dyDescent="0.2">
      <c r="A200" s="75">
        <f t="shared" si="7"/>
        <v>42917</v>
      </c>
      <c r="B200" s="78">
        <v>0</v>
      </c>
      <c r="C200" s="78">
        <v>0</v>
      </c>
      <c r="D200" s="71">
        <f t="shared" si="8"/>
        <v>1</v>
      </c>
      <c r="E200" s="72">
        <f t="shared" si="9"/>
        <v>0</v>
      </c>
    </row>
    <row r="201" spans="1:5" x14ac:dyDescent="0.2">
      <c r="A201" s="75">
        <f t="shared" si="7"/>
        <v>42948</v>
      </c>
      <c r="B201" s="78">
        <v>0</v>
      </c>
      <c r="C201" s="78">
        <v>0</v>
      </c>
      <c r="D201" s="71">
        <f t="shared" si="8"/>
        <v>1</v>
      </c>
      <c r="E201" s="72">
        <f t="shared" si="9"/>
        <v>0</v>
      </c>
    </row>
    <row r="202" spans="1:5" x14ac:dyDescent="0.2">
      <c r="A202" s="75">
        <f t="shared" si="7"/>
        <v>42979</v>
      </c>
      <c r="B202" s="78">
        <v>0</v>
      </c>
      <c r="C202" s="78">
        <v>0</v>
      </c>
      <c r="D202" s="71">
        <f t="shared" si="8"/>
        <v>1</v>
      </c>
      <c r="E202" s="72">
        <f t="shared" si="9"/>
        <v>0</v>
      </c>
    </row>
    <row r="203" spans="1:5" x14ac:dyDescent="0.2">
      <c r="A203" s="75">
        <f t="shared" si="7"/>
        <v>43009</v>
      </c>
      <c r="B203" s="78">
        <v>0</v>
      </c>
      <c r="C203" s="78">
        <v>0</v>
      </c>
      <c r="D203" s="71">
        <f t="shared" si="8"/>
        <v>1</v>
      </c>
      <c r="E203" s="72">
        <f t="shared" si="9"/>
        <v>0</v>
      </c>
    </row>
    <row r="204" spans="1:5" x14ac:dyDescent="0.2">
      <c r="A204" s="75">
        <f t="shared" si="7"/>
        <v>43040</v>
      </c>
      <c r="B204" s="78">
        <v>0</v>
      </c>
      <c r="C204" s="78">
        <v>0</v>
      </c>
      <c r="D204" s="71">
        <f t="shared" si="8"/>
        <v>1</v>
      </c>
      <c r="E204" s="72">
        <f t="shared" si="9"/>
        <v>0</v>
      </c>
    </row>
    <row r="205" spans="1:5" x14ac:dyDescent="0.2">
      <c r="A205" s="75">
        <f t="shared" si="7"/>
        <v>43070</v>
      </c>
      <c r="B205" s="78">
        <v>0</v>
      </c>
      <c r="C205" s="78">
        <v>0</v>
      </c>
      <c r="D205" s="71">
        <f t="shared" si="8"/>
        <v>1</v>
      </c>
      <c r="E205" s="72">
        <f t="shared" si="9"/>
        <v>0</v>
      </c>
    </row>
    <row r="206" spans="1:5" x14ac:dyDescent="0.2">
      <c r="A206" s="75">
        <f t="shared" ref="A206:A269" si="10">EDATE(A205,1)</f>
        <v>43101</v>
      </c>
      <c r="B206" s="78">
        <v>0</v>
      </c>
      <c r="C206" s="78">
        <v>0</v>
      </c>
      <c r="D206" s="71">
        <f t="shared" ref="D206:D269" si="11">1/((1+B206/2)^(2*($A206-$B$4)/365.25))</f>
        <v>1</v>
      </c>
      <c r="E206" s="72">
        <f t="shared" si="9"/>
        <v>0</v>
      </c>
    </row>
    <row r="207" spans="1:5" x14ac:dyDescent="0.2">
      <c r="A207" s="75">
        <f t="shared" si="10"/>
        <v>43132</v>
      </c>
      <c r="B207" s="78">
        <v>0</v>
      </c>
      <c r="C207" s="78">
        <v>0</v>
      </c>
      <c r="D207" s="71">
        <f t="shared" si="11"/>
        <v>1</v>
      </c>
      <c r="E207" s="72">
        <f t="shared" ref="E207:E270" si="12">+B207/42</f>
        <v>0</v>
      </c>
    </row>
    <row r="208" spans="1:5" x14ac:dyDescent="0.2">
      <c r="A208" s="75">
        <f t="shared" si="10"/>
        <v>43160</v>
      </c>
      <c r="B208" s="78">
        <v>0</v>
      </c>
      <c r="C208" s="78">
        <v>0</v>
      </c>
      <c r="D208" s="71">
        <f t="shared" si="11"/>
        <v>1</v>
      </c>
      <c r="E208" s="72">
        <f t="shared" si="12"/>
        <v>0</v>
      </c>
    </row>
    <row r="209" spans="1:5" x14ac:dyDescent="0.2">
      <c r="A209" s="75">
        <f t="shared" si="10"/>
        <v>43191</v>
      </c>
      <c r="B209" s="78">
        <v>0</v>
      </c>
      <c r="C209" s="78">
        <v>0</v>
      </c>
      <c r="D209" s="71">
        <f t="shared" si="11"/>
        <v>1</v>
      </c>
      <c r="E209" s="72">
        <f t="shared" si="12"/>
        <v>0</v>
      </c>
    </row>
    <row r="210" spans="1:5" x14ac:dyDescent="0.2">
      <c r="A210" s="75">
        <f t="shared" si="10"/>
        <v>43221</v>
      </c>
      <c r="B210" s="78">
        <v>0</v>
      </c>
      <c r="C210" s="78">
        <v>0</v>
      </c>
      <c r="D210" s="71">
        <f t="shared" si="11"/>
        <v>1</v>
      </c>
      <c r="E210" s="72">
        <f t="shared" si="12"/>
        <v>0</v>
      </c>
    </row>
    <row r="211" spans="1:5" x14ac:dyDescent="0.2">
      <c r="A211" s="75">
        <f t="shared" si="10"/>
        <v>43252</v>
      </c>
      <c r="B211" s="78">
        <v>0</v>
      </c>
      <c r="C211" s="78">
        <v>0</v>
      </c>
      <c r="D211" s="71">
        <f t="shared" si="11"/>
        <v>1</v>
      </c>
      <c r="E211" s="72">
        <f t="shared" si="12"/>
        <v>0</v>
      </c>
    </row>
    <row r="212" spans="1:5" x14ac:dyDescent="0.2">
      <c r="A212" s="75">
        <f t="shared" si="10"/>
        <v>43282</v>
      </c>
      <c r="B212" s="78">
        <v>0</v>
      </c>
      <c r="C212" s="78">
        <v>0</v>
      </c>
      <c r="D212" s="71">
        <f t="shared" si="11"/>
        <v>1</v>
      </c>
      <c r="E212" s="72">
        <f t="shared" si="12"/>
        <v>0</v>
      </c>
    </row>
    <row r="213" spans="1:5" x14ac:dyDescent="0.2">
      <c r="A213" s="75">
        <f t="shared" si="10"/>
        <v>43313</v>
      </c>
      <c r="B213" s="78">
        <v>0</v>
      </c>
      <c r="C213" s="78">
        <v>0</v>
      </c>
      <c r="D213" s="71">
        <f t="shared" si="11"/>
        <v>1</v>
      </c>
      <c r="E213" s="72">
        <f t="shared" si="12"/>
        <v>0</v>
      </c>
    </row>
    <row r="214" spans="1:5" x14ac:dyDescent="0.2">
      <c r="A214" s="75">
        <f t="shared" si="10"/>
        <v>43344</v>
      </c>
      <c r="B214" s="78">
        <v>0</v>
      </c>
      <c r="C214" s="78">
        <v>0</v>
      </c>
      <c r="D214" s="71">
        <f t="shared" si="11"/>
        <v>1</v>
      </c>
      <c r="E214" s="72">
        <f t="shared" si="12"/>
        <v>0</v>
      </c>
    </row>
    <row r="215" spans="1:5" x14ac:dyDescent="0.2">
      <c r="A215" s="75">
        <f t="shared" si="10"/>
        <v>43374</v>
      </c>
      <c r="B215" s="78">
        <v>0</v>
      </c>
      <c r="C215" s="78">
        <v>0</v>
      </c>
      <c r="D215" s="71">
        <f t="shared" si="11"/>
        <v>1</v>
      </c>
      <c r="E215" s="72">
        <f t="shared" si="12"/>
        <v>0</v>
      </c>
    </row>
    <row r="216" spans="1:5" x14ac:dyDescent="0.2">
      <c r="A216" s="75">
        <f t="shared" si="10"/>
        <v>43405</v>
      </c>
      <c r="B216" s="78">
        <v>0</v>
      </c>
      <c r="C216" s="78">
        <v>0</v>
      </c>
      <c r="D216" s="71">
        <f t="shared" si="11"/>
        <v>1</v>
      </c>
      <c r="E216" s="72">
        <f t="shared" si="12"/>
        <v>0</v>
      </c>
    </row>
    <row r="217" spans="1:5" x14ac:dyDescent="0.2">
      <c r="A217" s="75">
        <f t="shared" si="10"/>
        <v>43435</v>
      </c>
      <c r="B217" s="78">
        <v>0</v>
      </c>
      <c r="C217" s="78">
        <v>0</v>
      </c>
      <c r="D217" s="71">
        <f t="shared" si="11"/>
        <v>1</v>
      </c>
      <c r="E217" s="72">
        <f t="shared" si="12"/>
        <v>0</v>
      </c>
    </row>
    <row r="218" spans="1:5" x14ac:dyDescent="0.2">
      <c r="A218" s="75">
        <f t="shared" si="10"/>
        <v>43466</v>
      </c>
      <c r="B218" s="78">
        <v>0</v>
      </c>
      <c r="C218" s="78">
        <v>0</v>
      </c>
      <c r="D218" s="71">
        <f t="shared" si="11"/>
        <v>1</v>
      </c>
      <c r="E218" s="72">
        <f t="shared" si="12"/>
        <v>0</v>
      </c>
    </row>
    <row r="219" spans="1:5" x14ac:dyDescent="0.2">
      <c r="A219" s="75">
        <f t="shared" si="10"/>
        <v>43497</v>
      </c>
      <c r="B219" s="78">
        <v>0</v>
      </c>
      <c r="C219" s="78">
        <v>0</v>
      </c>
      <c r="D219" s="71">
        <f t="shared" si="11"/>
        <v>1</v>
      </c>
      <c r="E219" s="72">
        <f t="shared" si="12"/>
        <v>0</v>
      </c>
    </row>
    <row r="220" spans="1:5" x14ac:dyDescent="0.2">
      <c r="A220" s="75">
        <f t="shared" si="10"/>
        <v>43525</v>
      </c>
      <c r="B220" s="78">
        <v>0</v>
      </c>
      <c r="C220" s="78">
        <v>0</v>
      </c>
      <c r="D220" s="71">
        <f t="shared" si="11"/>
        <v>1</v>
      </c>
      <c r="E220" s="72">
        <f t="shared" si="12"/>
        <v>0</v>
      </c>
    </row>
    <row r="221" spans="1:5" x14ac:dyDescent="0.2">
      <c r="A221" s="75">
        <f t="shared" si="10"/>
        <v>43556</v>
      </c>
      <c r="B221" s="78">
        <v>0</v>
      </c>
      <c r="C221" s="78">
        <v>0</v>
      </c>
      <c r="D221" s="71">
        <f t="shared" si="11"/>
        <v>1</v>
      </c>
      <c r="E221" s="72">
        <f t="shared" si="12"/>
        <v>0</v>
      </c>
    </row>
    <row r="222" spans="1:5" x14ac:dyDescent="0.2">
      <c r="A222" s="75">
        <f t="shared" si="10"/>
        <v>43586</v>
      </c>
      <c r="B222" s="78">
        <v>0</v>
      </c>
      <c r="C222" s="78">
        <v>0</v>
      </c>
      <c r="D222" s="71">
        <f t="shared" si="11"/>
        <v>1</v>
      </c>
      <c r="E222" s="72">
        <f t="shared" si="12"/>
        <v>0</v>
      </c>
    </row>
    <row r="223" spans="1:5" x14ac:dyDescent="0.2">
      <c r="A223" s="75">
        <f t="shared" si="10"/>
        <v>43617</v>
      </c>
      <c r="B223" s="78">
        <v>0</v>
      </c>
      <c r="C223" s="78">
        <v>0</v>
      </c>
      <c r="D223" s="71">
        <f t="shared" si="11"/>
        <v>1</v>
      </c>
      <c r="E223" s="72">
        <f t="shared" si="12"/>
        <v>0</v>
      </c>
    </row>
    <row r="224" spans="1:5" x14ac:dyDescent="0.2">
      <c r="A224" s="75">
        <f t="shared" si="10"/>
        <v>43647</v>
      </c>
      <c r="B224" s="78">
        <v>0</v>
      </c>
      <c r="C224" s="78">
        <v>0</v>
      </c>
      <c r="D224" s="71">
        <f t="shared" si="11"/>
        <v>1</v>
      </c>
      <c r="E224" s="72">
        <f t="shared" si="12"/>
        <v>0</v>
      </c>
    </row>
    <row r="225" spans="1:5" x14ac:dyDescent="0.2">
      <c r="A225" s="75">
        <f t="shared" si="10"/>
        <v>43678</v>
      </c>
      <c r="B225" s="78">
        <v>0</v>
      </c>
      <c r="C225" s="78">
        <v>0</v>
      </c>
      <c r="D225" s="71">
        <f t="shared" si="11"/>
        <v>1</v>
      </c>
      <c r="E225" s="72">
        <f t="shared" si="12"/>
        <v>0</v>
      </c>
    </row>
    <row r="226" spans="1:5" x14ac:dyDescent="0.2">
      <c r="A226" s="75">
        <f t="shared" si="10"/>
        <v>43709</v>
      </c>
      <c r="B226" s="78">
        <v>0</v>
      </c>
      <c r="C226" s="78">
        <v>0</v>
      </c>
      <c r="D226" s="71">
        <f t="shared" si="11"/>
        <v>1</v>
      </c>
      <c r="E226" s="72">
        <f t="shared" si="12"/>
        <v>0</v>
      </c>
    </row>
    <row r="227" spans="1:5" x14ac:dyDescent="0.2">
      <c r="A227" s="75">
        <f t="shared" si="10"/>
        <v>43739</v>
      </c>
      <c r="B227" s="78">
        <v>0</v>
      </c>
      <c r="C227" s="78">
        <v>0</v>
      </c>
      <c r="D227" s="71">
        <f t="shared" si="11"/>
        <v>1</v>
      </c>
      <c r="E227" s="72">
        <f t="shared" si="12"/>
        <v>0</v>
      </c>
    </row>
    <row r="228" spans="1:5" x14ac:dyDescent="0.2">
      <c r="A228" s="75">
        <f t="shared" si="10"/>
        <v>43770</v>
      </c>
      <c r="B228" s="78">
        <v>0</v>
      </c>
      <c r="C228" s="78">
        <v>0</v>
      </c>
      <c r="D228" s="71">
        <f t="shared" si="11"/>
        <v>1</v>
      </c>
      <c r="E228" s="72">
        <f t="shared" si="12"/>
        <v>0</v>
      </c>
    </row>
    <row r="229" spans="1:5" x14ac:dyDescent="0.2">
      <c r="A229" s="75">
        <f t="shared" si="10"/>
        <v>43800</v>
      </c>
      <c r="B229" s="78">
        <v>0</v>
      </c>
      <c r="C229" s="78">
        <v>0</v>
      </c>
      <c r="D229" s="71">
        <f t="shared" si="11"/>
        <v>1</v>
      </c>
      <c r="E229" s="72">
        <f t="shared" si="12"/>
        <v>0</v>
      </c>
    </row>
    <row r="230" spans="1:5" x14ac:dyDescent="0.2">
      <c r="A230" s="75">
        <f t="shared" si="10"/>
        <v>43831</v>
      </c>
      <c r="B230" s="78">
        <v>0</v>
      </c>
      <c r="C230" s="78">
        <v>0</v>
      </c>
      <c r="D230" s="71">
        <f t="shared" si="11"/>
        <v>1</v>
      </c>
      <c r="E230" s="72">
        <f t="shared" si="12"/>
        <v>0</v>
      </c>
    </row>
    <row r="231" spans="1:5" x14ac:dyDescent="0.2">
      <c r="A231" s="75">
        <f t="shared" si="10"/>
        <v>43862</v>
      </c>
      <c r="B231" s="78">
        <v>0</v>
      </c>
      <c r="C231" s="78">
        <v>0</v>
      </c>
      <c r="D231" s="71">
        <f t="shared" si="11"/>
        <v>1</v>
      </c>
      <c r="E231" s="72">
        <f t="shared" si="12"/>
        <v>0</v>
      </c>
    </row>
    <row r="232" spans="1:5" x14ac:dyDescent="0.2">
      <c r="A232" s="75">
        <f t="shared" si="10"/>
        <v>43891</v>
      </c>
      <c r="B232" s="78">
        <v>0</v>
      </c>
      <c r="C232" s="78">
        <v>0</v>
      </c>
      <c r="D232" s="71">
        <f t="shared" si="11"/>
        <v>1</v>
      </c>
      <c r="E232" s="72">
        <f t="shared" si="12"/>
        <v>0</v>
      </c>
    </row>
    <row r="233" spans="1:5" x14ac:dyDescent="0.2">
      <c r="A233" s="75">
        <f t="shared" si="10"/>
        <v>43922</v>
      </c>
      <c r="B233" s="78">
        <v>0</v>
      </c>
      <c r="C233" s="78">
        <v>0</v>
      </c>
      <c r="D233" s="71">
        <f t="shared" si="11"/>
        <v>1</v>
      </c>
      <c r="E233" s="72">
        <f t="shared" si="12"/>
        <v>0</v>
      </c>
    </row>
    <row r="234" spans="1:5" x14ac:dyDescent="0.2">
      <c r="A234" s="75">
        <f t="shared" si="10"/>
        <v>43952</v>
      </c>
      <c r="B234" s="78">
        <v>0</v>
      </c>
      <c r="C234" s="78">
        <v>0</v>
      </c>
      <c r="D234" s="71">
        <f t="shared" si="11"/>
        <v>1</v>
      </c>
      <c r="E234" s="72">
        <f t="shared" si="12"/>
        <v>0</v>
      </c>
    </row>
    <row r="235" spans="1:5" x14ac:dyDescent="0.2">
      <c r="A235" s="75">
        <f t="shared" si="10"/>
        <v>43983</v>
      </c>
      <c r="B235" s="78">
        <v>0</v>
      </c>
      <c r="C235" s="78">
        <v>0</v>
      </c>
      <c r="D235" s="71">
        <f t="shared" si="11"/>
        <v>1</v>
      </c>
      <c r="E235" s="72">
        <f t="shared" si="12"/>
        <v>0</v>
      </c>
    </row>
    <row r="236" spans="1:5" x14ac:dyDescent="0.2">
      <c r="A236" s="75">
        <f t="shared" si="10"/>
        <v>44013</v>
      </c>
      <c r="B236" s="78">
        <v>0</v>
      </c>
      <c r="C236" s="78">
        <v>0</v>
      </c>
      <c r="D236" s="71">
        <f t="shared" si="11"/>
        <v>1</v>
      </c>
      <c r="E236" s="72">
        <f t="shared" si="12"/>
        <v>0</v>
      </c>
    </row>
    <row r="237" spans="1:5" x14ac:dyDescent="0.2">
      <c r="A237" s="75">
        <f t="shared" si="10"/>
        <v>44044</v>
      </c>
      <c r="B237" s="78">
        <v>0</v>
      </c>
      <c r="C237" s="78">
        <v>0</v>
      </c>
      <c r="D237" s="71">
        <f t="shared" si="11"/>
        <v>1</v>
      </c>
      <c r="E237" s="72">
        <f t="shared" si="12"/>
        <v>0</v>
      </c>
    </row>
    <row r="238" spans="1:5" x14ac:dyDescent="0.2">
      <c r="A238" s="75">
        <f t="shared" si="10"/>
        <v>44075</v>
      </c>
      <c r="B238" s="78">
        <v>0</v>
      </c>
      <c r="C238" s="78">
        <v>0</v>
      </c>
      <c r="D238" s="71">
        <f t="shared" si="11"/>
        <v>1</v>
      </c>
      <c r="E238" s="72">
        <f t="shared" si="12"/>
        <v>0</v>
      </c>
    </row>
    <row r="239" spans="1:5" x14ac:dyDescent="0.2">
      <c r="A239" s="75">
        <f t="shared" si="10"/>
        <v>44105</v>
      </c>
      <c r="B239" s="78">
        <v>0</v>
      </c>
      <c r="C239" s="78">
        <v>0</v>
      </c>
      <c r="D239" s="71">
        <f t="shared" si="11"/>
        <v>1</v>
      </c>
      <c r="E239" s="72">
        <f t="shared" si="12"/>
        <v>0</v>
      </c>
    </row>
    <row r="240" spans="1:5" x14ac:dyDescent="0.2">
      <c r="A240" s="75">
        <f t="shared" si="10"/>
        <v>44136</v>
      </c>
      <c r="B240" s="78">
        <v>0</v>
      </c>
      <c r="C240" s="78">
        <v>0</v>
      </c>
      <c r="D240" s="71">
        <f t="shared" si="11"/>
        <v>1</v>
      </c>
      <c r="E240" s="72">
        <f t="shared" si="12"/>
        <v>0</v>
      </c>
    </row>
    <row r="241" spans="1:5" x14ac:dyDescent="0.2">
      <c r="A241" s="75">
        <f t="shared" si="10"/>
        <v>44166</v>
      </c>
      <c r="B241" s="78">
        <v>0</v>
      </c>
      <c r="C241" s="78">
        <v>0</v>
      </c>
      <c r="D241" s="71">
        <f t="shared" si="11"/>
        <v>1</v>
      </c>
      <c r="E241" s="72">
        <f t="shared" si="12"/>
        <v>0</v>
      </c>
    </row>
    <row r="242" spans="1:5" x14ac:dyDescent="0.2">
      <c r="A242" s="75">
        <f t="shared" si="10"/>
        <v>44197</v>
      </c>
      <c r="B242" s="78">
        <v>0</v>
      </c>
      <c r="C242" s="78">
        <v>0</v>
      </c>
      <c r="D242" s="71">
        <f t="shared" si="11"/>
        <v>1</v>
      </c>
      <c r="E242" s="72">
        <f t="shared" si="12"/>
        <v>0</v>
      </c>
    </row>
    <row r="243" spans="1:5" x14ac:dyDescent="0.2">
      <c r="A243" s="75">
        <f t="shared" si="10"/>
        <v>44228</v>
      </c>
      <c r="B243" s="78">
        <v>0</v>
      </c>
      <c r="C243" s="78">
        <v>0</v>
      </c>
      <c r="D243" s="71">
        <f t="shared" si="11"/>
        <v>1</v>
      </c>
      <c r="E243" s="72">
        <f t="shared" si="12"/>
        <v>0</v>
      </c>
    </row>
    <row r="244" spans="1:5" x14ac:dyDescent="0.2">
      <c r="A244" s="75">
        <f t="shared" si="10"/>
        <v>44256</v>
      </c>
      <c r="B244" s="78">
        <v>0</v>
      </c>
      <c r="C244" s="78">
        <v>0</v>
      </c>
      <c r="D244" s="71">
        <f t="shared" si="11"/>
        <v>1</v>
      </c>
      <c r="E244" s="72">
        <f t="shared" si="12"/>
        <v>0</v>
      </c>
    </row>
    <row r="245" spans="1:5" x14ac:dyDescent="0.2">
      <c r="A245" s="75">
        <f t="shared" si="10"/>
        <v>44287</v>
      </c>
      <c r="B245" s="78">
        <v>0</v>
      </c>
      <c r="C245" s="78">
        <v>0</v>
      </c>
      <c r="D245" s="71">
        <f t="shared" si="11"/>
        <v>1</v>
      </c>
      <c r="E245" s="72">
        <f t="shared" si="12"/>
        <v>0</v>
      </c>
    </row>
    <row r="246" spans="1:5" x14ac:dyDescent="0.2">
      <c r="A246" s="75">
        <f t="shared" si="10"/>
        <v>44317</v>
      </c>
      <c r="B246" s="78">
        <v>0</v>
      </c>
      <c r="C246" s="78">
        <v>0</v>
      </c>
      <c r="D246" s="71">
        <f t="shared" si="11"/>
        <v>1</v>
      </c>
      <c r="E246" s="72">
        <f t="shared" si="12"/>
        <v>0</v>
      </c>
    </row>
    <row r="247" spans="1:5" x14ac:dyDescent="0.2">
      <c r="A247" s="75">
        <f t="shared" si="10"/>
        <v>44348</v>
      </c>
      <c r="B247" s="78">
        <v>0</v>
      </c>
      <c r="C247" s="78">
        <v>0</v>
      </c>
      <c r="D247" s="71">
        <f t="shared" si="11"/>
        <v>1</v>
      </c>
      <c r="E247" s="72">
        <f t="shared" si="12"/>
        <v>0</v>
      </c>
    </row>
    <row r="248" spans="1:5" x14ac:dyDescent="0.2">
      <c r="A248" s="75">
        <f t="shared" si="10"/>
        <v>44378</v>
      </c>
      <c r="B248" s="78">
        <v>0</v>
      </c>
      <c r="C248" s="78">
        <v>0</v>
      </c>
      <c r="D248" s="71">
        <f t="shared" si="11"/>
        <v>1</v>
      </c>
      <c r="E248" s="72">
        <f t="shared" si="12"/>
        <v>0</v>
      </c>
    </row>
    <row r="249" spans="1:5" x14ac:dyDescent="0.2">
      <c r="A249" s="75">
        <f t="shared" si="10"/>
        <v>44409</v>
      </c>
      <c r="B249" s="78">
        <v>0</v>
      </c>
      <c r="C249" s="78">
        <v>0</v>
      </c>
      <c r="D249" s="71">
        <f t="shared" si="11"/>
        <v>1</v>
      </c>
      <c r="E249" s="72">
        <f t="shared" si="12"/>
        <v>0</v>
      </c>
    </row>
    <row r="250" spans="1:5" x14ac:dyDescent="0.2">
      <c r="A250" s="75">
        <f t="shared" si="10"/>
        <v>44440</v>
      </c>
      <c r="B250" s="78">
        <v>0</v>
      </c>
      <c r="C250" s="78">
        <v>0</v>
      </c>
      <c r="D250" s="71">
        <f t="shared" si="11"/>
        <v>1</v>
      </c>
      <c r="E250" s="72">
        <f t="shared" si="12"/>
        <v>0</v>
      </c>
    </row>
    <row r="251" spans="1:5" x14ac:dyDescent="0.2">
      <c r="A251" s="75">
        <f t="shared" si="10"/>
        <v>44470</v>
      </c>
      <c r="B251" s="78">
        <v>0</v>
      </c>
      <c r="C251" s="78">
        <v>0</v>
      </c>
      <c r="D251" s="71">
        <f t="shared" si="11"/>
        <v>1</v>
      </c>
      <c r="E251" s="72">
        <f t="shared" si="12"/>
        <v>0</v>
      </c>
    </row>
    <row r="252" spans="1:5" x14ac:dyDescent="0.2">
      <c r="A252" s="75">
        <f t="shared" si="10"/>
        <v>44501</v>
      </c>
      <c r="B252" s="78">
        <v>0</v>
      </c>
      <c r="C252" s="78">
        <v>0</v>
      </c>
      <c r="D252" s="71">
        <f t="shared" si="11"/>
        <v>1</v>
      </c>
      <c r="E252" s="72">
        <f t="shared" si="12"/>
        <v>0</v>
      </c>
    </row>
    <row r="253" spans="1:5" x14ac:dyDescent="0.2">
      <c r="A253" s="75">
        <f t="shared" si="10"/>
        <v>44531</v>
      </c>
      <c r="B253" s="78">
        <v>0</v>
      </c>
      <c r="C253" s="78">
        <v>0</v>
      </c>
      <c r="D253" s="71">
        <f t="shared" si="11"/>
        <v>1</v>
      </c>
      <c r="E253" s="72">
        <f t="shared" si="12"/>
        <v>0</v>
      </c>
    </row>
    <row r="254" spans="1:5" x14ac:dyDescent="0.2">
      <c r="A254" s="75">
        <f t="shared" si="10"/>
        <v>44562</v>
      </c>
      <c r="B254" s="78">
        <v>0</v>
      </c>
      <c r="C254" s="78">
        <v>0</v>
      </c>
      <c r="D254" s="71">
        <f t="shared" si="11"/>
        <v>1</v>
      </c>
      <c r="E254" s="72">
        <f t="shared" si="12"/>
        <v>0</v>
      </c>
    </row>
    <row r="255" spans="1:5" x14ac:dyDescent="0.2">
      <c r="A255" s="75">
        <f t="shared" si="10"/>
        <v>44593</v>
      </c>
      <c r="B255" s="78">
        <v>0</v>
      </c>
      <c r="C255" s="78">
        <v>0</v>
      </c>
      <c r="D255" s="71">
        <f t="shared" si="11"/>
        <v>1</v>
      </c>
      <c r="E255" s="72">
        <f t="shared" si="12"/>
        <v>0</v>
      </c>
    </row>
    <row r="256" spans="1:5" x14ac:dyDescent="0.2">
      <c r="A256" s="75">
        <f t="shared" si="10"/>
        <v>44621</v>
      </c>
      <c r="B256" s="78">
        <v>0</v>
      </c>
      <c r="C256" s="78">
        <v>0</v>
      </c>
      <c r="D256" s="71">
        <f t="shared" si="11"/>
        <v>1</v>
      </c>
      <c r="E256" s="72">
        <f t="shared" si="12"/>
        <v>0</v>
      </c>
    </row>
    <row r="257" spans="1:5" x14ac:dyDescent="0.2">
      <c r="A257" s="75">
        <f t="shared" si="10"/>
        <v>44652</v>
      </c>
      <c r="B257" s="78">
        <v>0</v>
      </c>
      <c r="C257" s="78">
        <v>0</v>
      </c>
      <c r="D257" s="71">
        <f t="shared" si="11"/>
        <v>1</v>
      </c>
      <c r="E257" s="72">
        <f t="shared" si="12"/>
        <v>0</v>
      </c>
    </row>
    <row r="258" spans="1:5" x14ac:dyDescent="0.2">
      <c r="A258" s="75">
        <f t="shared" si="10"/>
        <v>44682</v>
      </c>
      <c r="B258" s="78">
        <v>0</v>
      </c>
      <c r="C258" s="78">
        <v>0</v>
      </c>
      <c r="D258" s="71">
        <f t="shared" si="11"/>
        <v>1</v>
      </c>
      <c r="E258" s="72">
        <f t="shared" si="12"/>
        <v>0</v>
      </c>
    </row>
    <row r="259" spans="1:5" x14ac:dyDescent="0.2">
      <c r="A259" s="75">
        <f t="shared" si="10"/>
        <v>44713</v>
      </c>
      <c r="B259" s="78">
        <v>0</v>
      </c>
      <c r="C259" s="78">
        <v>0</v>
      </c>
      <c r="D259" s="71">
        <f t="shared" si="11"/>
        <v>1</v>
      </c>
      <c r="E259" s="72">
        <f t="shared" si="12"/>
        <v>0</v>
      </c>
    </row>
    <row r="260" spans="1:5" x14ac:dyDescent="0.2">
      <c r="A260" s="75">
        <f t="shared" si="10"/>
        <v>44743</v>
      </c>
      <c r="B260" s="78">
        <v>0</v>
      </c>
      <c r="C260" s="78">
        <v>0</v>
      </c>
      <c r="D260" s="71">
        <f t="shared" si="11"/>
        <v>1</v>
      </c>
      <c r="E260" s="72">
        <f t="shared" si="12"/>
        <v>0</v>
      </c>
    </row>
    <row r="261" spans="1:5" x14ac:dyDescent="0.2">
      <c r="A261" s="75">
        <f t="shared" si="10"/>
        <v>44774</v>
      </c>
      <c r="B261" s="78">
        <v>0</v>
      </c>
      <c r="C261" s="78">
        <v>0</v>
      </c>
      <c r="D261" s="71">
        <f t="shared" si="11"/>
        <v>1</v>
      </c>
      <c r="E261" s="72">
        <f t="shared" si="12"/>
        <v>0</v>
      </c>
    </row>
    <row r="262" spans="1:5" x14ac:dyDescent="0.2">
      <c r="A262" s="75">
        <f t="shared" si="10"/>
        <v>44805</v>
      </c>
      <c r="B262" s="78">
        <v>0</v>
      </c>
      <c r="C262" s="78">
        <v>0</v>
      </c>
      <c r="D262" s="71">
        <f t="shared" si="11"/>
        <v>1</v>
      </c>
      <c r="E262" s="72">
        <f t="shared" si="12"/>
        <v>0</v>
      </c>
    </row>
    <row r="263" spans="1:5" x14ac:dyDescent="0.2">
      <c r="A263" s="75">
        <f t="shared" si="10"/>
        <v>44835</v>
      </c>
      <c r="B263" s="78">
        <v>0</v>
      </c>
      <c r="C263" s="78">
        <v>0</v>
      </c>
      <c r="D263" s="71">
        <f t="shared" si="11"/>
        <v>1</v>
      </c>
      <c r="E263" s="72">
        <f t="shared" si="12"/>
        <v>0</v>
      </c>
    </row>
    <row r="264" spans="1:5" x14ac:dyDescent="0.2">
      <c r="A264" s="75">
        <f t="shared" si="10"/>
        <v>44866</v>
      </c>
      <c r="B264" s="78">
        <v>0</v>
      </c>
      <c r="C264" s="78">
        <v>0</v>
      </c>
      <c r="D264" s="71">
        <f t="shared" si="11"/>
        <v>1</v>
      </c>
      <c r="E264" s="72">
        <f t="shared" si="12"/>
        <v>0</v>
      </c>
    </row>
    <row r="265" spans="1:5" x14ac:dyDescent="0.2">
      <c r="A265" s="75">
        <f t="shared" si="10"/>
        <v>44896</v>
      </c>
      <c r="B265" s="78">
        <v>0</v>
      </c>
      <c r="C265" s="78">
        <v>0</v>
      </c>
      <c r="D265" s="71">
        <f t="shared" si="11"/>
        <v>1</v>
      </c>
      <c r="E265" s="72">
        <f t="shared" si="12"/>
        <v>0</v>
      </c>
    </row>
    <row r="266" spans="1:5" x14ac:dyDescent="0.2">
      <c r="A266" s="75">
        <f t="shared" si="10"/>
        <v>44927</v>
      </c>
      <c r="B266" s="78">
        <v>0</v>
      </c>
      <c r="C266" s="78">
        <v>0</v>
      </c>
      <c r="D266" s="71">
        <f t="shared" si="11"/>
        <v>1</v>
      </c>
      <c r="E266" s="72">
        <f t="shared" si="12"/>
        <v>0</v>
      </c>
    </row>
    <row r="267" spans="1:5" x14ac:dyDescent="0.2">
      <c r="A267" s="75">
        <f t="shared" si="10"/>
        <v>44958</v>
      </c>
      <c r="B267" s="78">
        <v>0</v>
      </c>
      <c r="C267" s="78">
        <v>0</v>
      </c>
      <c r="D267" s="71">
        <f t="shared" si="11"/>
        <v>1</v>
      </c>
      <c r="E267" s="72">
        <f t="shared" si="12"/>
        <v>0</v>
      </c>
    </row>
    <row r="268" spans="1:5" x14ac:dyDescent="0.2">
      <c r="A268" s="75">
        <f t="shared" si="10"/>
        <v>44986</v>
      </c>
      <c r="B268" s="78">
        <v>0</v>
      </c>
      <c r="C268" s="78">
        <v>0</v>
      </c>
      <c r="D268" s="71">
        <f t="shared" si="11"/>
        <v>1</v>
      </c>
      <c r="E268" s="72">
        <f t="shared" si="12"/>
        <v>0</v>
      </c>
    </row>
    <row r="269" spans="1:5" x14ac:dyDescent="0.2">
      <c r="A269" s="75">
        <f t="shared" si="10"/>
        <v>45017</v>
      </c>
      <c r="B269" s="78">
        <v>0</v>
      </c>
      <c r="C269" s="78">
        <v>0</v>
      </c>
      <c r="D269" s="71">
        <f t="shared" si="11"/>
        <v>1</v>
      </c>
      <c r="E269" s="72">
        <f t="shared" si="12"/>
        <v>0</v>
      </c>
    </row>
    <row r="270" spans="1:5" x14ac:dyDescent="0.2">
      <c r="A270" s="75">
        <f t="shared" ref="A270:A333" si="13">EDATE(A269,1)</f>
        <v>45047</v>
      </c>
      <c r="B270" s="78">
        <v>0</v>
      </c>
      <c r="C270" s="78">
        <v>0</v>
      </c>
      <c r="D270" s="71">
        <f t="shared" ref="D270:D333" si="14">1/((1+B270/2)^(2*($A270-$B$4)/365.25))</f>
        <v>1</v>
      </c>
      <c r="E270" s="72">
        <f t="shared" si="12"/>
        <v>0</v>
      </c>
    </row>
    <row r="271" spans="1:5" x14ac:dyDescent="0.2">
      <c r="A271" s="75">
        <f t="shared" si="13"/>
        <v>45078</v>
      </c>
      <c r="B271" s="78">
        <v>0</v>
      </c>
      <c r="C271" s="78">
        <v>0</v>
      </c>
      <c r="D271" s="71">
        <f t="shared" si="14"/>
        <v>1</v>
      </c>
      <c r="E271" s="72">
        <f t="shared" ref="E271:E334" si="15">+B271/42</f>
        <v>0</v>
      </c>
    </row>
    <row r="272" spans="1:5" x14ac:dyDescent="0.2">
      <c r="A272" s="75">
        <f t="shared" si="13"/>
        <v>45108</v>
      </c>
      <c r="B272" s="78"/>
      <c r="C272" s="78"/>
      <c r="D272" s="71">
        <f t="shared" si="14"/>
        <v>1</v>
      </c>
      <c r="E272" s="72">
        <f t="shared" si="15"/>
        <v>0</v>
      </c>
    </row>
    <row r="273" spans="1:5" x14ac:dyDescent="0.2">
      <c r="A273" s="75">
        <f t="shared" si="13"/>
        <v>45139</v>
      </c>
      <c r="B273" s="78"/>
      <c r="C273" s="78"/>
      <c r="D273" s="71">
        <f t="shared" si="14"/>
        <v>1</v>
      </c>
      <c r="E273" s="72">
        <f t="shared" si="15"/>
        <v>0</v>
      </c>
    </row>
    <row r="274" spans="1:5" x14ac:dyDescent="0.2">
      <c r="A274" s="75">
        <f t="shared" si="13"/>
        <v>45170</v>
      </c>
      <c r="B274" s="78"/>
      <c r="C274" s="78"/>
      <c r="D274" s="71">
        <f t="shared" si="14"/>
        <v>1</v>
      </c>
      <c r="E274" s="72">
        <f t="shared" si="15"/>
        <v>0</v>
      </c>
    </row>
    <row r="275" spans="1:5" x14ac:dyDescent="0.2">
      <c r="A275" s="75">
        <f t="shared" si="13"/>
        <v>45200</v>
      </c>
      <c r="B275" s="78"/>
      <c r="C275" s="78"/>
      <c r="D275" s="71">
        <f t="shared" si="14"/>
        <v>1</v>
      </c>
      <c r="E275" s="72">
        <f t="shared" si="15"/>
        <v>0</v>
      </c>
    </row>
    <row r="276" spans="1:5" x14ac:dyDescent="0.2">
      <c r="A276" s="75">
        <f t="shared" si="13"/>
        <v>45231</v>
      </c>
      <c r="B276" s="78"/>
      <c r="C276" s="78"/>
      <c r="D276" s="71">
        <f t="shared" si="14"/>
        <v>1</v>
      </c>
      <c r="E276" s="72">
        <f t="shared" si="15"/>
        <v>0</v>
      </c>
    </row>
    <row r="277" spans="1:5" x14ac:dyDescent="0.2">
      <c r="A277" s="75">
        <f t="shared" si="13"/>
        <v>45261</v>
      </c>
      <c r="B277" s="78"/>
      <c r="C277" s="78"/>
      <c r="D277" s="71">
        <f t="shared" si="14"/>
        <v>1</v>
      </c>
      <c r="E277" s="72">
        <f t="shared" si="15"/>
        <v>0</v>
      </c>
    </row>
    <row r="278" spans="1:5" x14ac:dyDescent="0.2">
      <c r="A278" s="75">
        <f t="shared" si="13"/>
        <v>45292</v>
      </c>
      <c r="B278" s="78"/>
      <c r="C278" s="78"/>
      <c r="D278" s="71">
        <f t="shared" si="14"/>
        <v>1</v>
      </c>
      <c r="E278" s="72">
        <f t="shared" si="15"/>
        <v>0</v>
      </c>
    </row>
    <row r="279" spans="1:5" x14ac:dyDescent="0.2">
      <c r="A279" s="75">
        <f t="shared" si="13"/>
        <v>45323</v>
      </c>
      <c r="B279" s="78"/>
      <c r="C279" s="78"/>
      <c r="D279" s="71">
        <f t="shared" si="14"/>
        <v>1</v>
      </c>
      <c r="E279" s="72">
        <f t="shared" si="15"/>
        <v>0</v>
      </c>
    </row>
    <row r="280" spans="1:5" x14ac:dyDescent="0.2">
      <c r="A280" s="75">
        <f t="shared" si="13"/>
        <v>45352</v>
      </c>
      <c r="B280" s="78"/>
      <c r="C280" s="78"/>
      <c r="D280" s="71">
        <f t="shared" si="14"/>
        <v>1</v>
      </c>
      <c r="E280" s="72">
        <f t="shared" si="15"/>
        <v>0</v>
      </c>
    </row>
    <row r="281" spans="1:5" x14ac:dyDescent="0.2">
      <c r="A281" s="75">
        <f t="shared" si="13"/>
        <v>45383</v>
      </c>
      <c r="B281" s="78"/>
      <c r="C281" s="78"/>
      <c r="D281" s="71">
        <f t="shared" si="14"/>
        <v>1</v>
      </c>
      <c r="E281" s="72">
        <f t="shared" si="15"/>
        <v>0</v>
      </c>
    </row>
    <row r="282" spans="1:5" x14ac:dyDescent="0.2">
      <c r="A282" s="75">
        <f t="shared" si="13"/>
        <v>45413</v>
      </c>
      <c r="B282" s="78"/>
      <c r="C282" s="78"/>
      <c r="D282" s="71">
        <f t="shared" si="14"/>
        <v>1</v>
      </c>
      <c r="E282" s="72">
        <f t="shared" si="15"/>
        <v>0</v>
      </c>
    </row>
    <row r="283" spans="1:5" x14ac:dyDescent="0.2">
      <c r="A283" s="75">
        <f t="shared" si="13"/>
        <v>45444</v>
      </c>
      <c r="B283" s="78"/>
      <c r="C283" s="78"/>
      <c r="D283" s="71">
        <f t="shared" si="14"/>
        <v>1</v>
      </c>
      <c r="E283" s="72">
        <f t="shared" si="15"/>
        <v>0</v>
      </c>
    </row>
    <row r="284" spans="1:5" x14ac:dyDescent="0.2">
      <c r="A284" s="75">
        <f t="shared" si="13"/>
        <v>45474</v>
      </c>
      <c r="B284" s="78"/>
      <c r="C284" s="78"/>
      <c r="D284" s="71">
        <f t="shared" si="14"/>
        <v>1</v>
      </c>
      <c r="E284" s="72">
        <f t="shared" si="15"/>
        <v>0</v>
      </c>
    </row>
    <row r="285" spans="1:5" x14ac:dyDescent="0.2">
      <c r="A285" s="75">
        <f t="shared" si="13"/>
        <v>45505</v>
      </c>
      <c r="B285" s="78"/>
      <c r="C285" s="78"/>
      <c r="D285" s="71">
        <f t="shared" si="14"/>
        <v>1</v>
      </c>
      <c r="E285" s="72">
        <f t="shared" si="15"/>
        <v>0</v>
      </c>
    </row>
    <row r="286" spans="1:5" x14ac:dyDescent="0.2">
      <c r="A286" s="75">
        <f t="shared" si="13"/>
        <v>45536</v>
      </c>
      <c r="B286" s="78"/>
      <c r="C286" s="78"/>
      <c r="D286" s="71">
        <f t="shared" si="14"/>
        <v>1</v>
      </c>
      <c r="E286" s="72">
        <f t="shared" si="15"/>
        <v>0</v>
      </c>
    </row>
    <row r="287" spans="1:5" x14ac:dyDescent="0.2">
      <c r="A287" s="75">
        <f t="shared" si="13"/>
        <v>45566</v>
      </c>
      <c r="B287" s="78"/>
      <c r="C287" s="78"/>
      <c r="D287" s="71">
        <f t="shared" si="14"/>
        <v>1</v>
      </c>
      <c r="E287" s="72">
        <f t="shared" si="15"/>
        <v>0</v>
      </c>
    </row>
    <row r="288" spans="1:5" x14ac:dyDescent="0.2">
      <c r="A288" s="75">
        <f t="shared" si="13"/>
        <v>45597</v>
      </c>
      <c r="B288" s="78"/>
      <c r="C288" s="78"/>
      <c r="D288" s="71">
        <f t="shared" si="14"/>
        <v>1</v>
      </c>
      <c r="E288" s="72">
        <f t="shared" si="15"/>
        <v>0</v>
      </c>
    </row>
    <row r="289" spans="1:5" x14ac:dyDescent="0.2">
      <c r="A289" s="75">
        <f t="shared" si="13"/>
        <v>45627</v>
      </c>
      <c r="B289" s="78"/>
      <c r="C289" s="78"/>
      <c r="D289" s="71">
        <f t="shared" si="14"/>
        <v>1</v>
      </c>
      <c r="E289" s="72">
        <f t="shared" si="15"/>
        <v>0</v>
      </c>
    </row>
    <row r="290" spans="1:5" x14ac:dyDescent="0.2">
      <c r="A290" s="75">
        <f t="shared" si="13"/>
        <v>45658</v>
      </c>
      <c r="B290" s="78"/>
      <c r="C290" s="78"/>
      <c r="D290" s="71">
        <f t="shared" si="14"/>
        <v>1</v>
      </c>
      <c r="E290" s="72">
        <f t="shared" si="15"/>
        <v>0</v>
      </c>
    </row>
    <row r="291" spans="1:5" x14ac:dyDescent="0.2">
      <c r="A291" s="75">
        <f t="shared" si="13"/>
        <v>45689</v>
      </c>
      <c r="B291" s="78"/>
      <c r="C291" s="78"/>
      <c r="D291" s="71">
        <f t="shared" si="14"/>
        <v>1</v>
      </c>
      <c r="E291" s="72">
        <f t="shared" si="15"/>
        <v>0</v>
      </c>
    </row>
    <row r="292" spans="1:5" x14ac:dyDescent="0.2">
      <c r="A292" s="75">
        <f t="shared" si="13"/>
        <v>45717</v>
      </c>
      <c r="B292" s="78"/>
      <c r="C292" s="78"/>
      <c r="D292" s="71">
        <f t="shared" si="14"/>
        <v>1</v>
      </c>
      <c r="E292" s="72">
        <f t="shared" si="15"/>
        <v>0</v>
      </c>
    </row>
    <row r="293" spans="1:5" x14ac:dyDescent="0.2">
      <c r="A293" s="75">
        <f t="shared" si="13"/>
        <v>45748</v>
      </c>
      <c r="B293" s="78"/>
      <c r="C293" s="78"/>
      <c r="D293" s="71">
        <f t="shared" si="14"/>
        <v>1</v>
      </c>
      <c r="E293" s="72">
        <f t="shared" si="15"/>
        <v>0</v>
      </c>
    </row>
    <row r="294" spans="1:5" x14ac:dyDescent="0.2">
      <c r="A294" s="75">
        <f t="shared" si="13"/>
        <v>45778</v>
      </c>
      <c r="B294" s="78"/>
      <c r="C294" s="78"/>
      <c r="D294" s="71">
        <f t="shared" si="14"/>
        <v>1</v>
      </c>
      <c r="E294" s="72">
        <f t="shared" si="15"/>
        <v>0</v>
      </c>
    </row>
    <row r="295" spans="1:5" x14ac:dyDescent="0.2">
      <c r="A295" s="75">
        <f t="shared" si="13"/>
        <v>45809</v>
      </c>
      <c r="B295" s="78"/>
      <c r="C295" s="78"/>
      <c r="D295" s="71">
        <f t="shared" si="14"/>
        <v>1</v>
      </c>
      <c r="E295" s="72">
        <f t="shared" si="15"/>
        <v>0</v>
      </c>
    </row>
    <row r="296" spans="1:5" x14ac:dyDescent="0.2">
      <c r="A296" s="75">
        <f t="shared" si="13"/>
        <v>45839</v>
      </c>
      <c r="B296" s="78"/>
      <c r="C296" s="78"/>
      <c r="D296" s="71">
        <f t="shared" si="14"/>
        <v>1</v>
      </c>
      <c r="E296" s="72">
        <f t="shared" si="15"/>
        <v>0</v>
      </c>
    </row>
    <row r="297" spans="1:5" x14ac:dyDescent="0.2">
      <c r="A297" s="75">
        <f t="shared" si="13"/>
        <v>45870</v>
      </c>
      <c r="B297" s="78"/>
      <c r="C297" s="78"/>
      <c r="D297" s="71">
        <f t="shared" si="14"/>
        <v>1</v>
      </c>
      <c r="E297" s="72">
        <f t="shared" si="15"/>
        <v>0</v>
      </c>
    </row>
    <row r="298" spans="1:5" x14ac:dyDescent="0.2">
      <c r="A298" s="75">
        <f t="shared" si="13"/>
        <v>45901</v>
      </c>
      <c r="B298" s="78"/>
      <c r="C298" s="78"/>
      <c r="D298" s="71">
        <f t="shared" si="14"/>
        <v>1</v>
      </c>
      <c r="E298" s="72">
        <f t="shared" si="15"/>
        <v>0</v>
      </c>
    </row>
    <row r="299" spans="1:5" x14ac:dyDescent="0.2">
      <c r="A299" s="75">
        <f t="shared" si="13"/>
        <v>45931</v>
      </c>
      <c r="B299" s="78"/>
      <c r="C299" s="78"/>
      <c r="D299" s="71">
        <f t="shared" si="14"/>
        <v>1</v>
      </c>
      <c r="E299" s="72">
        <f t="shared" si="15"/>
        <v>0</v>
      </c>
    </row>
    <row r="300" spans="1:5" x14ac:dyDescent="0.2">
      <c r="A300" s="75">
        <f t="shared" si="13"/>
        <v>45962</v>
      </c>
      <c r="B300" s="78"/>
      <c r="C300" s="78"/>
      <c r="D300" s="71">
        <f t="shared" si="14"/>
        <v>1</v>
      </c>
      <c r="E300" s="72">
        <f t="shared" si="15"/>
        <v>0</v>
      </c>
    </row>
    <row r="301" spans="1:5" x14ac:dyDescent="0.2">
      <c r="A301" s="75">
        <f t="shared" si="13"/>
        <v>45992</v>
      </c>
      <c r="B301" s="78"/>
      <c r="C301" s="78"/>
      <c r="D301" s="71">
        <f t="shared" si="14"/>
        <v>1</v>
      </c>
      <c r="E301" s="72">
        <f t="shared" si="15"/>
        <v>0</v>
      </c>
    </row>
    <row r="302" spans="1:5" x14ac:dyDescent="0.2">
      <c r="A302" s="75">
        <f t="shared" si="13"/>
        <v>46023</v>
      </c>
      <c r="B302" s="78"/>
      <c r="C302" s="78"/>
      <c r="D302" s="71">
        <f t="shared" si="14"/>
        <v>1</v>
      </c>
      <c r="E302" s="72">
        <f t="shared" si="15"/>
        <v>0</v>
      </c>
    </row>
    <row r="303" spans="1:5" x14ac:dyDescent="0.2">
      <c r="A303" s="75">
        <f t="shared" si="13"/>
        <v>46054</v>
      </c>
      <c r="B303" s="78"/>
      <c r="C303" s="78"/>
      <c r="D303" s="71">
        <f t="shared" si="14"/>
        <v>1</v>
      </c>
      <c r="E303" s="72">
        <f t="shared" si="15"/>
        <v>0</v>
      </c>
    </row>
    <row r="304" spans="1:5" x14ac:dyDescent="0.2">
      <c r="A304" s="75">
        <f t="shared" si="13"/>
        <v>46082</v>
      </c>
      <c r="B304" s="78"/>
      <c r="C304" s="78"/>
      <c r="D304" s="71">
        <f t="shared" si="14"/>
        <v>1</v>
      </c>
      <c r="E304" s="72">
        <f t="shared" si="15"/>
        <v>0</v>
      </c>
    </row>
    <row r="305" spans="1:5" x14ac:dyDescent="0.2">
      <c r="A305" s="75">
        <f t="shared" si="13"/>
        <v>46113</v>
      </c>
      <c r="B305" s="78"/>
      <c r="C305" s="78"/>
      <c r="D305" s="71">
        <f t="shared" si="14"/>
        <v>1</v>
      </c>
      <c r="E305" s="72">
        <f t="shared" si="15"/>
        <v>0</v>
      </c>
    </row>
    <row r="306" spans="1:5" x14ac:dyDescent="0.2">
      <c r="A306" s="75">
        <f t="shared" si="13"/>
        <v>46143</v>
      </c>
      <c r="B306" s="78"/>
      <c r="C306" s="78"/>
      <c r="D306" s="71">
        <f t="shared" si="14"/>
        <v>1</v>
      </c>
      <c r="E306" s="72">
        <f t="shared" si="15"/>
        <v>0</v>
      </c>
    </row>
    <row r="307" spans="1:5" x14ac:dyDescent="0.2">
      <c r="A307" s="75">
        <f t="shared" si="13"/>
        <v>46174</v>
      </c>
      <c r="B307" s="78"/>
      <c r="C307" s="78"/>
      <c r="D307" s="71">
        <f t="shared" si="14"/>
        <v>1</v>
      </c>
      <c r="E307" s="72">
        <f t="shared" si="15"/>
        <v>0</v>
      </c>
    </row>
    <row r="308" spans="1:5" x14ac:dyDescent="0.2">
      <c r="A308" s="75">
        <f t="shared" si="13"/>
        <v>46204</v>
      </c>
      <c r="B308" s="78"/>
      <c r="C308" s="78"/>
      <c r="D308" s="71">
        <f t="shared" si="14"/>
        <v>1</v>
      </c>
      <c r="E308" s="72">
        <f t="shared" si="15"/>
        <v>0</v>
      </c>
    </row>
    <row r="309" spans="1:5" x14ac:dyDescent="0.2">
      <c r="A309" s="75">
        <f t="shared" si="13"/>
        <v>46235</v>
      </c>
      <c r="B309" s="78"/>
      <c r="C309" s="78"/>
      <c r="D309" s="71">
        <f t="shared" si="14"/>
        <v>1</v>
      </c>
      <c r="E309" s="72">
        <f t="shared" si="15"/>
        <v>0</v>
      </c>
    </row>
    <row r="310" spans="1:5" x14ac:dyDescent="0.2">
      <c r="A310" s="75">
        <f t="shared" si="13"/>
        <v>46266</v>
      </c>
      <c r="B310" s="78"/>
      <c r="C310" s="78"/>
      <c r="D310" s="71">
        <f t="shared" si="14"/>
        <v>1</v>
      </c>
      <c r="E310" s="72">
        <f t="shared" si="15"/>
        <v>0</v>
      </c>
    </row>
    <row r="311" spans="1:5" x14ac:dyDescent="0.2">
      <c r="A311" s="75">
        <f t="shared" si="13"/>
        <v>46296</v>
      </c>
      <c r="B311" s="78"/>
      <c r="C311" s="78"/>
      <c r="D311" s="71">
        <f t="shared" si="14"/>
        <v>1</v>
      </c>
      <c r="E311" s="72">
        <f t="shared" si="15"/>
        <v>0</v>
      </c>
    </row>
    <row r="312" spans="1:5" x14ac:dyDescent="0.2">
      <c r="A312" s="75">
        <f t="shared" si="13"/>
        <v>46327</v>
      </c>
      <c r="B312" s="78"/>
      <c r="C312" s="78"/>
      <c r="D312" s="71">
        <f t="shared" si="14"/>
        <v>1</v>
      </c>
      <c r="E312" s="72">
        <f t="shared" si="15"/>
        <v>0</v>
      </c>
    </row>
    <row r="313" spans="1:5" x14ac:dyDescent="0.2">
      <c r="A313" s="75">
        <f t="shared" si="13"/>
        <v>46357</v>
      </c>
      <c r="B313" s="78"/>
      <c r="C313" s="78"/>
      <c r="D313" s="71">
        <f t="shared" si="14"/>
        <v>1</v>
      </c>
      <c r="E313" s="72">
        <f t="shared" si="15"/>
        <v>0</v>
      </c>
    </row>
    <row r="314" spans="1:5" x14ac:dyDescent="0.2">
      <c r="A314" s="75">
        <f t="shared" si="13"/>
        <v>46388</v>
      </c>
      <c r="B314" s="78"/>
      <c r="C314" s="78"/>
      <c r="D314" s="71">
        <f t="shared" si="14"/>
        <v>1</v>
      </c>
      <c r="E314" s="72">
        <f t="shared" si="15"/>
        <v>0</v>
      </c>
    </row>
    <row r="315" spans="1:5" x14ac:dyDescent="0.2">
      <c r="A315" s="75">
        <f t="shared" si="13"/>
        <v>46419</v>
      </c>
      <c r="B315" s="78"/>
      <c r="C315" s="78"/>
      <c r="D315" s="71">
        <f t="shared" si="14"/>
        <v>1</v>
      </c>
      <c r="E315" s="72">
        <f t="shared" si="15"/>
        <v>0</v>
      </c>
    </row>
    <row r="316" spans="1:5" x14ac:dyDescent="0.2">
      <c r="A316" s="75">
        <f t="shared" si="13"/>
        <v>46447</v>
      </c>
      <c r="B316" s="78"/>
      <c r="C316" s="78"/>
      <c r="D316" s="71">
        <f t="shared" si="14"/>
        <v>1</v>
      </c>
      <c r="E316" s="72">
        <f t="shared" si="15"/>
        <v>0</v>
      </c>
    </row>
    <row r="317" spans="1:5" x14ac:dyDescent="0.2">
      <c r="A317" s="75">
        <f t="shared" si="13"/>
        <v>46478</v>
      </c>
      <c r="B317" s="78"/>
      <c r="C317" s="78"/>
      <c r="D317" s="71">
        <f t="shared" si="14"/>
        <v>1</v>
      </c>
      <c r="E317" s="72">
        <f t="shared" si="15"/>
        <v>0</v>
      </c>
    </row>
    <row r="318" spans="1:5" x14ac:dyDescent="0.2">
      <c r="A318" s="75">
        <f t="shared" si="13"/>
        <v>46508</v>
      </c>
      <c r="B318" s="78"/>
      <c r="C318" s="78"/>
      <c r="D318" s="71">
        <f t="shared" si="14"/>
        <v>1</v>
      </c>
      <c r="E318" s="72">
        <f t="shared" si="15"/>
        <v>0</v>
      </c>
    </row>
    <row r="319" spans="1:5" x14ac:dyDescent="0.2">
      <c r="A319" s="75">
        <f t="shared" si="13"/>
        <v>46539</v>
      </c>
      <c r="B319" s="78"/>
      <c r="C319" s="78"/>
      <c r="D319" s="71">
        <f t="shared" si="14"/>
        <v>1</v>
      </c>
      <c r="E319" s="72">
        <f t="shared" si="15"/>
        <v>0</v>
      </c>
    </row>
    <row r="320" spans="1:5" x14ac:dyDescent="0.2">
      <c r="A320" s="75">
        <f t="shared" si="13"/>
        <v>46569</v>
      </c>
      <c r="B320" s="78"/>
      <c r="C320" s="78"/>
      <c r="D320" s="71">
        <f t="shared" si="14"/>
        <v>1</v>
      </c>
      <c r="E320" s="72">
        <f t="shared" si="15"/>
        <v>0</v>
      </c>
    </row>
    <row r="321" spans="1:5" x14ac:dyDescent="0.2">
      <c r="A321" s="75">
        <f t="shared" si="13"/>
        <v>46600</v>
      </c>
      <c r="B321" s="78"/>
      <c r="C321" s="78"/>
      <c r="D321" s="71">
        <f t="shared" si="14"/>
        <v>1</v>
      </c>
      <c r="E321" s="72">
        <f t="shared" si="15"/>
        <v>0</v>
      </c>
    </row>
    <row r="322" spans="1:5" x14ac:dyDescent="0.2">
      <c r="A322" s="75">
        <f t="shared" si="13"/>
        <v>46631</v>
      </c>
      <c r="B322" s="78"/>
      <c r="C322" s="78"/>
      <c r="D322" s="71">
        <f t="shared" si="14"/>
        <v>1</v>
      </c>
      <c r="E322" s="72">
        <f t="shared" si="15"/>
        <v>0</v>
      </c>
    </row>
    <row r="323" spans="1:5" x14ac:dyDescent="0.2">
      <c r="A323" s="75">
        <f t="shared" si="13"/>
        <v>46661</v>
      </c>
      <c r="B323" s="78"/>
      <c r="C323" s="78"/>
      <c r="D323" s="71">
        <f t="shared" si="14"/>
        <v>1</v>
      </c>
      <c r="E323" s="72">
        <f t="shared" si="15"/>
        <v>0</v>
      </c>
    </row>
    <row r="324" spans="1:5" x14ac:dyDescent="0.2">
      <c r="A324" s="75">
        <f t="shared" si="13"/>
        <v>46692</v>
      </c>
      <c r="B324" s="78"/>
      <c r="C324" s="78"/>
      <c r="D324" s="71">
        <f t="shared" si="14"/>
        <v>1</v>
      </c>
      <c r="E324" s="72">
        <f t="shared" si="15"/>
        <v>0</v>
      </c>
    </row>
    <row r="325" spans="1:5" x14ac:dyDescent="0.2">
      <c r="A325" s="75">
        <f t="shared" si="13"/>
        <v>46722</v>
      </c>
      <c r="B325" s="78"/>
      <c r="C325" s="78"/>
      <c r="D325" s="71">
        <f t="shared" si="14"/>
        <v>1</v>
      </c>
      <c r="E325" s="72">
        <f t="shared" si="15"/>
        <v>0</v>
      </c>
    </row>
    <row r="326" spans="1:5" x14ac:dyDescent="0.2">
      <c r="A326" s="75">
        <f t="shared" si="13"/>
        <v>46753</v>
      </c>
      <c r="B326" s="78"/>
      <c r="C326" s="78"/>
      <c r="D326" s="71">
        <f t="shared" si="14"/>
        <v>1</v>
      </c>
      <c r="E326" s="72">
        <f t="shared" si="15"/>
        <v>0</v>
      </c>
    </row>
    <row r="327" spans="1:5" x14ac:dyDescent="0.2">
      <c r="A327" s="75">
        <f t="shared" si="13"/>
        <v>46784</v>
      </c>
      <c r="B327" s="78"/>
      <c r="C327" s="78"/>
      <c r="D327" s="71">
        <f t="shared" si="14"/>
        <v>1</v>
      </c>
      <c r="E327" s="72">
        <f t="shared" si="15"/>
        <v>0</v>
      </c>
    </row>
    <row r="328" spans="1:5" x14ac:dyDescent="0.2">
      <c r="A328" s="75">
        <f t="shared" si="13"/>
        <v>46813</v>
      </c>
      <c r="B328" s="78"/>
      <c r="C328" s="78"/>
      <c r="D328" s="71">
        <f t="shared" si="14"/>
        <v>1</v>
      </c>
      <c r="E328" s="72">
        <f t="shared" si="15"/>
        <v>0</v>
      </c>
    </row>
    <row r="329" spans="1:5" x14ac:dyDescent="0.2">
      <c r="A329" s="75">
        <f t="shared" si="13"/>
        <v>46844</v>
      </c>
      <c r="B329" s="78"/>
      <c r="C329" s="78"/>
      <c r="D329" s="71">
        <f t="shared" si="14"/>
        <v>1</v>
      </c>
      <c r="E329" s="72">
        <f t="shared" si="15"/>
        <v>0</v>
      </c>
    </row>
    <row r="330" spans="1:5" x14ac:dyDescent="0.2">
      <c r="A330" s="75">
        <f t="shared" si="13"/>
        <v>46874</v>
      </c>
      <c r="B330" s="78"/>
      <c r="C330" s="78"/>
      <c r="D330" s="71">
        <f t="shared" si="14"/>
        <v>1</v>
      </c>
      <c r="E330" s="72">
        <f t="shared" si="15"/>
        <v>0</v>
      </c>
    </row>
    <row r="331" spans="1:5" x14ac:dyDescent="0.2">
      <c r="A331" s="75">
        <f t="shared" si="13"/>
        <v>46905</v>
      </c>
      <c r="B331" s="78"/>
      <c r="C331" s="78"/>
      <c r="D331" s="71">
        <f t="shared" si="14"/>
        <v>1</v>
      </c>
      <c r="E331" s="72">
        <f t="shared" si="15"/>
        <v>0</v>
      </c>
    </row>
    <row r="332" spans="1:5" x14ac:dyDescent="0.2">
      <c r="A332" s="75">
        <f t="shared" si="13"/>
        <v>46935</v>
      </c>
      <c r="B332" s="78"/>
      <c r="C332" s="78"/>
      <c r="D332" s="71">
        <f t="shared" si="14"/>
        <v>1</v>
      </c>
      <c r="E332" s="72">
        <f t="shared" si="15"/>
        <v>0</v>
      </c>
    </row>
    <row r="333" spans="1:5" x14ac:dyDescent="0.2">
      <c r="A333" s="75">
        <f t="shared" si="13"/>
        <v>46966</v>
      </c>
      <c r="B333" s="78"/>
      <c r="C333" s="78"/>
      <c r="D333" s="71">
        <f t="shared" si="14"/>
        <v>1</v>
      </c>
      <c r="E333" s="72">
        <f t="shared" si="15"/>
        <v>0</v>
      </c>
    </row>
    <row r="334" spans="1:5" x14ac:dyDescent="0.2">
      <c r="A334" s="75">
        <f t="shared" ref="A334:A372" si="16">EDATE(A333,1)</f>
        <v>46997</v>
      </c>
      <c r="B334" s="78"/>
      <c r="C334" s="78"/>
      <c r="D334" s="71">
        <f t="shared" ref="D334:D372" si="17">1/((1+B334/2)^(2*($A334-$B$4)/365.25))</f>
        <v>1</v>
      </c>
      <c r="E334" s="72">
        <f t="shared" si="15"/>
        <v>0</v>
      </c>
    </row>
    <row r="335" spans="1:5" x14ac:dyDescent="0.2">
      <c r="A335" s="75">
        <f t="shared" si="16"/>
        <v>47027</v>
      </c>
      <c r="B335" s="78"/>
      <c r="C335" s="78"/>
      <c r="D335" s="71">
        <f t="shared" si="17"/>
        <v>1</v>
      </c>
      <c r="E335" s="72">
        <f t="shared" ref="E335:E372" si="18">+B335/42</f>
        <v>0</v>
      </c>
    </row>
    <row r="336" spans="1:5" x14ac:dyDescent="0.2">
      <c r="A336" s="75">
        <f t="shared" si="16"/>
        <v>47058</v>
      </c>
      <c r="B336" s="78"/>
      <c r="C336" s="78"/>
      <c r="D336" s="71">
        <f t="shared" si="17"/>
        <v>1</v>
      </c>
      <c r="E336" s="72">
        <f t="shared" si="18"/>
        <v>0</v>
      </c>
    </row>
    <row r="337" spans="1:5" x14ac:dyDescent="0.2">
      <c r="A337" s="75">
        <f t="shared" si="16"/>
        <v>47088</v>
      </c>
      <c r="B337" s="78"/>
      <c r="C337" s="78"/>
      <c r="D337" s="71">
        <f t="shared" si="17"/>
        <v>1</v>
      </c>
      <c r="E337" s="72">
        <f t="shared" si="18"/>
        <v>0</v>
      </c>
    </row>
    <row r="338" spans="1:5" x14ac:dyDescent="0.2">
      <c r="A338" s="75">
        <f t="shared" si="16"/>
        <v>47119</v>
      </c>
      <c r="B338" s="78"/>
      <c r="C338" s="78"/>
      <c r="D338" s="71">
        <f t="shared" si="17"/>
        <v>1</v>
      </c>
      <c r="E338" s="72">
        <f t="shared" si="18"/>
        <v>0</v>
      </c>
    </row>
    <row r="339" spans="1:5" x14ac:dyDescent="0.2">
      <c r="A339" s="75">
        <f t="shared" si="16"/>
        <v>47150</v>
      </c>
      <c r="B339" s="78"/>
      <c r="C339" s="78"/>
      <c r="D339" s="71">
        <f t="shared" si="17"/>
        <v>1</v>
      </c>
      <c r="E339" s="72">
        <f t="shared" si="18"/>
        <v>0</v>
      </c>
    </row>
    <row r="340" spans="1:5" x14ac:dyDescent="0.2">
      <c r="A340" s="75">
        <f t="shared" si="16"/>
        <v>47178</v>
      </c>
      <c r="B340" s="78"/>
      <c r="C340" s="78"/>
      <c r="D340" s="71">
        <f t="shared" si="17"/>
        <v>1</v>
      </c>
      <c r="E340" s="72">
        <f t="shared" si="18"/>
        <v>0</v>
      </c>
    </row>
    <row r="341" spans="1:5" x14ac:dyDescent="0.2">
      <c r="A341" s="75">
        <f t="shared" si="16"/>
        <v>47209</v>
      </c>
      <c r="B341" s="78"/>
      <c r="C341" s="78"/>
      <c r="D341" s="71">
        <f t="shared" si="17"/>
        <v>1</v>
      </c>
      <c r="E341" s="72">
        <f t="shared" si="18"/>
        <v>0</v>
      </c>
    </row>
    <row r="342" spans="1:5" x14ac:dyDescent="0.2">
      <c r="A342" s="75">
        <f t="shared" si="16"/>
        <v>47239</v>
      </c>
      <c r="B342" s="78"/>
      <c r="C342" s="78"/>
      <c r="D342" s="71">
        <f t="shared" si="17"/>
        <v>1</v>
      </c>
      <c r="E342" s="72">
        <f t="shared" si="18"/>
        <v>0</v>
      </c>
    </row>
    <row r="343" spans="1:5" x14ac:dyDescent="0.2">
      <c r="A343" s="75">
        <f t="shared" si="16"/>
        <v>47270</v>
      </c>
      <c r="B343" s="78"/>
      <c r="C343" s="78"/>
      <c r="D343" s="71">
        <f t="shared" si="17"/>
        <v>1</v>
      </c>
      <c r="E343" s="72">
        <f t="shared" si="18"/>
        <v>0</v>
      </c>
    </row>
    <row r="344" spans="1:5" x14ac:dyDescent="0.2">
      <c r="A344" s="75">
        <f t="shared" si="16"/>
        <v>47300</v>
      </c>
      <c r="B344" s="78"/>
      <c r="C344" s="78"/>
      <c r="D344" s="71">
        <f t="shared" si="17"/>
        <v>1</v>
      </c>
      <c r="E344" s="72">
        <f t="shared" si="18"/>
        <v>0</v>
      </c>
    </row>
    <row r="345" spans="1:5" x14ac:dyDescent="0.2">
      <c r="A345" s="75">
        <f t="shared" si="16"/>
        <v>47331</v>
      </c>
      <c r="B345" s="78"/>
      <c r="C345" s="78"/>
      <c r="D345" s="71">
        <f t="shared" si="17"/>
        <v>1</v>
      </c>
      <c r="E345" s="72">
        <f t="shared" si="18"/>
        <v>0</v>
      </c>
    </row>
    <row r="346" spans="1:5" x14ac:dyDescent="0.2">
      <c r="A346" s="75">
        <f t="shared" si="16"/>
        <v>47362</v>
      </c>
      <c r="B346" s="78"/>
      <c r="C346" s="78"/>
      <c r="D346" s="71">
        <f t="shared" si="17"/>
        <v>1</v>
      </c>
      <c r="E346" s="72">
        <f t="shared" si="18"/>
        <v>0</v>
      </c>
    </row>
    <row r="347" spans="1:5" x14ac:dyDescent="0.2">
      <c r="A347" s="75">
        <f t="shared" si="16"/>
        <v>47392</v>
      </c>
      <c r="B347" s="78"/>
      <c r="C347" s="78"/>
      <c r="D347" s="71">
        <f t="shared" si="17"/>
        <v>1</v>
      </c>
      <c r="E347" s="72">
        <f t="shared" si="18"/>
        <v>0</v>
      </c>
    </row>
    <row r="348" spans="1:5" x14ac:dyDescent="0.2">
      <c r="A348" s="75">
        <f t="shared" si="16"/>
        <v>47423</v>
      </c>
      <c r="B348" s="78"/>
      <c r="C348" s="78"/>
      <c r="D348" s="71">
        <f t="shared" si="17"/>
        <v>1</v>
      </c>
      <c r="E348" s="72">
        <f t="shared" si="18"/>
        <v>0</v>
      </c>
    </row>
    <row r="349" spans="1:5" x14ac:dyDescent="0.2">
      <c r="A349" s="75">
        <f t="shared" si="16"/>
        <v>47453</v>
      </c>
      <c r="B349" s="78"/>
      <c r="C349" s="78"/>
      <c r="D349" s="71">
        <f t="shared" si="17"/>
        <v>1</v>
      </c>
      <c r="E349" s="72">
        <f t="shared" si="18"/>
        <v>0</v>
      </c>
    </row>
    <row r="350" spans="1:5" x14ac:dyDescent="0.2">
      <c r="A350" s="75">
        <f t="shared" si="16"/>
        <v>47484</v>
      </c>
      <c r="B350" s="78"/>
      <c r="C350" s="78"/>
      <c r="D350" s="71">
        <f t="shared" si="17"/>
        <v>1</v>
      </c>
      <c r="E350" s="72">
        <f t="shared" si="18"/>
        <v>0</v>
      </c>
    </row>
    <row r="351" spans="1:5" x14ac:dyDescent="0.2">
      <c r="A351" s="75">
        <f t="shared" si="16"/>
        <v>47515</v>
      </c>
      <c r="B351" s="78"/>
      <c r="C351" s="78"/>
      <c r="D351" s="71">
        <f t="shared" si="17"/>
        <v>1</v>
      </c>
      <c r="E351" s="72">
        <f t="shared" si="18"/>
        <v>0</v>
      </c>
    </row>
    <row r="352" spans="1:5" x14ac:dyDescent="0.2">
      <c r="A352" s="75">
        <f t="shared" si="16"/>
        <v>47543</v>
      </c>
      <c r="B352" s="78"/>
      <c r="C352" s="78"/>
      <c r="D352" s="71">
        <f t="shared" si="17"/>
        <v>1</v>
      </c>
      <c r="E352" s="72">
        <f t="shared" si="18"/>
        <v>0</v>
      </c>
    </row>
    <row r="353" spans="1:5" x14ac:dyDescent="0.2">
      <c r="A353" s="75">
        <f t="shared" si="16"/>
        <v>47574</v>
      </c>
      <c r="B353" s="78"/>
      <c r="C353" s="78"/>
      <c r="D353" s="71">
        <f t="shared" si="17"/>
        <v>1</v>
      </c>
      <c r="E353" s="72">
        <f t="shared" si="18"/>
        <v>0</v>
      </c>
    </row>
    <row r="354" spans="1:5" x14ac:dyDescent="0.2">
      <c r="A354" s="75">
        <f t="shared" si="16"/>
        <v>47604</v>
      </c>
      <c r="B354" s="78"/>
      <c r="C354" s="78"/>
      <c r="D354" s="71">
        <f t="shared" si="17"/>
        <v>1</v>
      </c>
      <c r="E354" s="72">
        <f t="shared" si="18"/>
        <v>0</v>
      </c>
    </row>
    <row r="355" spans="1:5" x14ac:dyDescent="0.2">
      <c r="A355" s="75">
        <f t="shared" si="16"/>
        <v>47635</v>
      </c>
      <c r="B355" s="78"/>
      <c r="C355" s="78"/>
      <c r="D355" s="71">
        <f t="shared" si="17"/>
        <v>1</v>
      </c>
      <c r="E355" s="72">
        <f t="shared" si="18"/>
        <v>0</v>
      </c>
    </row>
    <row r="356" spans="1:5" x14ac:dyDescent="0.2">
      <c r="A356" s="75">
        <f t="shared" si="16"/>
        <v>47665</v>
      </c>
      <c r="B356" s="78"/>
      <c r="C356" s="78"/>
      <c r="D356" s="71">
        <f t="shared" si="17"/>
        <v>1</v>
      </c>
      <c r="E356" s="72">
        <f t="shared" si="18"/>
        <v>0</v>
      </c>
    </row>
    <row r="357" spans="1:5" x14ac:dyDescent="0.2">
      <c r="A357" s="75">
        <f t="shared" si="16"/>
        <v>47696</v>
      </c>
      <c r="B357" s="78"/>
      <c r="C357" s="78"/>
      <c r="D357" s="71">
        <f t="shared" si="17"/>
        <v>1</v>
      </c>
      <c r="E357" s="72">
        <f t="shared" si="18"/>
        <v>0</v>
      </c>
    </row>
    <row r="358" spans="1:5" x14ac:dyDescent="0.2">
      <c r="A358" s="75">
        <f t="shared" si="16"/>
        <v>47727</v>
      </c>
      <c r="B358" s="78"/>
      <c r="C358" s="78"/>
      <c r="D358" s="71">
        <f t="shared" si="17"/>
        <v>1</v>
      </c>
      <c r="E358" s="72">
        <f t="shared" si="18"/>
        <v>0</v>
      </c>
    </row>
    <row r="359" spans="1:5" x14ac:dyDescent="0.2">
      <c r="A359" s="75">
        <f t="shared" si="16"/>
        <v>47757</v>
      </c>
      <c r="B359" s="78"/>
      <c r="C359" s="78"/>
      <c r="D359" s="71">
        <f t="shared" si="17"/>
        <v>1</v>
      </c>
      <c r="E359" s="72">
        <f t="shared" si="18"/>
        <v>0</v>
      </c>
    </row>
    <row r="360" spans="1:5" x14ac:dyDescent="0.2">
      <c r="A360" s="75">
        <f t="shared" si="16"/>
        <v>47788</v>
      </c>
      <c r="B360" s="78"/>
      <c r="C360" s="78"/>
      <c r="D360" s="71">
        <f t="shared" si="17"/>
        <v>1</v>
      </c>
      <c r="E360" s="72">
        <f t="shared" si="18"/>
        <v>0</v>
      </c>
    </row>
    <row r="361" spans="1:5" x14ac:dyDescent="0.2">
      <c r="A361" s="75">
        <f t="shared" si="16"/>
        <v>47818</v>
      </c>
      <c r="B361" s="78"/>
      <c r="C361" s="78"/>
      <c r="D361" s="71">
        <f t="shared" si="17"/>
        <v>1</v>
      </c>
      <c r="E361" s="72">
        <f t="shared" si="18"/>
        <v>0</v>
      </c>
    </row>
    <row r="362" spans="1:5" x14ac:dyDescent="0.2">
      <c r="A362" s="75">
        <f t="shared" si="16"/>
        <v>47849</v>
      </c>
      <c r="B362" s="78"/>
      <c r="C362" s="78"/>
      <c r="D362" s="71">
        <f t="shared" si="17"/>
        <v>1</v>
      </c>
      <c r="E362" s="72">
        <f t="shared" si="18"/>
        <v>0</v>
      </c>
    </row>
    <row r="363" spans="1:5" x14ac:dyDescent="0.2">
      <c r="A363" s="75">
        <f t="shared" si="16"/>
        <v>47880</v>
      </c>
      <c r="B363" s="78"/>
      <c r="C363" s="78"/>
      <c r="D363" s="71">
        <f t="shared" si="17"/>
        <v>1</v>
      </c>
      <c r="E363" s="72">
        <f t="shared" si="18"/>
        <v>0</v>
      </c>
    </row>
    <row r="364" spans="1:5" x14ac:dyDescent="0.2">
      <c r="A364" s="75">
        <f t="shared" si="16"/>
        <v>47908</v>
      </c>
      <c r="B364" s="78"/>
      <c r="C364" s="78"/>
      <c r="D364" s="71">
        <f t="shared" si="17"/>
        <v>1</v>
      </c>
      <c r="E364" s="72">
        <f t="shared" si="18"/>
        <v>0</v>
      </c>
    </row>
    <row r="365" spans="1:5" x14ac:dyDescent="0.2">
      <c r="A365" s="75">
        <f t="shared" si="16"/>
        <v>47939</v>
      </c>
      <c r="B365" s="78"/>
      <c r="C365" s="78"/>
      <c r="D365" s="71">
        <f t="shared" si="17"/>
        <v>1</v>
      </c>
      <c r="E365" s="72">
        <f t="shared" si="18"/>
        <v>0</v>
      </c>
    </row>
    <row r="366" spans="1:5" x14ac:dyDescent="0.2">
      <c r="A366" s="75">
        <f t="shared" si="16"/>
        <v>47969</v>
      </c>
      <c r="B366" s="78"/>
      <c r="C366" s="78"/>
      <c r="D366" s="71">
        <f t="shared" si="17"/>
        <v>1</v>
      </c>
      <c r="E366" s="72">
        <f t="shared" si="18"/>
        <v>0</v>
      </c>
    </row>
    <row r="367" spans="1:5" x14ac:dyDescent="0.2">
      <c r="A367" s="75">
        <f t="shared" si="16"/>
        <v>48000</v>
      </c>
      <c r="B367" s="78"/>
      <c r="C367" s="78"/>
      <c r="D367" s="71">
        <f t="shared" si="17"/>
        <v>1</v>
      </c>
      <c r="E367" s="72">
        <f t="shared" si="18"/>
        <v>0</v>
      </c>
    </row>
    <row r="368" spans="1:5" x14ac:dyDescent="0.2">
      <c r="A368" s="75">
        <f t="shared" si="16"/>
        <v>48030</v>
      </c>
      <c r="B368" s="78"/>
      <c r="C368" s="78"/>
      <c r="D368" s="71">
        <f t="shared" si="17"/>
        <v>1</v>
      </c>
      <c r="E368" s="72">
        <f t="shared" si="18"/>
        <v>0</v>
      </c>
    </row>
    <row r="369" spans="1:5" x14ac:dyDescent="0.2">
      <c r="A369" s="75">
        <f t="shared" si="16"/>
        <v>48061</v>
      </c>
      <c r="B369" s="78"/>
      <c r="C369" s="78"/>
      <c r="D369" s="71">
        <f t="shared" si="17"/>
        <v>1</v>
      </c>
      <c r="E369" s="72">
        <f t="shared" si="18"/>
        <v>0</v>
      </c>
    </row>
    <row r="370" spans="1:5" x14ac:dyDescent="0.2">
      <c r="A370" s="75">
        <f t="shared" si="16"/>
        <v>48092</v>
      </c>
      <c r="B370" s="78"/>
      <c r="C370" s="78"/>
      <c r="D370" s="71">
        <f t="shared" si="17"/>
        <v>1</v>
      </c>
      <c r="E370" s="72">
        <f t="shared" si="18"/>
        <v>0</v>
      </c>
    </row>
    <row r="371" spans="1:5" x14ac:dyDescent="0.2">
      <c r="A371" s="75">
        <f t="shared" si="16"/>
        <v>48122</v>
      </c>
      <c r="B371" s="78"/>
      <c r="C371" s="78"/>
      <c r="D371" s="71">
        <f t="shared" si="17"/>
        <v>1</v>
      </c>
      <c r="E371" s="72">
        <f t="shared" si="18"/>
        <v>0</v>
      </c>
    </row>
    <row r="372" spans="1:5" x14ac:dyDescent="0.2">
      <c r="A372" s="75">
        <f t="shared" si="16"/>
        <v>48153</v>
      </c>
      <c r="B372" s="78"/>
      <c r="C372" s="78"/>
      <c r="D372" s="71">
        <f t="shared" si="17"/>
        <v>1</v>
      </c>
      <c r="E372" s="72">
        <f t="shared" si="18"/>
        <v>0</v>
      </c>
    </row>
    <row r="373" spans="1:5" x14ac:dyDescent="0.2">
      <c r="A373" s="75"/>
      <c r="B373" s="78"/>
      <c r="C373" s="78"/>
    </row>
    <row r="374" spans="1:5" x14ac:dyDescent="0.2">
      <c r="A374" s="75"/>
      <c r="B374" s="78"/>
      <c r="C374" s="78"/>
    </row>
    <row r="375" spans="1:5" x14ac:dyDescent="0.2">
      <c r="A375" s="75"/>
      <c r="B375" s="78"/>
      <c r="C375" s="78"/>
    </row>
    <row r="376" spans="1:5" x14ac:dyDescent="0.2">
      <c r="A376" s="75"/>
      <c r="B376" s="78"/>
      <c r="C376" s="78"/>
    </row>
    <row r="377" spans="1:5" x14ac:dyDescent="0.2">
      <c r="A377" s="75"/>
      <c r="B377" s="78"/>
      <c r="C377" s="78"/>
    </row>
    <row r="378" spans="1:5" x14ac:dyDescent="0.2">
      <c r="A378" s="75"/>
      <c r="B378" s="78"/>
      <c r="C378" s="78"/>
    </row>
    <row r="379" spans="1:5" x14ac:dyDescent="0.2">
      <c r="A379" s="75"/>
      <c r="B379" s="78"/>
      <c r="C379" s="78"/>
    </row>
    <row r="380" spans="1:5" x14ac:dyDescent="0.2">
      <c r="A380" s="75"/>
      <c r="B380" s="78"/>
      <c r="C380" s="78"/>
    </row>
    <row r="381" spans="1:5" x14ac:dyDescent="0.2">
      <c r="A381" s="75"/>
      <c r="B381" s="78"/>
      <c r="C381" s="78"/>
    </row>
    <row r="382" spans="1:5" x14ac:dyDescent="0.2">
      <c r="A382" s="75"/>
      <c r="B382" s="78"/>
      <c r="C382" s="78"/>
    </row>
    <row r="383" spans="1:5" x14ac:dyDescent="0.2">
      <c r="A383" s="75"/>
      <c r="B383" s="78"/>
      <c r="C383" s="78"/>
    </row>
    <row r="384" spans="1:5" x14ac:dyDescent="0.2">
      <c r="A384" s="75"/>
      <c r="B384" s="78"/>
      <c r="C384" s="78"/>
    </row>
    <row r="385" spans="1:3" x14ac:dyDescent="0.2">
      <c r="A385" s="75"/>
      <c r="B385" s="78"/>
      <c r="C385" s="78"/>
    </row>
    <row r="386" spans="1:3" x14ac:dyDescent="0.2">
      <c r="A386" s="75"/>
      <c r="B386" s="78"/>
      <c r="C386" s="78"/>
    </row>
    <row r="387" spans="1:3" x14ac:dyDescent="0.2">
      <c r="A387" s="75"/>
      <c r="B387" s="78"/>
      <c r="C387" s="78"/>
    </row>
    <row r="388" spans="1:3" x14ac:dyDescent="0.2">
      <c r="A388" s="75"/>
      <c r="B388" s="78"/>
      <c r="C388" s="78"/>
    </row>
    <row r="389" spans="1:3" x14ac:dyDescent="0.2">
      <c r="A389" s="75"/>
      <c r="B389" s="78"/>
      <c r="C389" s="78"/>
    </row>
    <row r="390" spans="1:3" x14ac:dyDescent="0.2">
      <c r="A390" s="75"/>
      <c r="B390" s="78"/>
      <c r="C390" s="78"/>
    </row>
    <row r="391" spans="1:3" x14ac:dyDescent="0.2">
      <c r="A391" s="75"/>
      <c r="B391" s="78"/>
      <c r="C391" s="78"/>
    </row>
    <row r="392" spans="1:3" x14ac:dyDescent="0.2">
      <c r="A392" s="75"/>
      <c r="B392" s="78"/>
      <c r="C392" s="78"/>
    </row>
    <row r="393" spans="1:3" x14ac:dyDescent="0.2">
      <c r="A393" s="75"/>
      <c r="B393" s="78"/>
      <c r="C393" s="78"/>
    </row>
    <row r="394" spans="1:3" x14ac:dyDescent="0.2">
      <c r="A394" s="75"/>
      <c r="B394" s="78"/>
      <c r="C394" s="78"/>
    </row>
    <row r="395" spans="1:3" x14ac:dyDescent="0.2">
      <c r="A395" s="75"/>
      <c r="B395" s="78"/>
      <c r="C395" s="78"/>
    </row>
    <row r="396" spans="1:3" x14ac:dyDescent="0.2">
      <c r="A396" s="75"/>
      <c r="B396" s="78"/>
      <c r="C396" s="78"/>
    </row>
    <row r="397" spans="1:3" x14ac:dyDescent="0.2">
      <c r="A397" s="75"/>
      <c r="B397" s="78"/>
      <c r="C397" s="78"/>
    </row>
    <row r="398" spans="1:3" x14ac:dyDescent="0.2">
      <c r="A398" s="75"/>
      <c r="B398" s="78"/>
      <c r="C398" s="78"/>
    </row>
    <row r="399" spans="1:3" x14ac:dyDescent="0.2">
      <c r="A399" s="75"/>
      <c r="B399" s="78"/>
      <c r="C399" s="78"/>
    </row>
    <row r="400" spans="1:3" x14ac:dyDescent="0.2">
      <c r="A400" s="75"/>
      <c r="B400" s="78"/>
      <c r="C400" s="78"/>
    </row>
    <row r="401" spans="1:3" x14ac:dyDescent="0.2">
      <c r="A401" s="75"/>
      <c r="B401" s="78"/>
      <c r="C401" s="78"/>
    </row>
    <row r="402" spans="1:3" x14ac:dyDescent="0.2">
      <c r="A402" s="75"/>
      <c r="B402" s="78"/>
      <c r="C402" s="78"/>
    </row>
    <row r="403" spans="1:3" x14ac:dyDescent="0.2">
      <c r="A403" s="75"/>
      <c r="B403" s="78"/>
      <c r="C403" s="78"/>
    </row>
    <row r="404" spans="1:3" x14ac:dyDescent="0.2">
      <c r="A404" s="75"/>
      <c r="B404" s="78"/>
      <c r="C404" s="78"/>
    </row>
    <row r="405" spans="1:3" x14ac:dyDescent="0.2">
      <c r="A405" s="75"/>
      <c r="B405" s="78"/>
      <c r="C405" s="78"/>
    </row>
    <row r="406" spans="1:3" x14ac:dyDescent="0.2">
      <c r="A406" s="75"/>
      <c r="B406" s="78"/>
      <c r="C406" s="78"/>
    </row>
    <row r="407" spans="1:3" x14ac:dyDescent="0.2">
      <c r="A407" s="75"/>
      <c r="B407" s="78"/>
      <c r="C407" s="78"/>
    </row>
    <row r="408" spans="1:3" x14ac:dyDescent="0.2">
      <c r="A408" s="75"/>
      <c r="B408" s="78"/>
      <c r="C408" s="78"/>
    </row>
    <row r="409" spans="1:3" x14ac:dyDescent="0.2">
      <c r="A409" s="75"/>
      <c r="B409" s="78"/>
      <c r="C409" s="78"/>
    </row>
    <row r="410" spans="1:3" x14ac:dyDescent="0.2">
      <c r="A410" s="75"/>
      <c r="B410" s="78"/>
      <c r="C410" s="78"/>
    </row>
    <row r="411" spans="1:3" x14ac:dyDescent="0.2">
      <c r="A411" s="75"/>
      <c r="B411" s="78"/>
      <c r="C411" s="78"/>
    </row>
    <row r="412" spans="1:3" x14ac:dyDescent="0.2">
      <c r="A412" s="75"/>
      <c r="B412" s="78"/>
      <c r="C412" s="78"/>
    </row>
    <row r="413" spans="1:3" x14ac:dyDescent="0.2">
      <c r="A413" s="75"/>
      <c r="B413" s="78"/>
      <c r="C413" s="78"/>
    </row>
    <row r="414" spans="1:3" x14ac:dyDescent="0.2">
      <c r="A414" s="75"/>
      <c r="B414" s="78"/>
      <c r="C414" s="78"/>
    </row>
    <row r="415" spans="1:3" x14ac:dyDescent="0.2">
      <c r="A415" s="75"/>
      <c r="B415" s="78"/>
      <c r="C415" s="78"/>
    </row>
    <row r="416" spans="1:3" x14ac:dyDescent="0.2">
      <c r="A416" s="75"/>
      <c r="B416" s="78"/>
      <c r="C416" s="78"/>
    </row>
    <row r="417" spans="1:3" x14ac:dyDescent="0.2">
      <c r="A417" s="75"/>
      <c r="B417" s="78"/>
      <c r="C417" s="78"/>
    </row>
    <row r="418" spans="1:3" x14ac:dyDescent="0.2">
      <c r="A418" s="75"/>
      <c r="B418" s="78"/>
      <c r="C418" s="78"/>
    </row>
    <row r="419" spans="1:3" x14ac:dyDescent="0.2">
      <c r="A419" s="75"/>
      <c r="B419" s="78"/>
      <c r="C419" s="78"/>
    </row>
    <row r="420" spans="1:3" x14ac:dyDescent="0.2">
      <c r="A420" s="75"/>
      <c r="B420" s="78"/>
      <c r="C420" s="78"/>
    </row>
    <row r="421" spans="1:3" x14ac:dyDescent="0.2">
      <c r="A421" s="75"/>
      <c r="B421" s="78"/>
      <c r="C421" s="78"/>
    </row>
    <row r="422" spans="1:3" x14ac:dyDescent="0.2">
      <c r="A422" s="75"/>
      <c r="B422" s="78"/>
      <c r="C422" s="78"/>
    </row>
    <row r="423" spans="1:3" x14ac:dyDescent="0.2">
      <c r="A423" s="75"/>
      <c r="B423" s="78"/>
      <c r="C423" s="78"/>
    </row>
    <row r="424" spans="1:3" x14ac:dyDescent="0.2">
      <c r="A424" s="75"/>
      <c r="B424" s="78"/>
      <c r="C424" s="78"/>
    </row>
    <row r="425" spans="1:3" x14ac:dyDescent="0.2">
      <c r="A425" s="75"/>
      <c r="B425" s="78"/>
      <c r="C425" s="78"/>
    </row>
    <row r="426" spans="1:3" x14ac:dyDescent="0.2">
      <c r="A426" s="75"/>
      <c r="B426" s="78"/>
      <c r="C426" s="78"/>
    </row>
    <row r="427" spans="1:3" x14ac:dyDescent="0.2">
      <c r="A427" s="75"/>
      <c r="B427" s="78"/>
      <c r="C427" s="78"/>
    </row>
    <row r="428" spans="1:3" x14ac:dyDescent="0.2">
      <c r="A428" s="75"/>
      <c r="B428" s="78"/>
      <c r="C428" s="78"/>
    </row>
    <row r="429" spans="1:3" x14ac:dyDescent="0.2">
      <c r="A429" s="75"/>
      <c r="B429" s="78"/>
      <c r="C429" s="78"/>
    </row>
    <row r="430" spans="1:3" x14ac:dyDescent="0.2">
      <c r="A430" s="75"/>
      <c r="B430" s="78"/>
      <c r="C430" s="78"/>
    </row>
    <row r="431" spans="1:3" x14ac:dyDescent="0.2">
      <c r="A431" s="75"/>
      <c r="B431" s="78"/>
      <c r="C431" s="78"/>
    </row>
    <row r="432" spans="1:3" x14ac:dyDescent="0.2">
      <c r="A432" s="75"/>
      <c r="B432" s="78"/>
      <c r="C432" s="78"/>
    </row>
    <row r="433" spans="1:3" x14ac:dyDescent="0.2">
      <c r="A433" s="75"/>
      <c r="B433" s="78"/>
      <c r="C433" s="78"/>
    </row>
    <row r="434" spans="1:3" x14ac:dyDescent="0.2">
      <c r="A434" s="75"/>
      <c r="B434" s="78"/>
      <c r="C434" s="78"/>
    </row>
    <row r="435" spans="1:3" x14ac:dyDescent="0.2">
      <c r="A435" s="75"/>
      <c r="B435" s="78"/>
      <c r="C435" s="78"/>
    </row>
    <row r="436" spans="1:3" x14ac:dyDescent="0.2">
      <c r="A436" s="75"/>
      <c r="B436" s="78"/>
      <c r="C436" s="78"/>
    </row>
    <row r="437" spans="1:3" x14ac:dyDescent="0.2">
      <c r="A437" s="75"/>
      <c r="B437" s="78"/>
      <c r="C437" s="78"/>
    </row>
    <row r="438" spans="1:3" x14ac:dyDescent="0.2">
      <c r="A438" s="75"/>
      <c r="B438" s="78"/>
      <c r="C438" s="78"/>
    </row>
    <row r="439" spans="1:3" x14ac:dyDescent="0.2">
      <c r="A439" s="75"/>
      <c r="B439" s="78"/>
      <c r="C439" s="78"/>
    </row>
    <row r="440" spans="1:3" x14ac:dyDescent="0.2">
      <c r="A440" s="75"/>
      <c r="B440" s="78"/>
      <c r="C440" s="78"/>
    </row>
    <row r="441" spans="1:3" x14ac:dyDescent="0.2">
      <c r="A441" s="75"/>
      <c r="B441" s="78"/>
      <c r="C441" s="78"/>
    </row>
    <row r="442" spans="1:3" x14ac:dyDescent="0.2">
      <c r="A442" s="75"/>
      <c r="B442" s="78"/>
      <c r="C442" s="78"/>
    </row>
    <row r="443" spans="1:3" x14ac:dyDescent="0.2">
      <c r="A443" s="75"/>
      <c r="B443" s="78"/>
      <c r="C443" s="78"/>
    </row>
    <row r="444" spans="1:3" x14ac:dyDescent="0.2">
      <c r="A444" s="75"/>
      <c r="B444" s="78"/>
      <c r="C444" s="78"/>
    </row>
    <row r="445" spans="1:3" x14ac:dyDescent="0.2">
      <c r="A445" s="75"/>
      <c r="B445" s="78"/>
      <c r="C445" s="78"/>
    </row>
    <row r="446" spans="1:3" x14ac:dyDescent="0.2">
      <c r="A446" s="75"/>
      <c r="B446" s="78"/>
      <c r="C446" s="78"/>
    </row>
    <row r="447" spans="1:3" x14ac:dyDescent="0.2">
      <c r="A447" s="75"/>
      <c r="B447" s="78"/>
      <c r="C447" s="78"/>
    </row>
    <row r="448" spans="1:3" x14ac:dyDescent="0.2">
      <c r="A448" s="74"/>
      <c r="B448" s="78"/>
      <c r="C448" s="78"/>
    </row>
    <row r="449" spans="1:3" x14ac:dyDescent="0.2">
      <c r="A449" s="74"/>
      <c r="B449" s="78"/>
      <c r="C449" s="78"/>
    </row>
    <row r="450" spans="1:3" x14ac:dyDescent="0.2">
      <c r="A450" s="74"/>
      <c r="B450" s="78"/>
      <c r="C450" s="78"/>
    </row>
    <row r="451" spans="1:3" x14ac:dyDescent="0.2">
      <c r="A451" s="74"/>
      <c r="B451" s="78"/>
      <c r="C451" s="78"/>
    </row>
    <row r="452" spans="1:3" x14ac:dyDescent="0.2">
      <c r="A452" s="74"/>
      <c r="B452" s="78"/>
      <c r="C452" s="78"/>
    </row>
    <row r="453" spans="1:3" x14ac:dyDescent="0.2">
      <c r="A453" s="74"/>
      <c r="B453" s="78"/>
      <c r="C453" s="78"/>
    </row>
    <row r="454" spans="1:3" x14ac:dyDescent="0.2">
      <c r="A454" s="74"/>
      <c r="B454" s="78"/>
      <c r="C454" s="78"/>
    </row>
    <row r="455" spans="1:3" x14ac:dyDescent="0.2">
      <c r="A455" s="74"/>
      <c r="B455" s="78"/>
      <c r="C455" s="78"/>
    </row>
    <row r="456" spans="1:3" x14ac:dyDescent="0.2">
      <c r="A456" s="74"/>
      <c r="B456" s="78"/>
      <c r="C456" s="78"/>
    </row>
    <row r="457" spans="1:3" x14ac:dyDescent="0.2">
      <c r="A457" s="74"/>
      <c r="B457" s="78"/>
      <c r="C457" s="78"/>
    </row>
    <row r="458" spans="1:3" x14ac:dyDescent="0.2">
      <c r="A458" s="74"/>
      <c r="B458" s="78"/>
      <c r="C458" s="78"/>
    </row>
    <row r="459" spans="1:3" x14ac:dyDescent="0.2">
      <c r="A459" s="74"/>
      <c r="B459" s="78"/>
      <c r="C459" s="78"/>
    </row>
    <row r="460" spans="1:3" x14ac:dyDescent="0.2">
      <c r="A460" s="74"/>
      <c r="B460" s="78"/>
      <c r="C460" s="78"/>
    </row>
    <row r="461" spans="1:3" x14ac:dyDescent="0.2">
      <c r="A461" s="74"/>
      <c r="B461" s="78"/>
      <c r="C461" s="78"/>
    </row>
    <row r="462" spans="1:3" x14ac:dyDescent="0.2">
      <c r="A462" s="74"/>
      <c r="B462" s="78"/>
      <c r="C462" s="78"/>
    </row>
    <row r="463" spans="1:3" x14ac:dyDescent="0.2">
      <c r="A463" s="74"/>
      <c r="B463" s="78"/>
      <c r="C463" s="78"/>
    </row>
    <row r="464" spans="1:3" x14ac:dyDescent="0.2">
      <c r="A464" s="74"/>
      <c r="B464" s="78"/>
      <c r="C464" s="78"/>
    </row>
    <row r="465" spans="1:3" x14ac:dyDescent="0.2">
      <c r="A465" s="74"/>
      <c r="B465" s="78"/>
      <c r="C465" s="78"/>
    </row>
    <row r="466" spans="1:3" x14ac:dyDescent="0.2">
      <c r="A466" s="74"/>
      <c r="B466" s="78"/>
      <c r="C466" s="78"/>
    </row>
    <row r="467" spans="1:3" x14ac:dyDescent="0.2">
      <c r="A467" s="74"/>
      <c r="B467" s="78"/>
      <c r="C467" s="78"/>
    </row>
    <row r="468" spans="1:3" x14ac:dyDescent="0.2">
      <c r="A468" s="74"/>
      <c r="B468" s="78"/>
      <c r="C468" s="78"/>
    </row>
    <row r="469" spans="1:3" x14ac:dyDescent="0.2">
      <c r="A469" s="74"/>
      <c r="B469" s="78"/>
      <c r="C469" s="78"/>
    </row>
    <row r="470" spans="1:3" x14ac:dyDescent="0.2">
      <c r="A470" s="74"/>
      <c r="B470" s="78"/>
      <c r="C470" s="78"/>
    </row>
    <row r="471" spans="1:3" x14ac:dyDescent="0.2">
      <c r="A471" s="74"/>
      <c r="B471" s="78"/>
      <c r="C471" s="78"/>
    </row>
    <row r="472" spans="1:3" x14ac:dyDescent="0.2">
      <c r="A472" s="74"/>
      <c r="B472" s="78"/>
      <c r="C472" s="78"/>
    </row>
    <row r="473" spans="1:3" x14ac:dyDescent="0.2">
      <c r="A473" s="74"/>
      <c r="B473" s="78"/>
      <c r="C473" s="78"/>
    </row>
    <row r="474" spans="1:3" x14ac:dyDescent="0.2">
      <c r="A474" s="74"/>
      <c r="B474" s="78"/>
      <c r="C474" s="78"/>
    </row>
    <row r="475" spans="1:3" x14ac:dyDescent="0.2">
      <c r="A475" s="74"/>
      <c r="B475" s="78"/>
      <c r="C475" s="78"/>
    </row>
    <row r="476" spans="1:3" x14ac:dyDescent="0.2">
      <c r="A476" s="74"/>
      <c r="B476" s="78"/>
      <c r="C476" s="78"/>
    </row>
    <row r="477" spans="1:3" x14ac:dyDescent="0.2">
      <c r="A477"/>
      <c r="B477" s="78"/>
      <c r="C477" s="78"/>
    </row>
    <row r="478" spans="1:3" x14ac:dyDescent="0.2">
      <c r="A478"/>
      <c r="B478" s="78"/>
      <c r="C478" s="78"/>
    </row>
    <row r="479" spans="1:3" x14ac:dyDescent="0.2">
      <c r="A479"/>
      <c r="B479" s="78"/>
      <c r="C479" s="78"/>
    </row>
    <row r="480" spans="1:3" x14ac:dyDescent="0.2">
      <c r="A480"/>
      <c r="B480" s="78"/>
      <c r="C480" s="78"/>
    </row>
    <row r="481" spans="1:3" x14ac:dyDescent="0.2">
      <c r="A481"/>
      <c r="B481" s="78"/>
      <c r="C481" s="78"/>
    </row>
    <row r="482" spans="1:3" x14ac:dyDescent="0.2">
      <c r="A482"/>
      <c r="B482" s="78"/>
      <c r="C482" s="78"/>
    </row>
    <row r="483" spans="1:3" x14ac:dyDescent="0.2">
      <c r="A483"/>
      <c r="B483" s="78"/>
      <c r="C483" s="78"/>
    </row>
    <row r="484" spans="1:3" x14ac:dyDescent="0.2">
      <c r="A484"/>
      <c r="B484" s="78"/>
      <c r="C484" s="78"/>
    </row>
    <row r="485" spans="1:3" x14ac:dyDescent="0.2">
      <c r="A485"/>
      <c r="B485" s="78"/>
      <c r="C485" s="78"/>
    </row>
    <row r="486" spans="1:3" x14ac:dyDescent="0.2">
      <c r="A486"/>
      <c r="B486" s="78"/>
      <c r="C486" s="78"/>
    </row>
    <row r="487" spans="1:3" x14ac:dyDescent="0.2">
      <c r="A487"/>
      <c r="B487" s="78"/>
      <c r="C487" s="78"/>
    </row>
    <row r="488" spans="1:3" x14ac:dyDescent="0.2">
      <c r="A488"/>
      <c r="B488" s="78"/>
      <c r="C488" s="78"/>
    </row>
    <row r="489" spans="1:3" x14ac:dyDescent="0.2">
      <c r="A489"/>
      <c r="B489" s="78"/>
      <c r="C489" s="78"/>
    </row>
    <row r="490" spans="1:3" x14ac:dyDescent="0.2">
      <c r="A490"/>
      <c r="B490" s="78"/>
      <c r="C490" s="78"/>
    </row>
    <row r="491" spans="1:3" x14ac:dyDescent="0.2">
      <c r="A491"/>
      <c r="B491" s="78"/>
      <c r="C491" s="78"/>
    </row>
    <row r="492" spans="1:3" x14ac:dyDescent="0.2">
      <c r="A492"/>
      <c r="B492" s="78"/>
      <c r="C492" s="78"/>
    </row>
    <row r="493" spans="1:3" x14ac:dyDescent="0.2">
      <c r="A493"/>
      <c r="B493" s="78"/>
      <c r="C493" s="78"/>
    </row>
    <row r="494" spans="1:3" x14ac:dyDescent="0.2">
      <c r="A494"/>
      <c r="B494" s="78"/>
      <c r="C494" s="78"/>
    </row>
    <row r="495" spans="1:3" x14ac:dyDescent="0.2">
      <c r="A495"/>
      <c r="B495" s="78"/>
      <c r="C495" s="78"/>
    </row>
    <row r="496" spans="1:3" x14ac:dyDescent="0.2">
      <c r="A496"/>
      <c r="B496" s="78"/>
      <c r="C496" s="78"/>
    </row>
    <row r="497" spans="1:3" x14ac:dyDescent="0.2">
      <c r="A497"/>
      <c r="B497" s="78"/>
      <c r="C497" s="78"/>
    </row>
    <row r="498" spans="1:3" x14ac:dyDescent="0.2">
      <c r="A498"/>
      <c r="B498" s="78"/>
      <c r="C498" s="78"/>
    </row>
    <row r="499" spans="1:3" x14ac:dyDescent="0.2">
      <c r="A499"/>
      <c r="B499" s="78"/>
      <c r="C499" s="78"/>
    </row>
    <row r="500" spans="1:3" x14ac:dyDescent="0.2">
      <c r="A500"/>
      <c r="B500" s="78"/>
      <c r="C500" s="78"/>
    </row>
    <row r="501" spans="1:3" x14ac:dyDescent="0.2">
      <c r="A501"/>
      <c r="B501" s="78"/>
      <c r="C501" s="78"/>
    </row>
    <row r="502" spans="1:3" x14ac:dyDescent="0.2">
      <c r="A502"/>
      <c r="B502" s="78"/>
      <c r="C502" s="78"/>
    </row>
    <row r="503" spans="1:3" x14ac:dyDescent="0.2">
      <c r="A503"/>
      <c r="B503" s="78"/>
      <c r="C503" s="78"/>
    </row>
    <row r="504" spans="1:3" x14ac:dyDescent="0.2">
      <c r="A504"/>
      <c r="B504" s="78"/>
      <c r="C504" s="78"/>
    </row>
    <row r="505" spans="1:3" x14ac:dyDescent="0.2">
      <c r="A505"/>
      <c r="B505" s="78"/>
      <c r="C505" s="78"/>
    </row>
    <row r="506" spans="1:3" x14ac:dyDescent="0.2">
      <c r="A506"/>
      <c r="B506" s="78"/>
      <c r="C506" s="78"/>
    </row>
    <row r="507" spans="1:3" x14ac:dyDescent="0.2">
      <c r="A507"/>
      <c r="B507" s="78"/>
      <c r="C507" s="78"/>
    </row>
    <row r="508" spans="1:3" x14ac:dyDescent="0.2">
      <c r="A508"/>
      <c r="B508" s="78"/>
      <c r="C508" s="78"/>
    </row>
    <row r="509" spans="1:3" x14ac:dyDescent="0.2">
      <c r="A509"/>
      <c r="B509" s="78"/>
      <c r="C509" s="78"/>
    </row>
    <row r="510" spans="1:3" x14ac:dyDescent="0.2">
      <c r="A510"/>
      <c r="B510" s="78"/>
      <c r="C510" s="78"/>
    </row>
    <row r="511" spans="1:3" x14ac:dyDescent="0.2">
      <c r="A511"/>
      <c r="B511" s="78"/>
      <c r="C511" s="78"/>
    </row>
    <row r="512" spans="1:3" x14ac:dyDescent="0.2">
      <c r="A512"/>
      <c r="B512" s="78"/>
      <c r="C512" s="78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</sheetData>
  <phoneticPr fontId="0" type="noConversion"/>
  <conditionalFormatting sqref="B4">
    <cfRule type="expression" dxfId="0" priority="1" stopIfTrue="1">
      <formula>$G$11&lt;&gt;0</formula>
    </cfRule>
  </conditionalFormatting>
  <printOptions horizontalCentered="1" verticalCentered="1" gridLinesSet="0"/>
  <pageMargins left="0.75" right="0.75" top="0.75" bottom="0.75" header="0.5" footer="0.5"/>
  <pageSetup orientation="portrait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autoFill="0" autoLine="0" autoPict="0" macro="[0]!FetchCurves">
                <anchor moveWithCells="1" sizeWithCells="1">
                  <from>
                    <xdr:col>2</xdr:col>
                    <xdr:colOff>219075</xdr:colOff>
                    <xdr:row>0</xdr:row>
                    <xdr:rowOff>171450</xdr:rowOff>
                  </from>
                  <to>
                    <xdr:col>3</xdr:col>
                    <xdr:colOff>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Fill="0" autoLine="0" autoPict="0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1</xdr:col>
                    <xdr:colOff>1695450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Fill="0" autoLine="0" autoPict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1</xdr:col>
                    <xdr:colOff>1695450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1695450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Drop Down 5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1695450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R139"/>
  <sheetViews>
    <sheetView topLeftCell="A116" workbookViewId="0">
      <selection activeCell="E136" sqref="E136"/>
    </sheetView>
  </sheetViews>
  <sheetFormatPr defaultRowHeight="12.75" x14ac:dyDescent="0.2"/>
  <cols>
    <col min="1" max="1" width="5.42578125" style="18" customWidth="1"/>
    <col min="2" max="2" width="23" style="18" customWidth="1"/>
    <col min="3" max="4" width="10.7109375" style="18" customWidth="1"/>
    <col min="5" max="5" width="32" style="18" customWidth="1"/>
    <col min="6" max="6" width="29.140625" style="18" customWidth="1"/>
    <col min="7" max="16384" width="9.140625" style="18"/>
  </cols>
  <sheetData>
    <row r="1" spans="2:6" x14ac:dyDescent="0.2">
      <c r="B1" s="16" t="s">
        <v>11</v>
      </c>
      <c r="C1" s="17" t="s">
        <v>11</v>
      </c>
      <c r="D1" s="17" t="s">
        <v>12</v>
      </c>
    </row>
    <row r="2" spans="2:6" x14ac:dyDescent="0.2">
      <c r="B2" s="19" t="s">
        <v>13</v>
      </c>
      <c r="C2" s="19" t="s">
        <v>14</v>
      </c>
      <c r="D2" s="19" t="s">
        <v>13</v>
      </c>
      <c r="E2" s="19" t="s">
        <v>15</v>
      </c>
      <c r="F2" s="19" t="s">
        <v>15</v>
      </c>
    </row>
    <row r="3" spans="2:6" x14ac:dyDescent="0.2">
      <c r="B3" s="20"/>
      <c r="C3" s="20"/>
      <c r="D3" s="20"/>
      <c r="E3" s="20"/>
    </row>
    <row r="4" spans="2:6" x14ac:dyDescent="0.2">
      <c r="B4" s="21" t="s">
        <v>16</v>
      </c>
    </row>
    <row r="5" spans="2:6" x14ac:dyDescent="0.2">
      <c r="B5" s="22" t="s">
        <v>17</v>
      </c>
      <c r="C5" s="22" t="s">
        <v>18</v>
      </c>
      <c r="D5" s="22" t="s">
        <v>19</v>
      </c>
      <c r="E5" s="23" t="s">
        <v>20</v>
      </c>
    </row>
    <row r="6" spans="2:6" x14ac:dyDescent="0.2">
      <c r="B6" s="22" t="s">
        <v>17</v>
      </c>
      <c r="C6" s="22" t="s">
        <v>21</v>
      </c>
      <c r="D6" s="22" t="s">
        <v>19</v>
      </c>
      <c r="E6" s="23" t="s">
        <v>22</v>
      </c>
    </row>
    <row r="7" spans="2:6" x14ac:dyDescent="0.2">
      <c r="B7" s="22" t="s">
        <v>17</v>
      </c>
      <c r="C7" s="22" t="s">
        <v>23</v>
      </c>
      <c r="D7" s="22" t="s">
        <v>19</v>
      </c>
      <c r="E7" s="23" t="s">
        <v>24</v>
      </c>
    </row>
    <row r="8" spans="2:6" x14ac:dyDescent="0.2">
      <c r="B8" s="22"/>
      <c r="C8" s="22"/>
      <c r="D8" s="22"/>
      <c r="E8" s="23"/>
    </row>
    <row r="9" spans="2:6" x14ac:dyDescent="0.2">
      <c r="B9" s="22" t="s">
        <v>17</v>
      </c>
      <c r="C9" s="22" t="s">
        <v>25</v>
      </c>
      <c r="D9" s="22" t="s">
        <v>19</v>
      </c>
      <c r="E9" s="23" t="s">
        <v>26</v>
      </c>
    </row>
    <row r="10" spans="2:6" x14ac:dyDescent="0.2">
      <c r="B10" s="22" t="s">
        <v>17</v>
      </c>
      <c r="C10" s="22" t="s">
        <v>27</v>
      </c>
      <c r="D10" s="22" t="s">
        <v>19</v>
      </c>
      <c r="E10" s="23" t="s">
        <v>28</v>
      </c>
    </row>
    <row r="11" spans="2:6" x14ac:dyDescent="0.2">
      <c r="B11" s="22" t="s">
        <v>17</v>
      </c>
      <c r="C11" s="22" t="s">
        <v>29</v>
      </c>
      <c r="D11" s="22" t="s">
        <v>19</v>
      </c>
      <c r="E11" s="23" t="s">
        <v>30</v>
      </c>
    </row>
    <row r="12" spans="2:6" x14ac:dyDescent="0.2">
      <c r="B12" s="22"/>
      <c r="C12" s="22"/>
      <c r="D12" s="22"/>
      <c r="E12" s="23"/>
    </row>
    <row r="13" spans="2:6" x14ac:dyDescent="0.2">
      <c r="B13" s="18" t="s">
        <v>31</v>
      </c>
      <c r="C13" s="18" t="s">
        <v>21</v>
      </c>
      <c r="D13" s="18" t="s">
        <v>19</v>
      </c>
      <c r="E13" s="24" t="s">
        <v>32</v>
      </c>
      <c r="F13" s="24" t="s">
        <v>33</v>
      </c>
    </row>
    <row r="14" spans="2:6" x14ac:dyDescent="0.2">
      <c r="B14" s="22" t="s">
        <v>31</v>
      </c>
      <c r="C14" s="22" t="s">
        <v>27</v>
      </c>
      <c r="D14" s="22" t="s">
        <v>19</v>
      </c>
      <c r="E14" s="23" t="s">
        <v>34</v>
      </c>
      <c r="F14" s="24" t="s">
        <v>33</v>
      </c>
    </row>
    <row r="16" spans="2:6" x14ac:dyDescent="0.2">
      <c r="B16" s="25" t="s">
        <v>35</v>
      </c>
    </row>
    <row r="17" spans="2:7" x14ac:dyDescent="0.2">
      <c r="B17" s="22" t="s">
        <v>36</v>
      </c>
      <c r="C17" s="22" t="s">
        <v>37</v>
      </c>
      <c r="D17" s="22" t="s">
        <v>38</v>
      </c>
      <c r="E17" s="23" t="s">
        <v>39</v>
      </c>
    </row>
    <row r="19" spans="2:7" x14ac:dyDescent="0.2">
      <c r="B19" s="25" t="s">
        <v>40</v>
      </c>
      <c r="C19" s="25"/>
      <c r="D19" s="25"/>
    </row>
    <row r="20" spans="2:7" x14ac:dyDescent="0.2">
      <c r="B20" s="18" t="s">
        <v>41</v>
      </c>
      <c r="C20" s="18" t="s">
        <v>21</v>
      </c>
      <c r="D20" s="18" t="s">
        <v>42</v>
      </c>
      <c r="E20" s="18" t="s">
        <v>43</v>
      </c>
      <c r="F20" s="18" t="s">
        <v>44</v>
      </c>
      <c r="G20" s="22"/>
    </row>
    <row r="21" spans="2:7" x14ac:dyDescent="0.2">
      <c r="B21" s="18" t="s">
        <v>45</v>
      </c>
      <c r="C21" s="18" t="s">
        <v>21</v>
      </c>
      <c r="D21" s="18" t="s">
        <v>42</v>
      </c>
      <c r="E21" s="18" t="s">
        <v>46</v>
      </c>
      <c r="F21" s="18" t="s">
        <v>47</v>
      </c>
      <c r="G21" s="22"/>
    </row>
    <row r="22" spans="2:7" x14ac:dyDescent="0.2">
      <c r="B22" s="18" t="s">
        <v>48</v>
      </c>
      <c r="C22" s="18" t="s">
        <v>21</v>
      </c>
      <c r="D22" s="18" t="s">
        <v>42</v>
      </c>
      <c r="E22" s="18" t="s">
        <v>46</v>
      </c>
      <c r="F22" s="18" t="s">
        <v>49</v>
      </c>
      <c r="G22" s="22"/>
    </row>
    <row r="23" spans="2:7" x14ac:dyDescent="0.2">
      <c r="B23" s="18" t="s">
        <v>50</v>
      </c>
      <c r="C23" s="18" t="s">
        <v>21</v>
      </c>
      <c r="D23" s="18" t="s">
        <v>42</v>
      </c>
      <c r="E23" s="18" t="s">
        <v>51</v>
      </c>
      <c r="F23" s="18" t="s">
        <v>52</v>
      </c>
      <c r="G23" s="22"/>
    </row>
    <row r="24" spans="2:7" x14ac:dyDescent="0.2">
      <c r="B24" s="18" t="s">
        <v>53</v>
      </c>
      <c r="C24" s="18" t="s">
        <v>21</v>
      </c>
      <c r="D24" s="18" t="s">
        <v>42</v>
      </c>
      <c r="E24" s="18" t="s">
        <v>54</v>
      </c>
      <c r="F24" s="18" t="s">
        <v>55</v>
      </c>
      <c r="G24" s="22"/>
    </row>
    <row r="25" spans="2:7" x14ac:dyDescent="0.2">
      <c r="B25" s="18" t="s">
        <v>56</v>
      </c>
      <c r="C25" s="18" t="s">
        <v>21</v>
      </c>
      <c r="D25" s="18" t="s">
        <v>42</v>
      </c>
      <c r="E25" s="18" t="s">
        <v>54</v>
      </c>
      <c r="F25" s="18" t="s">
        <v>57</v>
      </c>
      <c r="G25" s="22"/>
    </row>
    <row r="26" spans="2:7" x14ac:dyDescent="0.2">
      <c r="B26" s="18" t="s">
        <v>58</v>
      </c>
      <c r="C26" s="18" t="s">
        <v>21</v>
      </c>
      <c r="D26" s="18" t="s">
        <v>42</v>
      </c>
      <c r="E26" s="18" t="s">
        <v>54</v>
      </c>
      <c r="F26" s="18" t="s">
        <v>59</v>
      </c>
      <c r="G26" s="22"/>
    </row>
    <row r="27" spans="2:7" x14ac:dyDescent="0.2">
      <c r="B27" s="18" t="s">
        <v>60</v>
      </c>
      <c r="C27" s="18" t="s">
        <v>21</v>
      </c>
      <c r="D27" s="18" t="s">
        <v>42</v>
      </c>
      <c r="E27" s="18" t="s">
        <v>61</v>
      </c>
      <c r="F27" s="18" t="s">
        <v>52</v>
      </c>
      <c r="G27" s="22"/>
    </row>
    <row r="28" spans="2:7" x14ac:dyDescent="0.2">
      <c r="B28" s="18" t="s">
        <v>62</v>
      </c>
      <c r="C28" s="18" t="s">
        <v>21</v>
      </c>
      <c r="D28" s="18" t="s">
        <v>42</v>
      </c>
      <c r="E28" s="18" t="s">
        <v>63</v>
      </c>
      <c r="F28" s="18" t="s">
        <v>52</v>
      </c>
      <c r="G28" s="22"/>
    </row>
    <row r="29" spans="2:7" x14ac:dyDescent="0.2">
      <c r="B29" s="18" t="s">
        <v>64</v>
      </c>
      <c r="C29" s="18" t="s">
        <v>21</v>
      </c>
      <c r="D29" s="18" t="s">
        <v>42</v>
      </c>
      <c r="E29" s="18" t="s">
        <v>65</v>
      </c>
      <c r="F29" s="18" t="s">
        <v>52</v>
      </c>
      <c r="G29" s="22"/>
    </row>
    <row r="30" spans="2:7" x14ac:dyDescent="0.2">
      <c r="B30" s="18" t="s">
        <v>66</v>
      </c>
      <c r="C30" s="18" t="s">
        <v>21</v>
      </c>
      <c r="D30" s="18" t="s">
        <v>42</v>
      </c>
      <c r="E30" s="18" t="s">
        <v>67</v>
      </c>
      <c r="F30" s="18" t="s">
        <v>68</v>
      </c>
      <c r="G30" s="22"/>
    </row>
    <row r="31" spans="2:7" x14ac:dyDescent="0.2">
      <c r="B31" s="18" t="s">
        <v>69</v>
      </c>
      <c r="C31" s="18" t="s">
        <v>21</v>
      </c>
      <c r="D31" s="18" t="s">
        <v>42</v>
      </c>
      <c r="E31" s="18" t="s">
        <v>67</v>
      </c>
      <c r="F31" s="18" t="s">
        <v>70</v>
      </c>
      <c r="G31" s="22"/>
    </row>
    <row r="32" spans="2:7" x14ac:dyDescent="0.2">
      <c r="B32" s="18" t="s">
        <v>71</v>
      </c>
      <c r="C32" s="18" t="s">
        <v>21</v>
      </c>
      <c r="D32" s="18" t="s">
        <v>42</v>
      </c>
      <c r="E32" s="18" t="s">
        <v>72</v>
      </c>
      <c r="F32" s="18" t="s">
        <v>73</v>
      </c>
      <c r="G32" s="22"/>
    </row>
    <row r="33" spans="2:7" x14ac:dyDescent="0.2">
      <c r="B33" s="18" t="s">
        <v>74</v>
      </c>
      <c r="C33" s="18" t="s">
        <v>21</v>
      </c>
      <c r="D33" s="18" t="s">
        <v>42</v>
      </c>
      <c r="E33" s="18" t="s">
        <v>75</v>
      </c>
      <c r="F33" s="18" t="s">
        <v>76</v>
      </c>
      <c r="G33" s="22"/>
    </row>
    <row r="34" spans="2:7" x14ac:dyDescent="0.2">
      <c r="B34" s="18" t="s">
        <v>77</v>
      </c>
      <c r="C34" s="18" t="s">
        <v>21</v>
      </c>
      <c r="D34" s="18" t="s">
        <v>42</v>
      </c>
      <c r="E34" s="18" t="s">
        <v>75</v>
      </c>
      <c r="F34" s="18" t="s">
        <v>78</v>
      </c>
      <c r="G34" s="22"/>
    </row>
    <row r="35" spans="2:7" x14ac:dyDescent="0.2">
      <c r="B35" s="18" t="s">
        <v>79</v>
      </c>
      <c r="C35" s="18" t="s">
        <v>21</v>
      </c>
      <c r="D35" s="18" t="s">
        <v>42</v>
      </c>
      <c r="E35" s="18" t="s">
        <v>80</v>
      </c>
      <c r="F35" s="18" t="s">
        <v>81</v>
      </c>
      <c r="G35" s="22"/>
    </row>
    <row r="36" spans="2:7" x14ac:dyDescent="0.2">
      <c r="B36" s="18" t="s">
        <v>82</v>
      </c>
      <c r="C36" s="18" t="s">
        <v>21</v>
      </c>
      <c r="D36" s="18" t="s">
        <v>42</v>
      </c>
      <c r="E36" s="18" t="s">
        <v>80</v>
      </c>
      <c r="F36" s="18" t="s">
        <v>55</v>
      </c>
      <c r="G36" s="22"/>
    </row>
    <row r="37" spans="2:7" x14ac:dyDescent="0.2">
      <c r="B37" s="18" t="s">
        <v>83</v>
      </c>
      <c r="C37" s="18" t="s">
        <v>21</v>
      </c>
      <c r="D37" s="18" t="s">
        <v>42</v>
      </c>
      <c r="E37" s="18" t="s">
        <v>84</v>
      </c>
      <c r="F37" s="18" t="s">
        <v>85</v>
      </c>
      <c r="G37" s="22"/>
    </row>
    <row r="38" spans="2:7" x14ac:dyDescent="0.2">
      <c r="B38" s="18" t="s">
        <v>86</v>
      </c>
      <c r="C38" s="18" t="s">
        <v>21</v>
      </c>
      <c r="D38" s="18" t="s">
        <v>42</v>
      </c>
      <c r="E38" s="18" t="s">
        <v>84</v>
      </c>
      <c r="F38" s="18" t="s">
        <v>87</v>
      </c>
      <c r="G38" s="22"/>
    </row>
    <row r="39" spans="2:7" x14ac:dyDescent="0.2">
      <c r="B39" s="18" t="s">
        <v>88</v>
      </c>
      <c r="C39" s="18" t="s">
        <v>21</v>
      </c>
      <c r="D39" s="18" t="s">
        <v>42</v>
      </c>
      <c r="E39" s="18" t="s">
        <v>84</v>
      </c>
      <c r="F39" s="18" t="s">
        <v>89</v>
      </c>
      <c r="G39" s="22"/>
    </row>
    <row r="40" spans="2:7" x14ac:dyDescent="0.2">
      <c r="B40" s="18" t="s">
        <v>90</v>
      </c>
      <c r="C40" s="18" t="s">
        <v>21</v>
      </c>
      <c r="D40" s="18" t="s">
        <v>42</v>
      </c>
      <c r="E40" s="18" t="s">
        <v>91</v>
      </c>
      <c r="F40" s="18" t="s">
        <v>52</v>
      </c>
      <c r="G40" s="22"/>
    </row>
    <row r="41" spans="2:7" x14ac:dyDescent="0.2">
      <c r="G41" s="22"/>
    </row>
    <row r="42" spans="2:7" x14ac:dyDescent="0.2">
      <c r="B42" s="25" t="s">
        <v>92</v>
      </c>
      <c r="E42" s="22"/>
      <c r="G42" s="22"/>
    </row>
    <row r="43" spans="2:7" x14ac:dyDescent="0.2">
      <c r="B43" s="18" t="s">
        <v>93</v>
      </c>
      <c r="C43" s="18" t="s">
        <v>21</v>
      </c>
      <c r="D43" s="18" t="s">
        <v>42</v>
      </c>
      <c r="E43" s="18" t="s">
        <v>94</v>
      </c>
      <c r="F43" s="18" t="s">
        <v>95</v>
      </c>
      <c r="G43" s="22"/>
    </row>
    <row r="44" spans="2:7" x14ac:dyDescent="0.2">
      <c r="B44" s="18" t="s">
        <v>53</v>
      </c>
      <c r="C44" s="18" t="s">
        <v>21</v>
      </c>
      <c r="D44" s="18" t="s">
        <v>42</v>
      </c>
      <c r="E44" s="18" t="s">
        <v>54</v>
      </c>
      <c r="F44" s="18" t="s">
        <v>55</v>
      </c>
      <c r="G44" s="22"/>
    </row>
    <row r="45" spans="2:7" x14ac:dyDescent="0.2">
      <c r="B45" s="18" t="s">
        <v>96</v>
      </c>
      <c r="C45" s="18" t="s">
        <v>21</v>
      </c>
      <c r="D45" s="18" t="s">
        <v>42</v>
      </c>
      <c r="E45" s="18" t="s">
        <v>61</v>
      </c>
      <c r="F45" s="18" t="s">
        <v>97</v>
      </c>
      <c r="G45" s="22"/>
    </row>
    <row r="46" spans="2:7" x14ac:dyDescent="0.2">
      <c r="B46" s="18" t="s">
        <v>98</v>
      </c>
      <c r="C46" s="18" t="s">
        <v>21</v>
      </c>
      <c r="D46" s="18" t="s">
        <v>42</v>
      </c>
      <c r="E46" s="18" t="s">
        <v>63</v>
      </c>
      <c r="F46" s="18" t="s">
        <v>99</v>
      </c>
      <c r="G46" s="22"/>
    </row>
    <row r="47" spans="2:7" x14ac:dyDescent="0.2">
      <c r="B47" s="18" t="s">
        <v>100</v>
      </c>
      <c r="C47" s="18" t="s">
        <v>21</v>
      </c>
      <c r="D47" s="18" t="s">
        <v>42</v>
      </c>
      <c r="E47" s="18" t="s">
        <v>67</v>
      </c>
      <c r="F47" s="18" t="s">
        <v>101</v>
      </c>
      <c r="G47" s="22"/>
    </row>
    <row r="48" spans="2:7" x14ac:dyDescent="0.2">
      <c r="B48" s="18" t="s">
        <v>102</v>
      </c>
      <c r="C48" s="18" t="s">
        <v>21</v>
      </c>
      <c r="D48" s="18" t="s">
        <v>42</v>
      </c>
      <c r="E48" s="18" t="s">
        <v>75</v>
      </c>
      <c r="F48" s="18" t="s">
        <v>103</v>
      </c>
      <c r="G48" s="22"/>
    </row>
    <row r="49" spans="2:7" x14ac:dyDescent="0.2">
      <c r="B49" s="18" t="s">
        <v>104</v>
      </c>
      <c r="C49" s="18" t="s">
        <v>21</v>
      </c>
      <c r="D49" s="18" t="s">
        <v>42</v>
      </c>
      <c r="E49" s="18" t="s">
        <v>105</v>
      </c>
      <c r="F49" s="18" t="s">
        <v>106</v>
      </c>
      <c r="G49" s="22"/>
    </row>
    <row r="50" spans="2:7" x14ac:dyDescent="0.2">
      <c r="B50" s="18" t="s">
        <v>107</v>
      </c>
      <c r="C50" s="18" t="s">
        <v>21</v>
      </c>
      <c r="D50" s="18" t="s">
        <v>42</v>
      </c>
      <c r="E50" s="18" t="s">
        <v>91</v>
      </c>
      <c r="F50" s="18" t="s">
        <v>97</v>
      </c>
      <c r="G50" s="22"/>
    </row>
    <row r="51" spans="2:7" x14ac:dyDescent="0.2">
      <c r="B51" s="18" t="s">
        <v>108</v>
      </c>
      <c r="C51" s="18" t="s">
        <v>21</v>
      </c>
      <c r="D51" s="18" t="s">
        <v>42</v>
      </c>
      <c r="E51" s="18" t="s">
        <v>109</v>
      </c>
      <c r="F51" s="18" t="s">
        <v>97</v>
      </c>
      <c r="G51" s="22"/>
    </row>
    <row r="52" spans="2:7" x14ac:dyDescent="0.2">
      <c r="B52" s="18" t="s">
        <v>387</v>
      </c>
      <c r="C52" s="18" t="s">
        <v>21</v>
      </c>
      <c r="D52" s="18" t="s">
        <v>42</v>
      </c>
      <c r="E52" s="18" t="s">
        <v>386</v>
      </c>
      <c r="F52" s="18" t="s">
        <v>97</v>
      </c>
      <c r="G52" s="22"/>
    </row>
    <row r="53" spans="2:7" x14ac:dyDescent="0.2">
      <c r="G53" s="22"/>
    </row>
    <row r="54" spans="2:7" x14ac:dyDescent="0.2">
      <c r="B54" s="25" t="s">
        <v>110</v>
      </c>
      <c r="E54" s="22"/>
      <c r="G54" s="22"/>
    </row>
    <row r="55" spans="2:7" x14ac:dyDescent="0.2">
      <c r="B55" s="18" t="s">
        <v>111</v>
      </c>
      <c r="C55" s="18" t="s">
        <v>21</v>
      </c>
      <c r="D55" s="18" t="s">
        <v>42</v>
      </c>
      <c r="E55" s="18" t="s">
        <v>112</v>
      </c>
      <c r="F55" s="18" t="s">
        <v>113</v>
      </c>
      <c r="G55" s="22"/>
    </row>
    <row r="56" spans="2:7" x14ac:dyDescent="0.2">
      <c r="B56" s="18" t="s">
        <v>114</v>
      </c>
      <c r="C56" s="18" t="s">
        <v>21</v>
      </c>
      <c r="D56" s="18" t="s">
        <v>42</v>
      </c>
      <c r="E56" s="18" t="s">
        <v>63</v>
      </c>
      <c r="F56" s="18" t="s">
        <v>115</v>
      </c>
      <c r="G56" s="22"/>
    </row>
    <row r="57" spans="2:7" x14ac:dyDescent="0.2">
      <c r="B57" s="18" t="s">
        <v>116</v>
      </c>
      <c r="C57" s="18" t="s">
        <v>21</v>
      </c>
      <c r="D57" s="18" t="s">
        <v>42</v>
      </c>
      <c r="E57" s="18" t="s">
        <v>63</v>
      </c>
      <c r="F57" s="18" t="s">
        <v>117</v>
      </c>
      <c r="G57" s="22"/>
    </row>
    <row r="58" spans="2:7" x14ac:dyDescent="0.2">
      <c r="B58" s="18" t="s">
        <v>118</v>
      </c>
      <c r="C58" s="18" t="s">
        <v>21</v>
      </c>
      <c r="D58" s="18" t="s">
        <v>42</v>
      </c>
      <c r="E58" s="18" t="s">
        <v>119</v>
      </c>
      <c r="F58" s="18" t="s">
        <v>120</v>
      </c>
      <c r="G58" s="22"/>
    </row>
    <row r="59" spans="2:7" x14ac:dyDescent="0.2">
      <c r="B59" s="18" t="s">
        <v>121</v>
      </c>
      <c r="C59" s="18" t="s">
        <v>21</v>
      </c>
      <c r="D59" s="18" t="s">
        <v>42</v>
      </c>
      <c r="E59" s="18" t="s">
        <v>119</v>
      </c>
      <c r="F59" s="18" t="s">
        <v>122</v>
      </c>
      <c r="G59" s="22"/>
    </row>
    <row r="60" spans="2:7" x14ac:dyDescent="0.2">
      <c r="B60" s="18" t="s">
        <v>123</v>
      </c>
      <c r="C60" s="18" t="s">
        <v>21</v>
      </c>
      <c r="D60" s="18" t="s">
        <v>42</v>
      </c>
      <c r="E60" s="18" t="s">
        <v>124</v>
      </c>
      <c r="F60" s="18" t="s">
        <v>125</v>
      </c>
      <c r="G60" s="22"/>
    </row>
    <row r="61" spans="2:7" x14ac:dyDescent="0.2">
      <c r="B61" s="18" t="s">
        <v>126</v>
      </c>
      <c r="C61" s="18" t="s">
        <v>21</v>
      </c>
      <c r="D61" s="18" t="s">
        <v>42</v>
      </c>
      <c r="E61" s="18" t="s">
        <v>124</v>
      </c>
      <c r="F61" s="18" t="s">
        <v>127</v>
      </c>
      <c r="G61" s="22"/>
    </row>
    <row r="62" spans="2:7" x14ac:dyDescent="0.2">
      <c r="B62" s="18" t="s">
        <v>128</v>
      </c>
      <c r="C62" s="18" t="s">
        <v>21</v>
      </c>
      <c r="D62" s="18" t="s">
        <v>42</v>
      </c>
      <c r="E62" s="18" t="s">
        <v>124</v>
      </c>
      <c r="F62" s="18" t="s">
        <v>129</v>
      </c>
      <c r="G62" s="22"/>
    </row>
    <row r="63" spans="2:7" x14ac:dyDescent="0.2">
      <c r="B63" s="18" t="s">
        <v>130</v>
      </c>
      <c r="C63" s="18" t="s">
        <v>21</v>
      </c>
      <c r="D63" s="18" t="s">
        <v>42</v>
      </c>
      <c r="E63" s="18" t="s">
        <v>131</v>
      </c>
      <c r="F63" s="18" t="s">
        <v>132</v>
      </c>
      <c r="G63" s="22"/>
    </row>
    <row r="64" spans="2:7" x14ac:dyDescent="0.2">
      <c r="B64" s="18" t="s">
        <v>133</v>
      </c>
      <c r="C64" s="18" t="s">
        <v>21</v>
      </c>
      <c r="D64" s="18" t="s">
        <v>42</v>
      </c>
      <c r="E64" s="18" t="s">
        <v>134</v>
      </c>
      <c r="F64" s="18" t="s">
        <v>135</v>
      </c>
      <c r="G64" s="22"/>
    </row>
    <row r="65" spans="2:16" x14ac:dyDescent="0.2">
      <c r="B65" s="18" t="s">
        <v>136</v>
      </c>
      <c r="C65" s="18" t="s">
        <v>21</v>
      </c>
      <c r="D65" s="18" t="s">
        <v>42</v>
      </c>
      <c r="E65" s="18" t="s">
        <v>137</v>
      </c>
      <c r="F65" s="18" t="s">
        <v>125</v>
      </c>
      <c r="G65" s="22"/>
    </row>
    <row r="66" spans="2:16" x14ac:dyDescent="0.2">
      <c r="G66" s="22"/>
    </row>
    <row r="67" spans="2:16" x14ac:dyDescent="0.2">
      <c r="B67" s="25" t="s">
        <v>138</v>
      </c>
      <c r="E67" s="22"/>
      <c r="G67" s="22"/>
    </row>
    <row r="68" spans="2:16" x14ac:dyDescent="0.2">
      <c r="B68" s="18" t="s">
        <v>139</v>
      </c>
      <c r="C68" s="18" t="s">
        <v>21</v>
      </c>
      <c r="D68" s="18" t="s">
        <v>42</v>
      </c>
      <c r="E68" s="18" t="s">
        <v>140</v>
      </c>
      <c r="F68" s="18" t="s">
        <v>141</v>
      </c>
      <c r="G68" s="22"/>
    </row>
    <row r="69" spans="2:16" x14ac:dyDescent="0.2">
      <c r="B69" s="18" t="s">
        <v>142</v>
      </c>
      <c r="C69" s="18" t="s">
        <v>21</v>
      </c>
      <c r="D69" s="18" t="s">
        <v>42</v>
      </c>
      <c r="E69" s="18" t="s">
        <v>143</v>
      </c>
      <c r="F69" s="18" t="s">
        <v>144</v>
      </c>
      <c r="G69" s="22"/>
    </row>
    <row r="70" spans="2:16" x14ac:dyDescent="0.2">
      <c r="B70" s="18" t="s">
        <v>145</v>
      </c>
      <c r="C70" s="18" t="s">
        <v>21</v>
      </c>
      <c r="D70" s="18" t="s">
        <v>42</v>
      </c>
      <c r="E70" s="18" t="s">
        <v>143</v>
      </c>
      <c r="F70" s="18" t="s">
        <v>146</v>
      </c>
      <c r="G70" s="22"/>
    </row>
    <row r="71" spans="2:16" x14ac:dyDescent="0.2">
      <c r="B71" s="18" t="s">
        <v>147</v>
      </c>
      <c r="C71" s="18" t="s">
        <v>21</v>
      </c>
      <c r="D71" s="18" t="s">
        <v>42</v>
      </c>
      <c r="E71" s="18" t="s">
        <v>148</v>
      </c>
      <c r="F71" s="18" t="s">
        <v>149</v>
      </c>
      <c r="G71" s="22"/>
    </row>
    <row r="72" spans="2:16" x14ac:dyDescent="0.2">
      <c r="B72" s="18" t="s">
        <v>150</v>
      </c>
      <c r="C72" s="18" t="s">
        <v>21</v>
      </c>
      <c r="D72" s="18" t="s">
        <v>42</v>
      </c>
      <c r="E72" s="18" t="s">
        <v>151</v>
      </c>
      <c r="F72" s="18" t="s">
        <v>141</v>
      </c>
      <c r="G72" s="22"/>
    </row>
    <row r="73" spans="2:16" x14ac:dyDescent="0.2">
      <c r="B73" s="18" t="s">
        <v>152</v>
      </c>
      <c r="C73" s="18" t="s">
        <v>21</v>
      </c>
      <c r="D73" s="18" t="s">
        <v>42</v>
      </c>
      <c r="E73" s="18" t="s">
        <v>151</v>
      </c>
      <c r="F73" s="18" t="s">
        <v>153</v>
      </c>
      <c r="G73" s="22"/>
    </row>
    <row r="74" spans="2:16" x14ac:dyDescent="0.2">
      <c r="B74" s="18" t="s">
        <v>154</v>
      </c>
      <c r="C74" s="18" t="s">
        <v>21</v>
      </c>
      <c r="D74" s="18" t="s">
        <v>42</v>
      </c>
      <c r="E74" s="18" t="s">
        <v>155</v>
      </c>
      <c r="F74" s="18" t="s">
        <v>141</v>
      </c>
      <c r="G74" s="22"/>
    </row>
    <row r="75" spans="2:16" x14ac:dyDescent="0.2">
      <c r="B75" s="18" t="s">
        <v>156</v>
      </c>
      <c r="C75" s="18" t="s">
        <v>21</v>
      </c>
      <c r="D75" s="18" t="s">
        <v>42</v>
      </c>
      <c r="E75" s="18" t="s">
        <v>157</v>
      </c>
      <c r="F75" s="18" t="s">
        <v>144</v>
      </c>
      <c r="G75" s="22"/>
    </row>
    <row r="76" spans="2:16" x14ac:dyDescent="0.2">
      <c r="B76" s="18" t="s">
        <v>158</v>
      </c>
      <c r="C76" s="18" t="s">
        <v>21</v>
      </c>
      <c r="D76" s="18" t="s">
        <v>42</v>
      </c>
      <c r="E76" s="18" t="s">
        <v>159</v>
      </c>
      <c r="F76" s="18" t="s">
        <v>160</v>
      </c>
      <c r="G76" s="22"/>
      <c r="P76" s="22"/>
    </row>
    <row r="77" spans="2:16" x14ac:dyDescent="0.2">
      <c r="B77" s="18" t="s">
        <v>161</v>
      </c>
      <c r="C77" s="18" t="s">
        <v>21</v>
      </c>
      <c r="D77" s="18" t="s">
        <v>42</v>
      </c>
      <c r="F77" s="18" t="s">
        <v>162</v>
      </c>
      <c r="G77" s="22"/>
      <c r="P77" s="22"/>
    </row>
    <row r="78" spans="2:16" x14ac:dyDescent="0.2">
      <c r="G78" s="22"/>
    </row>
    <row r="79" spans="2:16" x14ac:dyDescent="0.2">
      <c r="B79" s="25" t="s">
        <v>163</v>
      </c>
      <c r="E79" s="22"/>
      <c r="G79" s="22"/>
    </row>
    <row r="80" spans="2:16" x14ac:dyDescent="0.2">
      <c r="B80" s="18" t="s">
        <v>164</v>
      </c>
      <c r="C80" s="18" t="s">
        <v>21</v>
      </c>
      <c r="D80" s="18" t="s">
        <v>42</v>
      </c>
      <c r="E80" s="18" t="s">
        <v>165</v>
      </c>
      <c r="F80" s="18" t="s">
        <v>166</v>
      </c>
      <c r="G80" s="22"/>
    </row>
    <row r="81" spans="2:18" x14ac:dyDescent="0.2">
      <c r="B81" s="18" t="s">
        <v>167</v>
      </c>
      <c r="C81" s="18" t="s">
        <v>21</v>
      </c>
      <c r="D81" s="18" t="s">
        <v>42</v>
      </c>
      <c r="E81" s="18" t="s">
        <v>168</v>
      </c>
      <c r="F81" s="18" t="s">
        <v>169</v>
      </c>
      <c r="G81" s="22"/>
    </row>
    <row r="82" spans="2:18" x14ac:dyDescent="0.2">
      <c r="G82" s="22"/>
    </row>
    <row r="83" spans="2:18" x14ac:dyDescent="0.2">
      <c r="B83" s="25" t="s">
        <v>170</v>
      </c>
      <c r="E83" s="22"/>
      <c r="G83" s="22"/>
    </row>
    <row r="84" spans="2:18" x14ac:dyDescent="0.2">
      <c r="B84" s="18" t="s">
        <v>171</v>
      </c>
      <c r="C84" s="18" t="s">
        <v>21</v>
      </c>
      <c r="D84" s="18" t="s">
        <v>42</v>
      </c>
      <c r="E84" s="18" t="s">
        <v>172</v>
      </c>
      <c r="F84" s="18" t="s">
        <v>173</v>
      </c>
      <c r="G84" s="22"/>
    </row>
    <row r="85" spans="2:18" x14ac:dyDescent="0.2">
      <c r="B85" s="18" t="s">
        <v>174</v>
      </c>
      <c r="C85" s="18" t="s">
        <v>21</v>
      </c>
      <c r="D85" s="18" t="s">
        <v>42</v>
      </c>
      <c r="E85" s="18" t="s">
        <v>175</v>
      </c>
      <c r="F85" s="18" t="s">
        <v>176</v>
      </c>
      <c r="G85" s="22"/>
    </row>
    <row r="86" spans="2:18" x14ac:dyDescent="0.2">
      <c r="B86" s="18" t="s">
        <v>177</v>
      </c>
      <c r="C86" s="18" t="s">
        <v>21</v>
      </c>
      <c r="D86" s="18" t="s">
        <v>42</v>
      </c>
      <c r="E86" s="18" t="s">
        <v>178</v>
      </c>
      <c r="F86" s="18" t="s">
        <v>179</v>
      </c>
      <c r="G86" s="22"/>
      <c r="H86" s="18" t="s">
        <v>180</v>
      </c>
    </row>
    <row r="87" spans="2:18" x14ac:dyDescent="0.2">
      <c r="B87" s="18" t="s">
        <v>181</v>
      </c>
      <c r="C87" s="18" t="s">
        <v>21</v>
      </c>
      <c r="D87" s="18" t="s">
        <v>42</v>
      </c>
      <c r="E87" s="24" t="s">
        <v>182</v>
      </c>
      <c r="F87" s="18" t="s">
        <v>183</v>
      </c>
      <c r="G87" s="22"/>
    </row>
    <row r="88" spans="2:18" x14ac:dyDescent="0.2">
      <c r="B88" s="18" t="s">
        <v>402</v>
      </c>
      <c r="C88" s="18" t="s">
        <v>21</v>
      </c>
      <c r="D88" s="18" t="s">
        <v>42</v>
      </c>
      <c r="E88" s="77" t="s">
        <v>403</v>
      </c>
      <c r="F88" s="18" t="s">
        <v>403</v>
      </c>
      <c r="G88" s="22"/>
    </row>
    <row r="89" spans="2:18" x14ac:dyDescent="0.2">
      <c r="B89" s="18" t="s">
        <v>184</v>
      </c>
      <c r="C89" s="18" t="s">
        <v>21</v>
      </c>
      <c r="D89" s="18" t="s">
        <v>42</v>
      </c>
      <c r="E89" s="18" t="s">
        <v>185</v>
      </c>
      <c r="F89" s="18" t="s">
        <v>186</v>
      </c>
      <c r="G89" s="22"/>
    </row>
    <row r="90" spans="2:18" x14ac:dyDescent="0.2">
      <c r="B90" s="18" t="s">
        <v>187</v>
      </c>
      <c r="C90" s="18" t="s">
        <v>21</v>
      </c>
      <c r="D90" s="18" t="s">
        <v>42</v>
      </c>
      <c r="E90" s="18" t="s">
        <v>84</v>
      </c>
      <c r="F90" s="18" t="s">
        <v>188</v>
      </c>
      <c r="G90" s="22"/>
    </row>
    <row r="91" spans="2:18" x14ac:dyDescent="0.2">
      <c r="B91" s="18" t="s">
        <v>189</v>
      </c>
      <c r="C91" s="18" t="s">
        <v>21</v>
      </c>
      <c r="D91" s="18" t="s">
        <v>42</v>
      </c>
      <c r="E91" s="18" t="s">
        <v>75</v>
      </c>
      <c r="F91" s="18" t="s">
        <v>190</v>
      </c>
      <c r="G91" s="22"/>
    </row>
    <row r="93" spans="2:18" x14ac:dyDescent="0.2">
      <c r="B93" s="25" t="s">
        <v>191</v>
      </c>
    </row>
    <row r="94" spans="2:18" x14ac:dyDescent="0.2">
      <c r="B94" s="18" t="s">
        <v>192</v>
      </c>
      <c r="C94" s="18" t="s">
        <v>21</v>
      </c>
      <c r="D94" s="18" t="s">
        <v>19</v>
      </c>
      <c r="E94" s="18" t="s">
        <v>193</v>
      </c>
      <c r="F94" s="24" t="s">
        <v>194</v>
      </c>
      <c r="G94" s="24"/>
      <c r="K94" s="22"/>
      <c r="M94" s="22"/>
      <c r="O94" s="22"/>
    </row>
    <row r="95" spans="2:18" x14ac:dyDescent="0.2">
      <c r="B95" s="18" t="s">
        <v>195</v>
      </c>
      <c r="C95" s="18" t="s">
        <v>21</v>
      </c>
      <c r="D95" s="18" t="s">
        <v>19</v>
      </c>
      <c r="E95" s="18" t="s">
        <v>196</v>
      </c>
      <c r="F95" s="24" t="s">
        <v>194</v>
      </c>
      <c r="I95" s="22"/>
      <c r="M95" s="22"/>
      <c r="O95" s="22"/>
    </row>
    <row r="96" spans="2:18" x14ac:dyDescent="0.2">
      <c r="B96" s="18" t="s">
        <v>197</v>
      </c>
      <c r="C96" s="18" t="s">
        <v>21</v>
      </c>
      <c r="D96" s="18" t="s">
        <v>19</v>
      </c>
      <c r="E96" s="18" t="s">
        <v>198</v>
      </c>
      <c r="F96" s="24" t="s">
        <v>199</v>
      </c>
      <c r="I96" s="22"/>
      <c r="M96" s="22"/>
      <c r="O96" s="22"/>
      <c r="R96" s="22"/>
    </row>
    <row r="97" spans="2:18" x14ac:dyDescent="0.2">
      <c r="M97" s="22"/>
      <c r="O97" s="22"/>
    </row>
    <row r="98" spans="2:18" x14ac:dyDescent="0.2">
      <c r="B98" s="18" t="s">
        <v>200</v>
      </c>
      <c r="C98" s="18" t="s">
        <v>21</v>
      </c>
      <c r="D98" s="18" t="s">
        <v>19</v>
      </c>
      <c r="E98" s="18" t="s">
        <v>201</v>
      </c>
      <c r="F98" s="24" t="s">
        <v>194</v>
      </c>
      <c r="H98" s="22"/>
      <c r="L98" s="22"/>
      <c r="M98" s="22"/>
      <c r="O98" s="22"/>
      <c r="P98" s="22"/>
    </row>
    <row r="99" spans="2:18" x14ac:dyDescent="0.2">
      <c r="B99" s="18" t="s">
        <v>202</v>
      </c>
      <c r="C99" s="18" t="s">
        <v>21</v>
      </c>
      <c r="D99" s="18" t="s">
        <v>19</v>
      </c>
      <c r="E99" s="18" t="s">
        <v>203</v>
      </c>
      <c r="F99" s="24" t="s">
        <v>194</v>
      </c>
      <c r="J99" s="22"/>
      <c r="M99" s="22"/>
      <c r="N99" s="22"/>
      <c r="O99" s="22"/>
    </row>
    <row r="100" spans="2:18" x14ac:dyDescent="0.2">
      <c r="B100" s="18" t="s">
        <v>204</v>
      </c>
      <c r="C100" s="18" t="s">
        <v>21</v>
      </c>
      <c r="D100" s="18" t="s">
        <v>19</v>
      </c>
      <c r="E100" s="18" t="s">
        <v>205</v>
      </c>
      <c r="F100" s="24" t="s">
        <v>199</v>
      </c>
      <c r="I100" s="22"/>
      <c r="M100" s="22"/>
      <c r="O100" s="22"/>
      <c r="R100" s="22"/>
    </row>
    <row r="101" spans="2:18" x14ac:dyDescent="0.2">
      <c r="M101" s="22"/>
      <c r="O101" s="22"/>
    </row>
    <row r="102" spans="2:18" x14ac:dyDescent="0.2">
      <c r="B102" s="18" t="s">
        <v>206</v>
      </c>
      <c r="C102" s="18" t="s">
        <v>21</v>
      </c>
      <c r="D102" s="18" t="s">
        <v>19</v>
      </c>
      <c r="E102" s="18" t="s">
        <v>207</v>
      </c>
      <c r="F102" s="24" t="s">
        <v>194</v>
      </c>
      <c r="K102" s="22"/>
      <c r="M102" s="22"/>
      <c r="O102" s="22"/>
    </row>
    <row r="103" spans="2:18" x14ac:dyDescent="0.2">
      <c r="B103" s="18" t="s">
        <v>208</v>
      </c>
      <c r="C103" s="18" t="s">
        <v>21</v>
      </c>
      <c r="D103" s="18" t="s">
        <v>19</v>
      </c>
      <c r="E103" s="18" t="s">
        <v>209</v>
      </c>
      <c r="F103" s="24" t="s">
        <v>194</v>
      </c>
      <c r="J103" s="22"/>
      <c r="M103" s="22"/>
      <c r="N103" s="22"/>
      <c r="O103" s="22"/>
    </row>
    <row r="104" spans="2:18" x14ac:dyDescent="0.2">
      <c r="B104" s="18" t="s">
        <v>210</v>
      </c>
      <c r="C104" s="18" t="s">
        <v>21</v>
      </c>
      <c r="D104" s="18" t="s">
        <v>19</v>
      </c>
      <c r="E104" s="18" t="s">
        <v>211</v>
      </c>
      <c r="F104" s="24" t="s">
        <v>199</v>
      </c>
      <c r="M104" s="22"/>
      <c r="O104" s="22"/>
      <c r="R104" s="22"/>
    </row>
    <row r="105" spans="2:18" x14ac:dyDescent="0.2">
      <c r="M105" s="22"/>
      <c r="O105" s="22"/>
    </row>
    <row r="106" spans="2:18" x14ac:dyDescent="0.2">
      <c r="B106" s="18" t="s">
        <v>212</v>
      </c>
      <c r="C106" s="18" t="s">
        <v>21</v>
      </c>
      <c r="D106" s="18" t="s">
        <v>19</v>
      </c>
      <c r="E106" s="18" t="s">
        <v>213</v>
      </c>
      <c r="F106" s="24" t="s">
        <v>194</v>
      </c>
      <c r="K106" s="22"/>
      <c r="M106" s="22"/>
      <c r="O106" s="22"/>
    </row>
    <row r="107" spans="2:18" x14ac:dyDescent="0.2">
      <c r="B107" s="18" t="s">
        <v>214</v>
      </c>
      <c r="C107" s="18" t="s">
        <v>21</v>
      </c>
      <c r="D107" s="18" t="s">
        <v>19</v>
      </c>
      <c r="E107" s="18" t="s">
        <v>215</v>
      </c>
      <c r="F107" s="24" t="s">
        <v>194</v>
      </c>
      <c r="I107" s="22"/>
      <c r="M107" s="22"/>
      <c r="O107" s="22"/>
    </row>
    <row r="108" spans="2:18" x14ac:dyDescent="0.2">
      <c r="B108" s="18" t="s">
        <v>216</v>
      </c>
      <c r="C108" s="18" t="s">
        <v>21</v>
      </c>
      <c r="D108" s="18" t="s">
        <v>19</v>
      </c>
      <c r="E108" s="18" t="s">
        <v>217</v>
      </c>
      <c r="F108" s="24" t="s">
        <v>199</v>
      </c>
      <c r="H108" s="22"/>
      <c r="L108" s="22"/>
      <c r="M108" s="22"/>
      <c r="O108" s="22"/>
      <c r="Q108" s="22"/>
    </row>
    <row r="109" spans="2:18" x14ac:dyDescent="0.2">
      <c r="F109" s="22"/>
      <c r="M109" s="22"/>
      <c r="O109" s="22"/>
    </row>
    <row r="110" spans="2:18" x14ac:dyDescent="0.2">
      <c r="B110" s="18" t="s">
        <v>218</v>
      </c>
      <c r="C110" s="18" t="s">
        <v>21</v>
      </c>
      <c r="D110" s="18" t="s">
        <v>19</v>
      </c>
      <c r="E110" s="18" t="s">
        <v>219</v>
      </c>
      <c r="F110" s="24" t="s">
        <v>194</v>
      </c>
      <c r="K110" s="22"/>
      <c r="M110" s="22"/>
      <c r="O110" s="22"/>
    </row>
    <row r="111" spans="2:18" x14ac:dyDescent="0.2">
      <c r="B111" s="18" t="s">
        <v>220</v>
      </c>
      <c r="C111" s="18" t="s">
        <v>21</v>
      </c>
      <c r="D111" s="18" t="s">
        <v>19</v>
      </c>
      <c r="E111" s="18" t="s">
        <v>221</v>
      </c>
      <c r="F111" s="24" t="s">
        <v>194</v>
      </c>
      <c r="J111" s="22"/>
      <c r="M111" s="22"/>
      <c r="N111" s="22"/>
      <c r="O111" s="22"/>
    </row>
    <row r="112" spans="2:18" x14ac:dyDescent="0.2">
      <c r="B112" s="18" t="s">
        <v>222</v>
      </c>
      <c r="C112" s="18" t="s">
        <v>21</v>
      </c>
      <c r="D112" s="18" t="s">
        <v>19</v>
      </c>
      <c r="E112" s="18" t="s">
        <v>223</v>
      </c>
      <c r="F112" s="24" t="s">
        <v>199</v>
      </c>
      <c r="M112" s="22"/>
      <c r="O112" s="22"/>
      <c r="R112" s="22"/>
    </row>
    <row r="113" spans="2:18" x14ac:dyDescent="0.2">
      <c r="B113" s="18" t="s">
        <v>381</v>
      </c>
      <c r="C113" s="18" t="s">
        <v>21</v>
      </c>
      <c r="D113" s="18" t="s">
        <v>19</v>
      </c>
      <c r="E113" s="18" t="s">
        <v>382</v>
      </c>
      <c r="F113" s="18" t="s">
        <v>382</v>
      </c>
      <c r="M113" s="22"/>
      <c r="O113" s="22"/>
    </row>
    <row r="114" spans="2:18" x14ac:dyDescent="0.2">
      <c r="B114" s="22" t="s">
        <v>385</v>
      </c>
      <c r="C114" s="18" t="s">
        <v>21</v>
      </c>
      <c r="D114" s="18" t="s">
        <v>19</v>
      </c>
      <c r="E114" s="18" t="s">
        <v>384</v>
      </c>
      <c r="F114" s="18" t="s">
        <v>384</v>
      </c>
      <c r="G114" s="22"/>
      <c r="L114" s="22"/>
      <c r="M114" s="22"/>
      <c r="O114" s="22"/>
      <c r="P114" s="22"/>
    </row>
    <row r="115" spans="2:18" x14ac:dyDescent="0.2">
      <c r="B115" s="22"/>
      <c r="C115" s="22"/>
      <c r="D115" s="22"/>
      <c r="E115" s="22"/>
      <c r="F115" s="22"/>
      <c r="G115" s="22"/>
      <c r="L115" s="22"/>
      <c r="M115" s="22"/>
      <c r="O115" s="22"/>
      <c r="P115" s="22"/>
    </row>
    <row r="116" spans="2:18" x14ac:dyDescent="0.2">
      <c r="M116" s="22"/>
      <c r="O116" s="22"/>
    </row>
    <row r="117" spans="2:18" x14ac:dyDescent="0.2">
      <c r="B117" s="18" t="s">
        <v>224</v>
      </c>
      <c r="C117" s="18" t="s">
        <v>21</v>
      </c>
      <c r="D117" s="18" t="s">
        <v>19</v>
      </c>
      <c r="E117" s="18" t="s">
        <v>225</v>
      </c>
      <c r="F117" s="24" t="s">
        <v>226</v>
      </c>
      <c r="G117" s="24"/>
      <c r="J117" s="22"/>
      <c r="M117" s="22"/>
      <c r="O117" s="22"/>
    </row>
    <row r="118" spans="2:18" x14ac:dyDescent="0.2">
      <c r="B118" s="18" t="s">
        <v>227</v>
      </c>
      <c r="C118" s="18" t="s">
        <v>21</v>
      </c>
      <c r="D118" s="18" t="s">
        <v>19</v>
      </c>
      <c r="E118" s="18" t="s">
        <v>228</v>
      </c>
      <c r="F118" s="24" t="s">
        <v>226</v>
      </c>
      <c r="J118" s="22"/>
      <c r="M118" s="22"/>
      <c r="O118" s="22"/>
    </row>
    <row r="119" spans="2:18" x14ac:dyDescent="0.2">
      <c r="B119" s="18" t="s">
        <v>229</v>
      </c>
      <c r="C119" s="18" t="s">
        <v>21</v>
      </c>
      <c r="D119" s="18" t="s">
        <v>19</v>
      </c>
      <c r="E119" s="18" t="s">
        <v>225</v>
      </c>
      <c r="F119" s="24" t="s">
        <v>230</v>
      </c>
      <c r="J119" s="22"/>
      <c r="M119" s="22"/>
      <c r="N119" s="22"/>
      <c r="O119" s="22"/>
    </row>
    <row r="120" spans="2:18" x14ac:dyDescent="0.2">
      <c r="B120" s="18" t="s">
        <v>231</v>
      </c>
      <c r="C120" s="18" t="s">
        <v>21</v>
      </c>
      <c r="D120" s="18" t="s">
        <v>19</v>
      </c>
      <c r="E120" s="18" t="s">
        <v>232</v>
      </c>
      <c r="F120" s="24" t="s">
        <v>230</v>
      </c>
      <c r="J120" s="22"/>
      <c r="M120" s="22"/>
      <c r="N120" s="22"/>
      <c r="O120" s="22"/>
    </row>
    <row r="121" spans="2:18" x14ac:dyDescent="0.2">
      <c r="B121" s="18" t="s">
        <v>375</v>
      </c>
      <c r="C121" s="18" t="s">
        <v>21</v>
      </c>
      <c r="D121" s="18" t="s">
        <v>19</v>
      </c>
      <c r="E121" s="18" t="s">
        <v>232</v>
      </c>
      <c r="F121" s="24" t="s">
        <v>226</v>
      </c>
      <c r="J121" s="22"/>
      <c r="M121" s="22"/>
      <c r="N121" s="22"/>
      <c r="O121" s="22"/>
    </row>
    <row r="122" spans="2:18" x14ac:dyDescent="0.2">
      <c r="M122" s="22"/>
      <c r="O122" s="22"/>
    </row>
    <row r="123" spans="2:18" x14ac:dyDescent="0.2">
      <c r="B123" s="18" t="s">
        <v>233</v>
      </c>
      <c r="C123" s="18" t="s">
        <v>21</v>
      </c>
      <c r="D123" s="18" t="s">
        <v>19</v>
      </c>
      <c r="E123" s="18" t="s">
        <v>234</v>
      </c>
      <c r="F123" s="24" t="s">
        <v>230</v>
      </c>
      <c r="G123" s="22"/>
      <c r="K123" s="22"/>
      <c r="M123" s="22"/>
      <c r="O123" s="22"/>
    </row>
    <row r="124" spans="2:18" x14ac:dyDescent="0.2">
      <c r="B124" s="18" t="s">
        <v>379</v>
      </c>
      <c r="C124" s="18" t="s">
        <v>21</v>
      </c>
      <c r="D124" s="18" t="s">
        <v>19</v>
      </c>
      <c r="E124" s="18" t="s">
        <v>234</v>
      </c>
      <c r="F124" s="77" t="s">
        <v>380</v>
      </c>
      <c r="G124" s="22"/>
      <c r="K124" s="22"/>
      <c r="M124" s="22"/>
      <c r="O124" s="22"/>
    </row>
    <row r="125" spans="2:18" x14ac:dyDescent="0.2">
      <c r="B125" s="18" t="s">
        <v>235</v>
      </c>
      <c r="C125" s="18" t="s">
        <v>21</v>
      </c>
      <c r="D125" s="18" t="s">
        <v>19</v>
      </c>
      <c r="E125" s="18" t="s">
        <v>236</v>
      </c>
      <c r="M125" s="22"/>
      <c r="O125" s="22"/>
      <c r="P125" s="22"/>
    </row>
    <row r="126" spans="2:18" x14ac:dyDescent="0.2">
      <c r="B126" s="18" t="s">
        <v>237</v>
      </c>
      <c r="C126" s="18" t="s">
        <v>21</v>
      </c>
      <c r="D126" s="18" t="s">
        <v>19</v>
      </c>
      <c r="E126" s="18" t="s">
        <v>238</v>
      </c>
      <c r="F126" s="24" t="s">
        <v>230</v>
      </c>
      <c r="I126" s="22"/>
      <c r="M126" s="22"/>
      <c r="O126" s="22"/>
      <c r="Q126" s="22"/>
    </row>
    <row r="127" spans="2:18" x14ac:dyDescent="0.2">
      <c r="B127" s="18" t="s">
        <v>239</v>
      </c>
      <c r="C127" s="18" t="s">
        <v>21</v>
      </c>
      <c r="D127" s="18" t="s">
        <v>19</v>
      </c>
      <c r="E127" s="18" t="s">
        <v>239</v>
      </c>
      <c r="F127" s="24" t="s">
        <v>230</v>
      </c>
      <c r="M127" s="22"/>
      <c r="N127" s="22"/>
      <c r="O127" s="22"/>
      <c r="R127" s="22"/>
    </row>
    <row r="128" spans="2:18" x14ac:dyDescent="0.2">
      <c r="O128" s="22"/>
    </row>
    <row r="129" spans="2:15" x14ac:dyDescent="0.2">
      <c r="B129" s="33" t="s">
        <v>401</v>
      </c>
      <c r="C129" s="18" t="s">
        <v>21</v>
      </c>
      <c r="D129" s="18" t="s">
        <v>19</v>
      </c>
      <c r="E129" s="54" t="s">
        <v>388</v>
      </c>
      <c r="F129" s="54" t="s">
        <v>388</v>
      </c>
      <c r="O129" s="22"/>
    </row>
    <row r="130" spans="2:15" x14ac:dyDescent="0.2">
      <c r="B130" s="33" t="s">
        <v>390</v>
      </c>
      <c r="C130" s="18" t="s">
        <v>21</v>
      </c>
      <c r="D130" s="18" t="s">
        <v>19</v>
      </c>
      <c r="E130" s="54" t="s">
        <v>389</v>
      </c>
      <c r="F130" s="54" t="s">
        <v>389</v>
      </c>
    </row>
    <row r="131" spans="2:15" x14ac:dyDescent="0.2">
      <c r="B131" s="33" t="s">
        <v>392</v>
      </c>
      <c r="C131" s="18" t="s">
        <v>21</v>
      </c>
      <c r="D131" s="18" t="s">
        <v>19</v>
      </c>
      <c r="E131" s="54" t="s">
        <v>391</v>
      </c>
      <c r="F131" s="54" t="s">
        <v>391</v>
      </c>
      <c r="G131" s="24"/>
    </row>
    <row r="132" spans="2:15" x14ac:dyDescent="0.2">
      <c r="B132" s="33" t="s">
        <v>393</v>
      </c>
      <c r="C132" s="18" t="s">
        <v>21</v>
      </c>
      <c r="D132" s="18" t="s">
        <v>19</v>
      </c>
      <c r="E132" s="54" t="s">
        <v>394</v>
      </c>
      <c r="F132" s="54" t="s">
        <v>394</v>
      </c>
    </row>
    <row r="133" spans="2:15" x14ac:dyDescent="0.2">
      <c r="B133" s="33" t="s">
        <v>396</v>
      </c>
      <c r="C133" s="18" t="s">
        <v>21</v>
      </c>
      <c r="D133" s="18" t="s">
        <v>19</v>
      </c>
      <c r="E133" s="54" t="s">
        <v>395</v>
      </c>
      <c r="F133" s="54" t="s">
        <v>395</v>
      </c>
    </row>
    <row r="134" spans="2:15" x14ac:dyDescent="0.2">
      <c r="B134" s="33" t="s">
        <v>398</v>
      </c>
      <c r="C134" s="18" t="s">
        <v>21</v>
      </c>
      <c r="D134" s="18" t="s">
        <v>19</v>
      </c>
      <c r="E134" s="54" t="s">
        <v>397</v>
      </c>
      <c r="F134" s="54" t="s">
        <v>397</v>
      </c>
    </row>
    <row r="135" spans="2:15" x14ac:dyDescent="0.2">
      <c r="B135" s="33" t="s">
        <v>399</v>
      </c>
      <c r="C135" s="18" t="s">
        <v>21</v>
      </c>
      <c r="D135" s="18" t="s">
        <v>19</v>
      </c>
      <c r="E135" s="54" t="s">
        <v>400</v>
      </c>
      <c r="F135" s="54" t="s">
        <v>400</v>
      </c>
      <c r="G135" s="24"/>
      <c r="H135" s="24"/>
      <c r="I135" s="24"/>
      <c r="J135" s="24"/>
    </row>
    <row r="136" spans="2:15" x14ac:dyDescent="0.2">
      <c r="B136" s="18" t="s">
        <v>404</v>
      </c>
      <c r="C136" s="18" t="s">
        <v>21</v>
      </c>
      <c r="D136" s="18" t="s">
        <v>19</v>
      </c>
      <c r="E136" s="54" t="s">
        <v>405</v>
      </c>
      <c r="F136" s="33" t="s">
        <v>405</v>
      </c>
      <c r="H136" s="22"/>
    </row>
    <row r="137" spans="2:15" x14ac:dyDescent="0.2">
      <c r="E137" s="50"/>
      <c r="F137" s="50"/>
      <c r="G137" s="24"/>
    </row>
    <row r="138" spans="2:15" x14ac:dyDescent="0.2">
      <c r="E138" s="50"/>
      <c r="F138" s="33"/>
    </row>
    <row r="139" spans="2:15" x14ac:dyDescent="0.2">
      <c r="E139" s="22"/>
    </row>
  </sheetData>
  <phoneticPr fontId="0" type="noConversion"/>
  <pageMargins left="0.75" right="0.75" top="1" bottom="1" header="0.5" footer="0.5"/>
  <pageSetup orientation="landscape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I138"/>
  <sheetViews>
    <sheetView topLeftCell="A6" workbookViewId="0">
      <selection activeCell="C136" sqref="C136"/>
    </sheetView>
  </sheetViews>
  <sheetFormatPr defaultRowHeight="12.75" x14ac:dyDescent="0.2"/>
  <cols>
    <col min="1" max="1" width="12.7109375" style="22" customWidth="1"/>
    <col min="2" max="2" width="9.140625" style="22"/>
    <col min="3" max="4" width="30.7109375" style="22" customWidth="1"/>
    <col min="5" max="5" width="12.7109375" style="22" customWidth="1"/>
    <col min="6" max="16384" width="9.140625" style="22"/>
  </cols>
  <sheetData>
    <row r="1" spans="2:5" ht="13.5" thickBot="1" x14ac:dyDescent="0.25"/>
    <row r="2" spans="2:5" ht="13.5" thickBot="1" x14ac:dyDescent="0.25">
      <c r="B2" s="26" t="s">
        <v>240</v>
      </c>
      <c r="C2" s="27"/>
      <c r="D2" s="28"/>
    </row>
    <row r="3" spans="2:5" x14ac:dyDescent="0.2">
      <c r="B3" s="29"/>
      <c r="C3" s="30"/>
      <c r="D3" s="31"/>
    </row>
    <row r="4" spans="2:5" x14ac:dyDescent="0.2">
      <c r="B4" s="32">
        <v>1</v>
      </c>
      <c r="C4" s="33" t="s">
        <v>19</v>
      </c>
      <c r="D4" s="34" t="s">
        <v>241</v>
      </c>
      <c r="E4" s="18"/>
    </row>
    <row r="5" spans="2:5" x14ac:dyDescent="0.2">
      <c r="B5" s="32">
        <v>2</v>
      </c>
      <c r="C5" s="33" t="s">
        <v>242</v>
      </c>
      <c r="D5" s="34" t="s">
        <v>243</v>
      </c>
      <c r="E5" s="18"/>
    </row>
    <row r="6" spans="2:5" x14ac:dyDescent="0.2">
      <c r="B6" s="32">
        <v>3</v>
      </c>
      <c r="C6" s="33" t="s">
        <v>244</v>
      </c>
      <c r="D6" s="34" t="s">
        <v>245</v>
      </c>
      <c r="E6" s="18"/>
    </row>
    <row r="7" spans="2:5" x14ac:dyDescent="0.2">
      <c r="B7" s="32">
        <v>4</v>
      </c>
      <c r="C7" s="33" t="s">
        <v>246</v>
      </c>
      <c r="D7" s="34" t="s">
        <v>247</v>
      </c>
      <c r="E7" s="18"/>
    </row>
    <row r="8" spans="2:5" x14ac:dyDescent="0.2">
      <c r="B8" s="32">
        <v>5</v>
      </c>
      <c r="C8" s="33" t="s">
        <v>38</v>
      </c>
      <c r="D8" s="34" t="s">
        <v>248</v>
      </c>
      <c r="E8" s="18"/>
    </row>
    <row r="9" spans="2:5" ht="13.5" thickBot="1" x14ac:dyDescent="0.25">
      <c r="B9" s="36"/>
      <c r="C9" s="37"/>
      <c r="D9" s="38"/>
      <c r="E9" s="18"/>
    </row>
    <row r="10" spans="2:5" ht="13.5" thickBot="1" x14ac:dyDescent="0.25"/>
    <row r="11" spans="2:5" ht="13.5" thickBot="1" x14ac:dyDescent="0.25">
      <c r="B11" s="39" t="s">
        <v>249</v>
      </c>
      <c r="C11" s="40"/>
      <c r="D11" s="41"/>
    </row>
    <row r="12" spans="2:5" x14ac:dyDescent="0.2">
      <c r="B12" s="29"/>
      <c r="C12" s="30"/>
      <c r="D12" s="31"/>
    </row>
    <row r="13" spans="2:5" x14ac:dyDescent="0.2">
      <c r="B13" s="42">
        <v>1</v>
      </c>
      <c r="C13" s="30" t="s">
        <v>21</v>
      </c>
      <c r="D13" s="43" t="s">
        <v>250</v>
      </c>
    </row>
    <row r="14" spans="2:5" x14ac:dyDescent="0.2">
      <c r="B14" s="42">
        <v>2</v>
      </c>
      <c r="C14" s="30" t="s">
        <v>18</v>
      </c>
      <c r="D14" s="31" t="s">
        <v>251</v>
      </c>
    </row>
    <row r="15" spans="2:5" x14ac:dyDescent="0.2">
      <c r="B15" s="42">
        <v>3</v>
      </c>
      <c r="C15" s="30" t="s">
        <v>23</v>
      </c>
      <c r="D15" s="31" t="s">
        <v>252</v>
      </c>
    </row>
    <row r="16" spans="2:5" x14ac:dyDescent="0.2">
      <c r="B16" s="42">
        <v>4</v>
      </c>
      <c r="C16" s="30" t="s">
        <v>253</v>
      </c>
      <c r="D16" s="31" t="s">
        <v>254</v>
      </c>
    </row>
    <row r="17" spans="2:9" x14ac:dyDescent="0.2">
      <c r="B17" s="42">
        <v>5</v>
      </c>
      <c r="C17" s="30" t="s">
        <v>27</v>
      </c>
      <c r="D17" s="31" t="s">
        <v>255</v>
      </c>
    </row>
    <row r="18" spans="2:9" x14ac:dyDescent="0.2">
      <c r="B18" s="42">
        <v>6</v>
      </c>
      <c r="C18" s="30" t="s">
        <v>25</v>
      </c>
      <c r="D18" s="31" t="s">
        <v>256</v>
      </c>
    </row>
    <row r="19" spans="2:9" x14ac:dyDescent="0.2">
      <c r="B19" s="42">
        <v>7</v>
      </c>
      <c r="C19" s="30" t="s">
        <v>29</v>
      </c>
      <c r="D19" s="31" t="s">
        <v>257</v>
      </c>
    </row>
    <row r="20" spans="2:9" x14ac:dyDescent="0.2">
      <c r="B20" s="42">
        <v>8</v>
      </c>
      <c r="C20" s="30" t="s">
        <v>37</v>
      </c>
      <c r="D20" s="31" t="s">
        <v>258</v>
      </c>
    </row>
    <row r="21" spans="2:9" x14ac:dyDescent="0.2">
      <c r="B21" s="42">
        <v>9</v>
      </c>
      <c r="C21" s="30" t="s">
        <v>259</v>
      </c>
      <c r="D21" s="31" t="s">
        <v>260</v>
      </c>
    </row>
    <row r="22" spans="2:9" ht="13.5" thickBot="1" x14ac:dyDescent="0.25">
      <c r="B22" s="44"/>
      <c r="C22" s="45"/>
      <c r="D22" s="46"/>
    </row>
    <row r="23" spans="2:9" ht="13.5" thickBot="1" x14ac:dyDescent="0.25"/>
    <row r="24" spans="2:9" ht="13.5" thickBot="1" x14ac:dyDescent="0.25">
      <c r="B24" s="47" t="s">
        <v>261</v>
      </c>
      <c r="C24" s="48"/>
      <c r="D24" s="49"/>
    </row>
    <row r="25" spans="2:9" x14ac:dyDescent="0.2">
      <c r="B25" s="82"/>
      <c r="C25" s="83"/>
      <c r="D25" s="84"/>
      <c r="F25" s="53"/>
      <c r="G25" s="53"/>
      <c r="H25" s="53"/>
      <c r="I25" s="53"/>
    </row>
    <row r="26" spans="2:9" x14ac:dyDescent="0.2">
      <c r="B26" s="42">
        <v>1</v>
      </c>
      <c r="C26" s="30" t="s">
        <v>17</v>
      </c>
      <c r="D26" s="43" t="s">
        <v>262</v>
      </c>
      <c r="F26"/>
      <c r="G26"/>
      <c r="H26" s="30"/>
      <c r="I26" s="30"/>
    </row>
    <row r="27" spans="2:9" x14ac:dyDescent="0.2">
      <c r="B27" s="42">
        <f>+B26+1</f>
        <v>2</v>
      </c>
      <c r="C27" s="30" t="s">
        <v>263</v>
      </c>
      <c r="D27" s="43" t="s">
        <v>264</v>
      </c>
      <c r="F27" s="30"/>
      <c r="G27" s="30"/>
    </row>
    <row r="28" spans="2:9" x14ac:dyDescent="0.2">
      <c r="B28" s="42">
        <f t="shared" ref="B28:B92" si="0">+B27+1</f>
        <v>3</v>
      </c>
      <c r="C28" s="54" t="s">
        <v>371</v>
      </c>
      <c r="D28" s="35" t="s">
        <v>372</v>
      </c>
      <c r="F28" s="30"/>
      <c r="G28" s="30"/>
    </row>
    <row r="29" spans="2:9" x14ac:dyDescent="0.2">
      <c r="B29" s="42">
        <f t="shared" si="0"/>
        <v>4</v>
      </c>
      <c r="C29" s="33" t="s">
        <v>111</v>
      </c>
      <c r="D29" s="34" t="s">
        <v>265</v>
      </c>
      <c r="F29" s="30"/>
      <c r="G29" s="30"/>
    </row>
    <row r="30" spans="2:9" x14ac:dyDescent="0.2">
      <c r="B30" s="42">
        <f t="shared" si="0"/>
        <v>5</v>
      </c>
      <c r="C30" s="33" t="s">
        <v>45</v>
      </c>
      <c r="D30" s="35" t="s">
        <v>383</v>
      </c>
      <c r="F30" s="30"/>
      <c r="G30" s="30"/>
    </row>
    <row r="31" spans="2:9" x14ac:dyDescent="0.2">
      <c r="B31" s="42">
        <f t="shared" si="0"/>
        <v>6</v>
      </c>
      <c r="C31" s="33" t="s">
        <v>370</v>
      </c>
      <c r="D31" s="35" t="s">
        <v>369</v>
      </c>
      <c r="F31" s="30"/>
      <c r="G31" s="30"/>
    </row>
    <row r="32" spans="2:9" x14ac:dyDescent="0.2">
      <c r="B32" s="42">
        <f t="shared" si="0"/>
        <v>7</v>
      </c>
      <c r="C32" s="33" t="s">
        <v>167</v>
      </c>
      <c r="D32" s="34" t="s">
        <v>266</v>
      </c>
      <c r="F32" s="30"/>
      <c r="G32" s="30"/>
    </row>
    <row r="33" spans="2:7" x14ac:dyDescent="0.2">
      <c r="B33" s="42">
        <f t="shared" si="0"/>
        <v>8</v>
      </c>
      <c r="C33" s="33" t="s">
        <v>139</v>
      </c>
      <c r="D33" s="34" t="s">
        <v>267</v>
      </c>
      <c r="F33" s="30"/>
      <c r="G33" s="30"/>
    </row>
    <row r="34" spans="2:7" x14ac:dyDescent="0.2">
      <c r="B34" s="42">
        <f t="shared" si="0"/>
        <v>9</v>
      </c>
      <c r="C34" s="33" t="s">
        <v>164</v>
      </c>
      <c r="D34" s="34" t="s">
        <v>268</v>
      </c>
      <c r="F34" s="30"/>
      <c r="G34" s="30"/>
    </row>
    <row r="35" spans="2:7" x14ac:dyDescent="0.2">
      <c r="B35" s="42">
        <f t="shared" si="0"/>
        <v>10</v>
      </c>
      <c r="C35" s="33" t="s">
        <v>50</v>
      </c>
      <c r="D35" s="34" t="s">
        <v>269</v>
      </c>
      <c r="F35" s="30"/>
      <c r="G35" s="30"/>
    </row>
    <row r="36" spans="2:7" x14ac:dyDescent="0.2">
      <c r="B36" s="42">
        <f t="shared" si="0"/>
        <v>11</v>
      </c>
      <c r="C36" s="33" t="s">
        <v>142</v>
      </c>
      <c r="D36" s="34" t="s">
        <v>270</v>
      </c>
      <c r="F36" s="30"/>
      <c r="G36" s="30"/>
    </row>
    <row r="37" spans="2:7" x14ac:dyDescent="0.2">
      <c r="B37" s="42">
        <f t="shared" si="0"/>
        <v>12</v>
      </c>
      <c r="C37" s="33" t="s">
        <v>145</v>
      </c>
      <c r="D37" s="34" t="s">
        <v>271</v>
      </c>
      <c r="F37" s="30"/>
      <c r="G37" s="30"/>
    </row>
    <row r="38" spans="2:7" x14ac:dyDescent="0.2">
      <c r="B38" s="42">
        <f t="shared" si="0"/>
        <v>13</v>
      </c>
      <c r="C38" s="33" t="s">
        <v>53</v>
      </c>
      <c r="D38" s="34" t="s">
        <v>272</v>
      </c>
      <c r="F38" s="30"/>
      <c r="G38" s="30"/>
    </row>
    <row r="39" spans="2:7" x14ac:dyDescent="0.2">
      <c r="B39" s="42">
        <f t="shared" si="0"/>
        <v>14</v>
      </c>
      <c r="C39" s="33" t="s">
        <v>56</v>
      </c>
      <c r="D39" s="34" t="s">
        <v>273</v>
      </c>
      <c r="F39" s="30"/>
      <c r="G39" s="30"/>
    </row>
    <row r="40" spans="2:7" x14ac:dyDescent="0.2">
      <c r="B40" s="42">
        <f t="shared" si="0"/>
        <v>15</v>
      </c>
      <c r="C40" s="33" t="s">
        <v>58</v>
      </c>
      <c r="D40" s="34" t="s">
        <v>274</v>
      </c>
      <c r="F40" s="30"/>
      <c r="G40" s="30"/>
    </row>
    <row r="41" spans="2:7" x14ac:dyDescent="0.2">
      <c r="B41" s="42">
        <f t="shared" si="0"/>
        <v>16</v>
      </c>
      <c r="C41" s="33" t="s">
        <v>41</v>
      </c>
      <c r="D41" s="34" t="s">
        <v>275</v>
      </c>
      <c r="F41" s="30"/>
      <c r="G41" s="30"/>
    </row>
    <row r="42" spans="2:7" x14ac:dyDescent="0.2">
      <c r="B42" s="42">
        <f t="shared" si="0"/>
        <v>17</v>
      </c>
      <c r="C42" s="33" t="s">
        <v>93</v>
      </c>
      <c r="D42" s="34" t="s">
        <v>276</v>
      </c>
      <c r="F42" s="30"/>
      <c r="G42" s="30"/>
    </row>
    <row r="43" spans="2:7" x14ac:dyDescent="0.2">
      <c r="B43" s="42">
        <f t="shared" si="0"/>
        <v>18</v>
      </c>
      <c r="C43" s="33" t="s">
        <v>277</v>
      </c>
      <c r="D43" s="34" t="s">
        <v>278</v>
      </c>
      <c r="F43" s="30"/>
      <c r="G43" s="30"/>
    </row>
    <row r="44" spans="2:7" x14ac:dyDescent="0.2">
      <c r="B44" s="42">
        <f t="shared" si="0"/>
        <v>19</v>
      </c>
      <c r="C44" s="33" t="s">
        <v>147</v>
      </c>
      <c r="D44" s="34" t="s">
        <v>279</v>
      </c>
      <c r="F44" s="30"/>
      <c r="G44" s="30"/>
    </row>
    <row r="45" spans="2:7" x14ac:dyDescent="0.2">
      <c r="B45" s="42">
        <f t="shared" si="0"/>
        <v>20</v>
      </c>
      <c r="C45" s="33" t="s">
        <v>60</v>
      </c>
      <c r="D45" s="34" t="s">
        <v>280</v>
      </c>
      <c r="F45" s="30"/>
      <c r="G45" s="30"/>
    </row>
    <row r="46" spans="2:7" x14ac:dyDescent="0.2">
      <c r="B46" s="42">
        <f t="shared" si="0"/>
        <v>21</v>
      </c>
      <c r="C46" s="33" t="s">
        <v>96</v>
      </c>
      <c r="D46" s="34" t="s">
        <v>281</v>
      </c>
      <c r="F46" s="30"/>
      <c r="G46" s="30"/>
    </row>
    <row r="47" spans="2:7" x14ac:dyDescent="0.2">
      <c r="B47" s="42">
        <f t="shared" si="0"/>
        <v>22</v>
      </c>
      <c r="C47" s="33" t="s">
        <v>114</v>
      </c>
      <c r="D47" s="34" t="s">
        <v>282</v>
      </c>
      <c r="F47" s="30"/>
      <c r="G47" s="30"/>
    </row>
    <row r="48" spans="2:7" x14ac:dyDescent="0.2">
      <c r="B48" s="42">
        <f t="shared" si="0"/>
        <v>23</v>
      </c>
      <c r="C48" s="33" t="s">
        <v>62</v>
      </c>
      <c r="D48" s="34" t="s">
        <v>283</v>
      </c>
      <c r="F48" s="30"/>
      <c r="G48" s="30"/>
    </row>
    <row r="49" spans="2:7" x14ac:dyDescent="0.2">
      <c r="B49" s="42">
        <f t="shared" si="0"/>
        <v>24</v>
      </c>
      <c r="C49" s="50" t="s">
        <v>284</v>
      </c>
      <c r="D49" s="34" t="s">
        <v>285</v>
      </c>
      <c r="F49" s="30"/>
      <c r="G49" s="30"/>
    </row>
    <row r="50" spans="2:7" x14ac:dyDescent="0.2">
      <c r="B50" s="42">
        <f t="shared" si="0"/>
        <v>25</v>
      </c>
      <c r="C50" s="33" t="s">
        <v>98</v>
      </c>
      <c r="D50" s="34" t="s">
        <v>286</v>
      </c>
      <c r="F50" s="30"/>
      <c r="G50" s="30"/>
    </row>
    <row r="51" spans="2:7" x14ac:dyDescent="0.2">
      <c r="B51" s="42">
        <f t="shared" si="0"/>
        <v>26</v>
      </c>
      <c r="C51" s="33" t="s">
        <v>118</v>
      </c>
      <c r="D51" s="34" t="s">
        <v>287</v>
      </c>
      <c r="F51" s="30"/>
      <c r="G51" s="30"/>
    </row>
    <row r="52" spans="2:7" x14ac:dyDescent="0.2">
      <c r="B52" s="42">
        <f t="shared" si="0"/>
        <v>27</v>
      </c>
      <c r="C52" s="33" t="s">
        <v>121</v>
      </c>
      <c r="D52" s="34" t="s">
        <v>288</v>
      </c>
      <c r="F52" s="30"/>
      <c r="G52" s="30"/>
    </row>
    <row r="53" spans="2:7" x14ac:dyDescent="0.2">
      <c r="B53" s="42">
        <f t="shared" si="0"/>
        <v>28</v>
      </c>
      <c r="C53" s="33" t="s">
        <v>123</v>
      </c>
      <c r="D53" s="34" t="s">
        <v>289</v>
      </c>
      <c r="F53" s="30"/>
      <c r="G53" s="30"/>
    </row>
    <row r="54" spans="2:7" x14ac:dyDescent="0.2">
      <c r="B54" s="42">
        <f t="shared" si="0"/>
        <v>29</v>
      </c>
      <c r="C54" s="33" t="s">
        <v>128</v>
      </c>
      <c r="D54" s="34" t="s">
        <v>290</v>
      </c>
      <c r="F54" s="30"/>
      <c r="G54" s="30"/>
    </row>
    <row r="55" spans="2:7" x14ac:dyDescent="0.2">
      <c r="B55" s="42">
        <f t="shared" si="0"/>
        <v>30</v>
      </c>
      <c r="C55" s="33" t="s">
        <v>126</v>
      </c>
      <c r="D55" s="34" t="s">
        <v>291</v>
      </c>
      <c r="F55" s="30"/>
      <c r="G55" s="30"/>
    </row>
    <row r="56" spans="2:7" x14ac:dyDescent="0.2">
      <c r="B56" s="42">
        <f t="shared" si="0"/>
        <v>31</v>
      </c>
      <c r="C56" s="33" t="s">
        <v>150</v>
      </c>
      <c r="D56" s="34" t="s">
        <v>292</v>
      </c>
      <c r="F56" s="30"/>
      <c r="G56" s="30"/>
    </row>
    <row r="57" spans="2:7" x14ac:dyDescent="0.2">
      <c r="B57" s="42">
        <f t="shared" si="0"/>
        <v>32</v>
      </c>
      <c r="C57" s="33" t="s">
        <v>152</v>
      </c>
      <c r="D57" s="34" t="s">
        <v>293</v>
      </c>
      <c r="F57" s="30"/>
      <c r="G57" s="30"/>
    </row>
    <row r="58" spans="2:7" x14ac:dyDescent="0.2">
      <c r="B58" s="42">
        <f t="shared" si="0"/>
        <v>33</v>
      </c>
      <c r="C58" s="33" t="s">
        <v>130</v>
      </c>
      <c r="D58" s="34" t="s">
        <v>294</v>
      </c>
      <c r="F58" s="30"/>
      <c r="G58" s="30"/>
    </row>
    <row r="59" spans="2:7" x14ac:dyDescent="0.2">
      <c r="B59" s="42">
        <f t="shared" si="0"/>
        <v>34</v>
      </c>
      <c r="C59" s="33" t="s">
        <v>133</v>
      </c>
      <c r="D59" s="34" t="s">
        <v>295</v>
      </c>
      <c r="F59" s="30"/>
      <c r="G59" s="30"/>
    </row>
    <row r="60" spans="2:7" x14ac:dyDescent="0.2">
      <c r="B60" s="42">
        <f t="shared" si="0"/>
        <v>35</v>
      </c>
      <c r="C60" s="33" t="s">
        <v>154</v>
      </c>
      <c r="D60" s="34" t="s">
        <v>296</v>
      </c>
      <c r="F60" s="30"/>
      <c r="G60" s="30"/>
    </row>
    <row r="61" spans="2:7" x14ac:dyDescent="0.2">
      <c r="B61" s="42">
        <f t="shared" si="0"/>
        <v>36</v>
      </c>
      <c r="C61" s="33" t="s">
        <v>64</v>
      </c>
      <c r="D61" s="34" t="s">
        <v>297</v>
      </c>
      <c r="F61" s="30"/>
      <c r="G61" s="30"/>
    </row>
    <row r="62" spans="2:7" x14ac:dyDescent="0.2">
      <c r="B62" s="42">
        <f t="shared" si="0"/>
        <v>37</v>
      </c>
      <c r="C62" s="33" t="s">
        <v>66</v>
      </c>
      <c r="D62" s="34" t="s">
        <v>298</v>
      </c>
      <c r="F62" s="30"/>
      <c r="G62" s="30"/>
    </row>
    <row r="63" spans="2:7" x14ac:dyDescent="0.2">
      <c r="B63" s="42">
        <f t="shared" si="0"/>
        <v>38</v>
      </c>
      <c r="C63" s="50" t="s">
        <v>299</v>
      </c>
      <c r="D63" s="34" t="s">
        <v>300</v>
      </c>
      <c r="F63" s="30"/>
      <c r="G63" s="30"/>
    </row>
    <row r="64" spans="2:7" x14ac:dyDescent="0.2">
      <c r="B64" s="42">
        <f t="shared" si="0"/>
        <v>39</v>
      </c>
      <c r="C64" s="33" t="s">
        <v>100</v>
      </c>
      <c r="D64" s="34" t="s">
        <v>301</v>
      </c>
      <c r="F64" s="30"/>
      <c r="G64" s="30"/>
    </row>
    <row r="65" spans="2:7" x14ac:dyDescent="0.2">
      <c r="B65" s="42">
        <f t="shared" si="0"/>
        <v>40</v>
      </c>
      <c r="C65" s="50" t="s">
        <v>302</v>
      </c>
      <c r="D65" s="34" t="s">
        <v>302</v>
      </c>
      <c r="F65" s="30"/>
      <c r="G65" s="30"/>
    </row>
    <row r="66" spans="2:7" x14ac:dyDescent="0.2">
      <c r="B66" s="42">
        <f t="shared" si="0"/>
        <v>41</v>
      </c>
      <c r="C66" s="50" t="s">
        <v>303</v>
      </c>
      <c r="D66" s="34" t="s">
        <v>303</v>
      </c>
      <c r="F66" s="30"/>
      <c r="G66" s="30"/>
    </row>
    <row r="67" spans="2:7" x14ac:dyDescent="0.2">
      <c r="B67" s="42">
        <f t="shared" si="0"/>
        <v>42</v>
      </c>
      <c r="C67" s="33" t="s">
        <v>71</v>
      </c>
      <c r="D67" s="34" t="s">
        <v>304</v>
      </c>
      <c r="F67" s="30"/>
      <c r="G67" s="30"/>
    </row>
    <row r="68" spans="2:7" x14ac:dyDescent="0.2">
      <c r="B68" s="42">
        <f t="shared" si="0"/>
        <v>43</v>
      </c>
      <c r="C68" s="33" t="s">
        <v>74</v>
      </c>
      <c r="D68" s="34" t="s">
        <v>305</v>
      </c>
      <c r="F68" s="30"/>
      <c r="G68" s="30"/>
    </row>
    <row r="69" spans="2:7" x14ac:dyDescent="0.2">
      <c r="B69" s="42">
        <f t="shared" si="0"/>
        <v>44</v>
      </c>
      <c r="C69" s="33" t="s">
        <v>77</v>
      </c>
      <c r="D69" s="34" t="s">
        <v>306</v>
      </c>
      <c r="F69" s="30"/>
      <c r="G69" s="30"/>
    </row>
    <row r="70" spans="2:7" x14ac:dyDescent="0.2">
      <c r="B70" s="42">
        <f t="shared" si="0"/>
        <v>45</v>
      </c>
      <c r="C70" s="33" t="s">
        <v>102</v>
      </c>
      <c r="D70" s="34" t="s">
        <v>307</v>
      </c>
      <c r="F70" s="30"/>
      <c r="G70" s="30"/>
    </row>
    <row r="71" spans="2:7" x14ac:dyDescent="0.2">
      <c r="B71" s="42">
        <f t="shared" si="0"/>
        <v>46</v>
      </c>
      <c r="C71" s="33" t="s">
        <v>189</v>
      </c>
      <c r="D71" s="34" t="s">
        <v>308</v>
      </c>
      <c r="F71" s="30"/>
      <c r="G71" s="30"/>
    </row>
    <row r="72" spans="2:7" x14ac:dyDescent="0.2">
      <c r="B72" s="42">
        <f t="shared" si="0"/>
        <v>47</v>
      </c>
      <c r="C72" s="33" t="s">
        <v>82</v>
      </c>
      <c r="D72" s="34" t="s">
        <v>309</v>
      </c>
      <c r="F72" s="30"/>
      <c r="G72" s="30"/>
    </row>
    <row r="73" spans="2:7" x14ac:dyDescent="0.2">
      <c r="B73" s="42">
        <f t="shared" si="0"/>
        <v>48</v>
      </c>
      <c r="C73" s="33" t="s">
        <v>79</v>
      </c>
      <c r="D73" s="34" t="s">
        <v>310</v>
      </c>
      <c r="F73" s="50"/>
      <c r="G73" s="30"/>
    </row>
    <row r="74" spans="2:7" x14ac:dyDescent="0.2">
      <c r="B74" s="42">
        <f t="shared" si="0"/>
        <v>49</v>
      </c>
      <c r="C74" s="54" t="s">
        <v>104</v>
      </c>
      <c r="D74" s="34" t="s">
        <v>311</v>
      </c>
      <c r="F74" s="50"/>
      <c r="G74" s="30"/>
    </row>
    <row r="75" spans="2:7" x14ac:dyDescent="0.2">
      <c r="B75" s="42">
        <f t="shared" si="0"/>
        <v>50</v>
      </c>
      <c r="C75" s="54" t="s">
        <v>83</v>
      </c>
      <c r="D75" s="34" t="s">
        <v>312</v>
      </c>
      <c r="F75" s="50"/>
      <c r="G75" s="30"/>
    </row>
    <row r="76" spans="2:7" x14ac:dyDescent="0.2">
      <c r="B76" s="42">
        <f t="shared" si="0"/>
        <v>51</v>
      </c>
      <c r="C76" s="54" t="s">
        <v>86</v>
      </c>
      <c r="D76" s="34" t="s">
        <v>313</v>
      </c>
      <c r="F76" s="50"/>
      <c r="G76" s="30"/>
    </row>
    <row r="77" spans="2:7" x14ac:dyDescent="0.2">
      <c r="B77" s="42">
        <f t="shared" si="0"/>
        <v>52</v>
      </c>
      <c r="C77" s="54" t="s">
        <v>88</v>
      </c>
      <c r="D77" s="34" t="s">
        <v>314</v>
      </c>
      <c r="F77" s="30"/>
      <c r="G77" s="30"/>
    </row>
    <row r="78" spans="2:7" x14ac:dyDescent="0.2">
      <c r="B78" s="42">
        <f t="shared" si="0"/>
        <v>53</v>
      </c>
      <c r="C78" s="33" t="s">
        <v>184</v>
      </c>
      <c r="D78" s="35" t="s">
        <v>184</v>
      </c>
      <c r="F78" s="30"/>
      <c r="G78" s="30"/>
    </row>
    <row r="79" spans="2:7" x14ac:dyDescent="0.2">
      <c r="B79" s="42">
        <f t="shared" si="0"/>
        <v>54</v>
      </c>
      <c r="C79" s="33" t="s">
        <v>187</v>
      </c>
      <c r="D79" s="34" t="s">
        <v>315</v>
      </c>
      <c r="F79" s="30"/>
      <c r="G79" s="30"/>
    </row>
    <row r="80" spans="2:7" x14ac:dyDescent="0.2">
      <c r="B80" s="42">
        <f t="shared" si="0"/>
        <v>55</v>
      </c>
      <c r="C80" s="33" t="s">
        <v>156</v>
      </c>
      <c r="D80" s="34" t="s">
        <v>316</v>
      </c>
      <c r="F80" s="30"/>
      <c r="G80" s="30"/>
    </row>
    <row r="81" spans="2:7" x14ac:dyDescent="0.2">
      <c r="B81" s="42">
        <f t="shared" si="0"/>
        <v>56</v>
      </c>
      <c r="C81" s="33" t="s">
        <v>90</v>
      </c>
      <c r="D81" s="34" t="s">
        <v>317</v>
      </c>
      <c r="F81" s="30"/>
      <c r="G81" s="30"/>
    </row>
    <row r="82" spans="2:7" x14ac:dyDescent="0.2">
      <c r="B82" s="42">
        <f t="shared" si="0"/>
        <v>57</v>
      </c>
      <c r="C82" s="33" t="s">
        <v>107</v>
      </c>
      <c r="D82" s="34" t="s">
        <v>318</v>
      </c>
      <c r="F82" s="30"/>
      <c r="G82" s="30"/>
    </row>
    <row r="83" spans="2:7" x14ac:dyDescent="0.2">
      <c r="B83" s="42">
        <f t="shared" si="0"/>
        <v>58</v>
      </c>
      <c r="C83" s="33" t="s">
        <v>108</v>
      </c>
      <c r="D83" s="34" t="s">
        <v>319</v>
      </c>
      <c r="F83" s="30"/>
      <c r="G83" s="30"/>
    </row>
    <row r="84" spans="2:7" x14ac:dyDescent="0.2">
      <c r="B84" s="42">
        <f t="shared" si="0"/>
        <v>59</v>
      </c>
      <c r="C84" s="50" t="s">
        <v>136</v>
      </c>
      <c r="D84" s="34" t="s">
        <v>320</v>
      </c>
      <c r="F84" s="30"/>
      <c r="G84" s="30"/>
    </row>
    <row r="85" spans="2:7" x14ac:dyDescent="0.2">
      <c r="B85" s="42">
        <f t="shared" si="0"/>
        <v>60</v>
      </c>
      <c r="C85" s="33" t="s">
        <v>177</v>
      </c>
      <c r="D85" s="34" t="s">
        <v>321</v>
      </c>
      <c r="F85" s="30"/>
      <c r="G85" s="30"/>
    </row>
    <row r="86" spans="2:7" x14ac:dyDescent="0.2">
      <c r="B86" s="42">
        <f t="shared" si="0"/>
        <v>61</v>
      </c>
      <c r="C86" s="33" t="s">
        <v>181</v>
      </c>
      <c r="D86" s="34" t="s">
        <v>322</v>
      </c>
      <c r="F86" s="30"/>
      <c r="G86" s="30"/>
    </row>
    <row r="87" spans="2:7" x14ac:dyDescent="0.2">
      <c r="B87" s="42">
        <f t="shared" si="0"/>
        <v>62</v>
      </c>
      <c r="C87" s="33" t="s">
        <v>174</v>
      </c>
      <c r="D87" s="34" t="s">
        <v>323</v>
      </c>
      <c r="F87" s="30"/>
      <c r="G87" s="30"/>
    </row>
    <row r="88" spans="2:7" x14ac:dyDescent="0.2">
      <c r="B88" s="42">
        <f t="shared" si="0"/>
        <v>63</v>
      </c>
      <c r="C88" s="33" t="s">
        <v>171</v>
      </c>
      <c r="D88" s="34" t="s">
        <v>324</v>
      </c>
      <c r="F88" s="30"/>
      <c r="G88" s="30"/>
    </row>
    <row r="89" spans="2:7" x14ac:dyDescent="0.2">
      <c r="B89" s="42">
        <f t="shared" si="0"/>
        <v>64</v>
      </c>
      <c r="C89" s="33" t="s">
        <v>158</v>
      </c>
      <c r="D89" s="34" t="s">
        <v>325</v>
      </c>
      <c r="F89" s="30"/>
      <c r="G89" s="30"/>
    </row>
    <row r="90" spans="2:7" x14ac:dyDescent="0.2">
      <c r="B90" s="42">
        <f t="shared" si="0"/>
        <v>65</v>
      </c>
      <c r="C90" s="33" t="s">
        <v>402</v>
      </c>
      <c r="D90" s="35" t="s">
        <v>403</v>
      </c>
      <c r="F90" s="30"/>
      <c r="G90" s="30"/>
    </row>
    <row r="91" spans="2:7" x14ac:dyDescent="0.2">
      <c r="B91" s="42">
        <f t="shared" si="0"/>
        <v>66</v>
      </c>
      <c r="C91" s="33" t="s">
        <v>161</v>
      </c>
      <c r="D91" s="34" t="s">
        <v>326</v>
      </c>
      <c r="F91" s="30"/>
      <c r="G91" s="30"/>
    </row>
    <row r="92" spans="2:7" x14ac:dyDescent="0.2">
      <c r="B92" s="42">
        <f t="shared" si="0"/>
        <v>67</v>
      </c>
      <c r="C92" s="30" t="s">
        <v>327</v>
      </c>
      <c r="D92" s="43" t="s">
        <v>328</v>
      </c>
      <c r="F92" s="30"/>
      <c r="G92" s="30"/>
    </row>
    <row r="93" spans="2:7" x14ac:dyDescent="0.2">
      <c r="B93" s="42">
        <f t="shared" ref="B93:B138" si="1">+B92+1</f>
        <v>68</v>
      </c>
      <c r="C93" s="55" t="s">
        <v>329</v>
      </c>
      <c r="D93" s="51" t="s">
        <v>330</v>
      </c>
      <c r="F93" s="30"/>
      <c r="G93" s="30"/>
    </row>
    <row r="94" spans="2:7" x14ac:dyDescent="0.2">
      <c r="B94" s="42">
        <f t="shared" si="1"/>
        <v>69</v>
      </c>
      <c r="C94" s="33" t="s">
        <v>192</v>
      </c>
      <c r="D94" s="34" t="s">
        <v>331</v>
      </c>
    </row>
    <row r="95" spans="2:7" x14ac:dyDescent="0.2">
      <c r="B95" s="42">
        <f t="shared" si="1"/>
        <v>70</v>
      </c>
      <c r="C95" s="33" t="s">
        <v>195</v>
      </c>
      <c r="D95" s="34" t="s">
        <v>332</v>
      </c>
    </row>
    <row r="96" spans="2:7" x14ac:dyDescent="0.2">
      <c r="B96" s="42">
        <f t="shared" si="1"/>
        <v>71</v>
      </c>
      <c r="C96" s="33" t="s">
        <v>197</v>
      </c>
      <c r="D96" s="34" t="s">
        <v>333</v>
      </c>
    </row>
    <row r="97" spans="2:4" x14ac:dyDescent="0.2">
      <c r="B97" s="42">
        <f t="shared" si="1"/>
        <v>72</v>
      </c>
      <c r="C97" s="33" t="s">
        <v>200</v>
      </c>
      <c r="D97" s="34" t="s">
        <v>334</v>
      </c>
    </row>
    <row r="98" spans="2:4" x14ac:dyDescent="0.2">
      <c r="B98" s="42">
        <f t="shared" si="1"/>
        <v>73</v>
      </c>
      <c r="C98" s="33" t="s">
        <v>202</v>
      </c>
      <c r="D98" s="34" t="s">
        <v>335</v>
      </c>
    </row>
    <row r="99" spans="2:4" x14ac:dyDescent="0.2">
      <c r="B99" s="42">
        <f t="shared" si="1"/>
        <v>74</v>
      </c>
      <c r="C99" s="33" t="s">
        <v>204</v>
      </c>
      <c r="D99" s="34" t="s">
        <v>336</v>
      </c>
    </row>
    <row r="100" spans="2:4" x14ac:dyDescent="0.2">
      <c r="B100" s="42">
        <f t="shared" si="1"/>
        <v>75</v>
      </c>
      <c r="C100" s="33" t="s">
        <v>206</v>
      </c>
      <c r="D100" s="34" t="s">
        <v>337</v>
      </c>
    </row>
    <row r="101" spans="2:4" x14ac:dyDescent="0.2">
      <c r="B101" s="42">
        <f t="shared" si="1"/>
        <v>76</v>
      </c>
      <c r="C101" s="33" t="s">
        <v>208</v>
      </c>
      <c r="D101" s="34" t="s">
        <v>338</v>
      </c>
    </row>
    <row r="102" spans="2:4" x14ac:dyDescent="0.2">
      <c r="B102" s="42">
        <f t="shared" si="1"/>
        <v>77</v>
      </c>
      <c r="C102" s="33" t="s">
        <v>210</v>
      </c>
      <c r="D102" s="34" t="s">
        <v>339</v>
      </c>
    </row>
    <row r="103" spans="2:4" x14ac:dyDescent="0.2">
      <c r="B103" s="42">
        <f t="shared" si="1"/>
        <v>78</v>
      </c>
      <c r="C103" s="33" t="s">
        <v>212</v>
      </c>
      <c r="D103" s="34" t="s">
        <v>340</v>
      </c>
    </row>
    <row r="104" spans="2:4" x14ac:dyDescent="0.2">
      <c r="B104" s="42">
        <f t="shared" si="1"/>
        <v>79</v>
      </c>
      <c r="C104" s="33" t="s">
        <v>214</v>
      </c>
      <c r="D104" s="34" t="s">
        <v>341</v>
      </c>
    </row>
    <row r="105" spans="2:4" x14ac:dyDescent="0.2">
      <c r="B105" s="42">
        <f t="shared" si="1"/>
        <v>80</v>
      </c>
      <c r="C105" s="33" t="s">
        <v>216</v>
      </c>
      <c r="D105" s="34" t="s">
        <v>342</v>
      </c>
    </row>
    <row r="106" spans="2:4" x14ac:dyDescent="0.2">
      <c r="B106" s="42">
        <f t="shared" si="1"/>
        <v>81</v>
      </c>
      <c r="C106" s="33" t="s">
        <v>218</v>
      </c>
      <c r="D106" s="34" t="s">
        <v>343</v>
      </c>
    </row>
    <row r="107" spans="2:4" x14ac:dyDescent="0.2">
      <c r="B107" s="42">
        <f t="shared" si="1"/>
        <v>82</v>
      </c>
      <c r="C107" s="33" t="s">
        <v>220</v>
      </c>
      <c r="D107" s="34" t="s">
        <v>344</v>
      </c>
    </row>
    <row r="108" spans="2:4" x14ac:dyDescent="0.2">
      <c r="B108" s="42">
        <f t="shared" si="1"/>
        <v>83</v>
      </c>
      <c r="C108" s="33" t="s">
        <v>222</v>
      </c>
      <c r="D108" s="34" t="s">
        <v>345</v>
      </c>
    </row>
    <row r="109" spans="2:4" x14ac:dyDescent="0.2">
      <c r="B109" s="42">
        <f t="shared" si="1"/>
        <v>84</v>
      </c>
      <c r="C109" s="33" t="s">
        <v>31</v>
      </c>
      <c r="D109" s="34" t="s">
        <v>346</v>
      </c>
    </row>
    <row r="110" spans="2:4" x14ac:dyDescent="0.2">
      <c r="B110" s="42">
        <f t="shared" si="1"/>
        <v>85</v>
      </c>
      <c r="C110" s="33" t="s">
        <v>401</v>
      </c>
      <c r="D110" s="35" t="s">
        <v>388</v>
      </c>
    </row>
    <row r="111" spans="2:4" x14ac:dyDescent="0.2">
      <c r="B111" s="42">
        <f t="shared" si="1"/>
        <v>86</v>
      </c>
      <c r="C111" s="33" t="s">
        <v>390</v>
      </c>
      <c r="D111" s="35" t="s">
        <v>389</v>
      </c>
    </row>
    <row r="112" spans="2:4" x14ac:dyDescent="0.2">
      <c r="B112" s="42">
        <f t="shared" si="1"/>
        <v>87</v>
      </c>
      <c r="C112" s="33" t="s">
        <v>392</v>
      </c>
      <c r="D112" s="35" t="s">
        <v>391</v>
      </c>
    </row>
    <row r="113" spans="2:4" x14ac:dyDescent="0.2">
      <c r="B113" s="42">
        <f t="shared" si="1"/>
        <v>88</v>
      </c>
      <c r="C113" s="33" t="s">
        <v>393</v>
      </c>
      <c r="D113" s="35" t="s">
        <v>394</v>
      </c>
    </row>
    <row r="114" spans="2:4" x14ac:dyDescent="0.2">
      <c r="B114" s="42">
        <f t="shared" si="1"/>
        <v>89</v>
      </c>
      <c r="C114" s="33" t="s">
        <v>396</v>
      </c>
      <c r="D114" s="35" t="s">
        <v>395</v>
      </c>
    </row>
    <row r="115" spans="2:4" x14ac:dyDescent="0.2">
      <c r="B115" s="42">
        <f t="shared" si="1"/>
        <v>90</v>
      </c>
      <c r="C115" s="33" t="s">
        <v>398</v>
      </c>
      <c r="D115" s="35" t="s">
        <v>397</v>
      </c>
    </row>
    <row r="116" spans="2:4" x14ac:dyDescent="0.2">
      <c r="B116" s="42">
        <f t="shared" si="1"/>
        <v>91</v>
      </c>
      <c r="C116" s="33" t="s">
        <v>399</v>
      </c>
      <c r="D116" s="35" t="s">
        <v>400</v>
      </c>
    </row>
    <row r="117" spans="2:4" x14ac:dyDescent="0.2">
      <c r="B117" s="42">
        <f t="shared" si="1"/>
        <v>92</v>
      </c>
      <c r="C117" s="33" t="s">
        <v>224</v>
      </c>
      <c r="D117" s="34" t="s">
        <v>347</v>
      </c>
    </row>
    <row r="118" spans="2:4" x14ac:dyDescent="0.2">
      <c r="B118" s="42">
        <f t="shared" si="1"/>
        <v>93</v>
      </c>
      <c r="C118" s="33" t="s">
        <v>227</v>
      </c>
      <c r="D118" s="34" t="s">
        <v>348</v>
      </c>
    </row>
    <row r="119" spans="2:4" x14ac:dyDescent="0.2">
      <c r="B119" s="42">
        <f t="shared" si="1"/>
        <v>94</v>
      </c>
      <c r="C119" s="33" t="s">
        <v>229</v>
      </c>
      <c r="D119" s="34" t="s">
        <v>349</v>
      </c>
    </row>
    <row r="120" spans="2:4" x14ac:dyDescent="0.2">
      <c r="B120" s="42">
        <f t="shared" si="1"/>
        <v>95</v>
      </c>
      <c r="C120" s="33" t="s">
        <v>231</v>
      </c>
      <c r="D120" s="34" t="s">
        <v>350</v>
      </c>
    </row>
    <row r="121" spans="2:4" x14ac:dyDescent="0.2">
      <c r="B121" s="42">
        <f t="shared" si="1"/>
        <v>96</v>
      </c>
      <c r="C121" s="33" t="s">
        <v>375</v>
      </c>
      <c r="D121" s="34" t="s">
        <v>376</v>
      </c>
    </row>
    <row r="122" spans="2:4" x14ac:dyDescent="0.2">
      <c r="B122" s="42">
        <f t="shared" si="1"/>
        <v>97</v>
      </c>
      <c r="C122" s="33" t="s">
        <v>379</v>
      </c>
      <c r="D122" s="34" t="s">
        <v>360</v>
      </c>
    </row>
    <row r="123" spans="2:4" x14ac:dyDescent="0.2">
      <c r="B123" s="42">
        <f t="shared" si="1"/>
        <v>98</v>
      </c>
      <c r="C123" s="33" t="s">
        <v>233</v>
      </c>
      <c r="D123" s="35" t="s">
        <v>351</v>
      </c>
    </row>
    <row r="124" spans="2:4" x14ac:dyDescent="0.2">
      <c r="B124" s="42">
        <f t="shared" si="1"/>
        <v>99</v>
      </c>
      <c r="C124" s="33" t="s">
        <v>235</v>
      </c>
      <c r="D124" s="35" t="s">
        <v>236</v>
      </c>
    </row>
    <row r="125" spans="2:4" x14ac:dyDescent="0.2">
      <c r="B125" s="42">
        <f t="shared" si="1"/>
        <v>100</v>
      </c>
      <c r="C125" s="33" t="s">
        <v>237</v>
      </c>
      <c r="D125" s="35" t="s">
        <v>352</v>
      </c>
    </row>
    <row r="126" spans="2:4" x14ac:dyDescent="0.2">
      <c r="B126" s="42">
        <f t="shared" si="1"/>
        <v>101</v>
      </c>
      <c r="C126" s="33" t="s">
        <v>239</v>
      </c>
      <c r="D126" s="34" t="s">
        <v>353</v>
      </c>
    </row>
    <row r="127" spans="2:4" x14ac:dyDescent="0.2">
      <c r="B127" s="42">
        <f t="shared" si="1"/>
        <v>102</v>
      </c>
      <c r="C127" s="30" t="s">
        <v>36</v>
      </c>
      <c r="D127" s="51" t="s">
        <v>354</v>
      </c>
    </row>
    <row r="128" spans="2:4" x14ac:dyDescent="0.2">
      <c r="B128" s="42">
        <f t="shared" si="1"/>
        <v>103</v>
      </c>
      <c r="C128" s="30" t="s">
        <v>355</v>
      </c>
      <c r="D128" s="31" t="s">
        <v>355</v>
      </c>
    </row>
    <row r="129" spans="2:4" x14ac:dyDescent="0.2">
      <c r="B129" s="42">
        <f t="shared" si="1"/>
        <v>104</v>
      </c>
      <c r="C129" s="33" t="s">
        <v>361</v>
      </c>
      <c r="D129" s="35" t="s">
        <v>362</v>
      </c>
    </row>
    <row r="130" spans="2:4" x14ac:dyDescent="0.2">
      <c r="B130" s="42">
        <f t="shared" si="1"/>
        <v>105</v>
      </c>
      <c r="C130" s="33" t="s">
        <v>363</v>
      </c>
      <c r="D130" s="34" t="s">
        <v>364</v>
      </c>
    </row>
    <row r="131" spans="2:4" x14ac:dyDescent="0.2">
      <c r="B131" s="42">
        <f t="shared" si="1"/>
        <v>106</v>
      </c>
      <c r="C131" s="33" t="s">
        <v>365</v>
      </c>
      <c r="D131" s="34" t="s">
        <v>366</v>
      </c>
    </row>
    <row r="132" spans="2:4" x14ac:dyDescent="0.2">
      <c r="B132" s="42">
        <f t="shared" si="1"/>
        <v>107</v>
      </c>
      <c r="C132" s="33" t="s">
        <v>368</v>
      </c>
      <c r="D132" s="35" t="s">
        <v>367</v>
      </c>
    </row>
    <row r="133" spans="2:4" x14ac:dyDescent="0.2">
      <c r="B133" s="42">
        <f t="shared" si="1"/>
        <v>108</v>
      </c>
      <c r="C133" s="33" t="s">
        <v>373</v>
      </c>
      <c r="D133" s="35" t="s">
        <v>374</v>
      </c>
    </row>
    <row r="134" spans="2:4" x14ac:dyDescent="0.2">
      <c r="B134" s="42">
        <f t="shared" si="1"/>
        <v>109</v>
      </c>
      <c r="C134" s="30" t="s">
        <v>381</v>
      </c>
      <c r="D134" s="35" t="s">
        <v>382</v>
      </c>
    </row>
    <row r="135" spans="2:4" x14ac:dyDescent="0.2">
      <c r="B135" s="42">
        <f t="shared" si="1"/>
        <v>110</v>
      </c>
      <c r="C135" s="30" t="s">
        <v>385</v>
      </c>
      <c r="D135" s="35" t="s">
        <v>384</v>
      </c>
    </row>
    <row r="136" spans="2:4" x14ac:dyDescent="0.2">
      <c r="B136" s="42">
        <f t="shared" si="1"/>
        <v>111</v>
      </c>
      <c r="C136" s="30" t="s">
        <v>404</v>
      </c>
      <c r="D136" s="35" t="s">
        <v>405</v>
      </c>
    </row>
    <row r="137" spans="2:4" x14ac:dyDescent="0.2">
      <c r="B137" s="42">
        <f t="shared" si="1"/>
        <v>112</v>
      </c>
      <c r="C137" s="33" t="s">
        <v>387</v>
      </c>
      <c r="D137" s="79" t="s">
        <v>387</v>
      </c>
    </row>
    <row r="138" spans="2:4" ht="13.5" thickBot="1" x14ac:dyDescent="0.25">
      <c r="B138" s="52">
        <f t="shared" si="1"/>
        <v>113</v>
      </c>
      <c r="C138" s="45"/>
      <c r="D138" s="85"/>
    </row>
  </sheetData>
  <phoneticPr fontId="0" type="noConversion"/>
  <printOptions horizontalCentered="1"/>
  <pageMargins left="0.75" right="0.75" top="0.5" bottom="0.5" header="0.5" footer="0.5"/>
  <pageSetup paperSize="5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Sheet1</vt:lpstr>
      <vt:lpstr>Codes</vt:lpstr>
      <vt:lpstr>Tables</vt:lpstr>
      <vt:lpstr>BookCode1</vt:lpstr>
      <vt:lpstr>BookCode2</vt:lpstr>
      <vt:lpstr>CurveCode</vt:lpstr>
      <vt:lpstr>CurveType</vt:lpstr>
      <vt:lpstr>DatabaseName</vt:lpstr>
      <vt:lpstr>EffDate</vt:lpstr>
      <vt:lpstr>FirstMonth</vt:lpstr>
      <vt:lpstr>LoginName</vt:lpstr>
      <vt:lpstr>Password</vt:lpstr>
      <vt:lpstr>Position1</vt:lpstr>
      <vt:lpstr>Position2</vt:lpstr>
      <vt:lpstr>Codes!Print_Area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1998-10-08T15:34:59Z</cp:lastPrinted>
  <dcterms:created xsi:type="dcterms:W3CDTF">1998-01-09T16:50:40Z</dcterms:created>
  <dcterms:modified xsi:type="dcterms:W3CDTF">2014-09-04T19:42:02Z</dcterms:modified>
</cp:coreProperties>
</file>