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Sheet1!$A$3:$G$97</definedName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E5" i="1" l="1"/>
  <c r="F5" i="1"/>
  <c r="F6" i="1"/>
  <c r="F7" i="1"/>
  <c r="F8" i="1"/>
  <c r="F9" i="1"/>
  <c r="F10" i="1"/>
  <c r="F11" i="1"/>
  <c r="F12" i="1"/>
  <c r="C13" i="1"/>
  <c r="F13" i="1" s="1"/>
  <c r="D13" i="1"/>
  <c r="E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78" i="1"/>
  <c r="F78" i="1"/>
  <c r="F79" i="1"/>
  <c r="F80" i="1"/>
  <c r="F81" i="1"/>
  <c r="F82" i="1"/>
  <c r="F83" i="1"/>
  <c r="F84" i="1"/>
  <c r="C85" i="1"/>
  <c r="F85" i="1" s="1"/>
  <c r="D85" i="1"/>
  <c r="E85" i="1"/>
  <c r="F86" i="1"/>
  <c r="F87" i="1"/>
  <c r="F88" i="1"/>
  <c r="F89" i="1"/>
  <c r="E90" i="1"/>
  <c r="E97" i="1" s="1"/>
  <c r="F90" i="1"/>
  <c r="F91" i="1"/>
  <c r="F92" i="1"/>
  <c r="F93" i="1"/>
  <c r="F94" i="1"/>
  <c r="F95" i="1"/>
  <c r="F96" i="1"/>
  <c r="C97" i="1"/>
  <c r="D97" i="1"/>
  <c r="F97" i="1" l="1"/>
</calcChain>
</file>

<file path=xl/sharedStrings.xml><?xml version="1.0" encoding="utf-8"?>
<sst xmlns="http://schemas.openxmlformats.org/spreadsheetml/2006/main" count="224" uniqueCount="103">
  <si>
    <t>Pipeline</t>
  </si>
  <si>
    <t>BRIDGELINE HOLDINGS, L.P.</t>
  </si>
  <si>
    <t>BRIDGELINE STORAGE COMPANY, LLC</t>
  </si>
  <si>
    <t>CIG FIELD SERVICES COMPANY</t>
  </si>
  <si>
    <t>COLORADO INTERSTATE GAS COMPANY</t>
  </si>
  <si>
    <t>COLUMBIA GAS TRANSMISSION CORP.</t>
  </si>
  <si>
    <t>COLUMBIA GULF TRANSMISSION CO.</t>
  </si>
  <si>
    <t>COLUMBIA NATURAL RESOURCES, INC.</t>
  </si>
  <si>
    <t>CONSUMERS ENERGY COMPANY</t>
  </si>
  <si>
    <t>COVE POINT LNG LIMITED PARTNERSHIP</t>
  </si>
  <si>
    <t>CRESTONE ENERGY VENTURES, LLC</t>
  </si>
  <si>
    <t>CRESTONE GATHERING SERVICES, LLC</t>
  </si>
  <si>
    <t>DESTIN PIPELINE COMPANY, LLC</t>
  </si>
  <si>
    <t>DOMINION EXPLORATION &amp; PRODUCTION , INC</t>
  </si>
  <si>
    <t>DOMINION TRANSMISSION, INC</t>
  </si>
  <si>
    <t>EAST TEXAS GAS SYSTEMS</t>
  </si>
  <si>
    <t>EASTERN STATES OIL AND GAS INC</t>
  </si>
  <si>
    <t>EL PASO NATURAL GAS COMPANY</t>
  </si>
  <si>
    <t>EPGT TEXAS PIPELINE, LP</t>
  </si>
  <si>
    <t>EQUITRANS, LP</t>
  </si>
  <si>
    <t>FLORIDA GAS TRANSMISSION COMPANY</t>
  </si>
  <si>
    <t>GATHERCO, INC</t>
  </si>
  <si>
    <t>GREAT LAKES GAS TRANSMISSION LIMITED PARTNERSHIP</t>
  </si>
  <si>
    <t>GULF SOUTH PIPELINE COMPANY</t>
  </si>
  <si>
    <t>IROQUOIS GAS TRANSMISSION SYSTEM LP</t>
  </si>
  <si>
    <t>KERN RIVER GAS TRANSMISSION COMPANY</t>
  </si>
  <si>
    <t>KN GAS GATHERING INC</t>
  </si>
  <si>
    <t>KOCH GATEWAY PIPELINE COMPANY INC</t>
  </si>
  <si>
    <t>LOST CREEK GATHERING COMPANY LLC</t>
  </si>
  <si>
    <t>MARKWEST HYDROCARBON INC</t>
  </si>
  <si>
    <t>MICHIGAN CONSOLIDATED GAS COMPANY</t>
  </si>
  <si>
    <t>MIDWESTERN GAS TRANMISSION COMPANY</t>
  </si>
  <si>
    <t>MONTANA POWER COMPANY</t>
  </si>
  <si>
    <t>NATIONAL FUEL GAS SUPPLY CORPORATION</t>
  </si>
  <si>
    <t>NATURAL GAS PIPELINE COMPANY OF AMERICA</t>
  </si>
  <si>
    <t>NORSE PIPELINE, LLC</t>
  </si>
  <si>
    <t>NORTHERN BORDER PIPELINE COMPANY</t>
  </si>
  <si>
    <t>NOTHERN ILLINOIS GAS COMPANY</t>
  </si>
  <si>
    <t>NORTHERN NATURAL GAS COMPANY</t>
  </si>
  <si>
    <t>NORTHWEST PIPELINE CORPORATION</t>
  </si>
  <si>
    <t>OKLAHOMA NATURAL GAS CO</t>
  </si>
  <si>
    <t>ONEOK WESTEX TRANSMISSION INC</t>
  </si>
  <si>
    <t>PACIFIC GAS AND ELECTRIC COMPANY</t>
  </si>
  <si>
    <t>PANHANDLE EASTERN PIPE LINE COMPANY</t>
  </si>
  <si>
    <t>PG&amp;E GAS TRANSMISSION, NORTHWEST CORPORATION</t>
  </si>
  <si>
    <t>PUBLIC SERVICE COMPANY OF COLORADO</t>
  </si>
  <si>
    <t>QUESTAR PIPELINE COMPANY</t>
  </si>
  <si>
    <t>RELIANT ENERGY FIELD SERVICES, INC</t>
  </si>
  <si>
    <t>RELIANT ENERGY GAS TRANSMISSION COMPANY</t>
  </si>
  <si>
    <t>SABINE HUB SERVICES COMPANY</t>
  </si>
  <si>
    <t>SABINE PIPE LINE LLC</t>
  </si>
  <si>
    <t>SOMERSET GAS TRANSMISSION, LLC</t>
  </si>
  <si>
    <t>SOUTHERN CALIFORNIA GAS COMPANY</t>
  </si>
  <si>
    <t>SOUTHERN NATURAL GAS COMPANY</t>
  </si>
  <si>
    <t>TENNESSEE GAS PIPELINE COMPANY</t>
  </si>
  <si>
    <t>TEXAS EASTERN TRANSMISSION, LP</t>
  </si>
  <si>
    <t>TEXAS GAS TRANSMISSION CORPORATION</t>
  </si>
  <si>
    <t>TRAILBLAZER PIPELINE COMPANY</t>
  </si>
  <si>
    <t>TRANSCONTINENTAL GAS PIPE LINE CORPORATION</t>
  </si>
  <si>
    <t>TRANSWESTERN PIPE LINE COMPANY</t>
  </si>
  <si>
    <t>TRUNKLINE GAS COMPANY</t>
  </si>
  <si>
    <t>UNION GAS LIMITED</t>
  </si>
  <si>
    <t>VENICE GATHERNING SYSTEM LLC</t>
  </si>
  <si>
    <t>WILLIAMS FIELD SERVICES GROUP, INC</t>
  </si>
  <si>
    <t>WILLISTON BASIN INTERSTATE PIPELINE COMPANY</t>
  </si>
  <si>
    <t>WYOMING INTERSTATE COMPANY, LTD</t>
  </si>
  <si>
    <t>ANR PIPELINE COMPANY</t>
  </si>
  <si>
    <t>KINDER MORGAN INTERSTATE GAS TRANSMISSION INC</t>
  </si>
  <si>
    <t>KINDER MORGAN TEXAS PIPELINE, LP</t>
  </si>
  <si>
    <t>KO TRANSMISSION COMPANY</t>
  </si>
  <si>
    <t>OASIS PIPE LINE COMPANY</t>
  </si>
  <si>
    <t>STINGRAY PIPELINE COMPANY</t>
  </si>
  <si>
    <t>ALGONQUIN GAS TRANSMISSION COMPANY</t>
  </si>
  <si>
    <t>THE PEOPLES GAS LIGHT &amp; COKE COMPANY</t>
  </si>
  <si>
    <t>Enron  Entity</t>
  </si>
  <si>
    <t>Enron North America</t>
  </si>
  <si>
    <t>Enron MW, LLC</t>
  </si>
  <si>
    <t>ENA Upstream Company LLC</t>
  </si>
  <si>
    <t>BLUE DOLPHIN PIPE LINE COMPANY</t>
  </si>
  <si>
    <t>DISCOVERY GAS TRANSMISSION, LLC</t>
  </si>
  <si>
    <t>HIGH ISLAND OFFSHORE SYSTEM</t>
  </si>
  <si>
    <t>U-T OFFSHORE SYSTEM</t>
  </si>
  <si>
    <t>Enovate, LLC</t>
  </si>
  <si>
    <t>Grand Total</t>
  </si>
  <si>
    <t>TRANSCANADA PIPELINES LIMITED</t>
  </si>
  <si>
    <t>Canadian Dollars</t>
  </si>
  <si>
    <t>Comments</t>
  </si>
  <si>
    <t>Totals</t>
  </si>
  <si>
    <t>Huge payment in August is due to imbalance trade activity</t>
  </si>
  <si>
    <t>August and Sept. 2001 were credit invoices due ENA</t>
  </si>
  <si>
    <t>Cashouts resulted in credit invoice due ENA</t>
  </si>
  <si>
    <t>Invoices have not been rec'd. for 9/01 and 10/01</t>
  </si>
  <si>
    <t>Invoice for 10/01 not received</t>
  </si>
  <si>
    <t>August 2001 resulted in credit due ENA and 10/01 not paid yet</t>
  </si>
  <si>
    <t>No activity for 8/01 &amp; 10/01</t>
  </si>
  <si>
    <t>8/01 and 9/01 resulted in credit invoice due ENA</t>
  </si>
  <si>
    <t>10/01 resulted in credit invoice due ENAU</t>
  </si>
  <si>
    <t>Note:  All payments have been reported less any "net outs" due to cashouts or cashins</t>
  </si>
  <si>
    <t>Final payment made to terminate/end contract early</t>
  </si>
  <si>
    <t>10/01 resulted in credit invoice due ENA</t>
  </si>
  <si>
    <t>Invoice for 10/01 not paid yet</t>
  </si>
  <si>
    <t>Invoice &amp; Payments are on a one month lag</t>
  </si>
  <si>
    <t xml:space="preserve">Invoice for 10/01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</si>
</sst>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1" applyFont="1" applyBorder="1"/>
    <xf numFmtId="0" fontId="2" fillId="0" borderId="0" xfId="0" applyFont="1"/>
    <xf numFmtId="44" fontId="2" fillId="0" borderId="1" xfId="1" applyFont="1" applyBorder="1"/>
    <xf numFmtId="0" fontId="2" fillId="0" borderId="2" xfId="0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44" fontId="2" fillId="0" borderId="2" xfId="1" applyFont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55.7109375" bestFit="1" customWidth="1"/>
    <col min="2" max="2" width="26.28515625" bestFit="1" customWidth="1"/>
    <col min="3" max="6" width="15" style="1" bestFit="1" customWidth="1"/>
    <col min="7" max="7" width="54.140625" bestFit="1" customWidth="1"/>
  </cols>
  <sheetData>
    <row r="3" spans="1:7" s="8" customFormat="1" ht="13.5" thickBot="1" x14ac:dyDescent="0.25">
      <c r="A3" s="5" t="s">
        <v>0</v>
      </c>
      <c r="B3" s="5" t="s">
        <v>74</v>
      </c>
      <c r="C3" s="6">
        <v>37104</v>
      </c>
      <c r="D3" s="6">
        <v>37135</v>
      </c>
      <c r="E3" s="6">
        <v>37165</v>
      </c>
      <c r="F3" s="7" t="s">
        <v>83</v>
      </c>
      <c r="G3" s="5" t="s">
        <v>86</v>
      </c>
    </row>
    <row r="5" spans="1:7" x14ac:dyDescent="0.2">
      <c r="A5" t="s">
        <v>72</v>
      </c>
      <c r="B5" t="s">
        <v>75</v>
      </c>
      <c r="C5" s="1">
        <v>0</v>
      </c>
      <c r="D5" s="1">
        <v>0</v>
      </c>
      <c r="E5" s="1">
        <f>4696.06+660.61</f>
        <v>5356.67</v>
      </c>
      <c r="F5" s="1">
        <f>SUM(C5:E5)</f>
        <v>5356.67</v>
      </c>
    </row>
    <row r="6" spans="1:7" x14ac:dyDescent="0.2">
      <c r="A6" t="s">
        <v>66</v>
      </c>
      <c r="B6" t="s">
        <v>75</v>
      </c>
      <c r="C6" s="1">
        <v>13104.66</v>
      </c>
      <c r="D6" s="1">
        <v>10253.31</v>
      </c>
      <c r="F6" s="1">
        <f>SUM(C6:E6)</f>
        <v>23357.97</v>
      </c>
    </row>
    <row r="7" spans="1:7" x14ac:dyDescent="0.2">
      <c r="A7" t="s">
        <v>66</v>
      </c>
      <c r="B7" t="s">
        <v>77</v>
      </c>
      <c r="C7" s="1">
        <v>0</v>
      </c>
      <c r="D7" s="1">
        <v>672.36</v>
      </c>
      <c r="E7" s="1">
        <v>567.38</v>
      </c>
      <c r="F7" s="1">
        <f>SUM(C7:E7)</f>
        <v>1239.74</v>
      </c>
    </row>
    <row r="8" spans="1:7" x14ac:dyDescent="0.2">
      <c r="A8" t="s">
        <v>78</v>
      </c>
      <c r="B8" t="s">
        <v>77</v>
      </c>
      <c r="C8" s="1">
        <v>1523.6</v>
      </c>
      <c r="D8" s="1">
        <v>1062.96</v>
      </c>
      <c r="F8" s="1">
        <f>SUM(C8:E8)</f>
        <v>2586.56</v>
      </c>
      <c r="G8" t="s">
        <v>92</v>
      </c>
    </row>
    <row r="9" spans="1:7" x14ac:dyDescent="0.2">
      <c r="A9" t="s">
        <v>1</v>
      </c>
      <c r="B9" t="s">
        <v>75</v>
      </c>
      <c r="C9" s="1">
        <v>342613.92</v>
      </c>
      <c r="D9" s="1">
        <v>345231.12</v>
      </c>
      <c r="E9" s="1">
        <v>342187.5</v>
      </c>
      <c r="F9" s="1">
        <f>SUM(C9:E9)</f>
        <v>1030032.54</v>
      </c>
    </row>
    <row r="10" spans="1:7" x14ac:dyDescent="0.2">
      <c r="A10" t="s">
        <v>2</v>
      </c>
      <c r="B10" t="s">
        <v>75</v>
      </c>
      <c r="C10" s="1">
        <v>313500</v>
      </c>
      <c r="D10" s="1">
        <v>313500</v>
      </c>
      <c r="E10" s="1">
        <v>313500</v>
      </c>
      <c r="F10" s="1">
        <f t="shared" ref="F10:F84" si="0">SUM(C10:E10)</f>
        <v>940500</v>
      </c>
    </row>
    <row r="11" spans="1:7" x14ac:dyDescent="0.2">
      <c r="A11" t="s">
        <v>3</v>
      </c>
      <c r="B11" t="s">
        <v>75</v>
      </c>
      <c r="C11" s="1">
        <v>5597.3</v>
      </c>
      <c r="D11" s="1">
        <v>2547.37</v>
      </c>
      <c r="F11" s="1">
        <f t="shared" si="0"/>
        <v>8144.67</v>
      </c>
    </row>
    <row r="12" spans="1:7" x14ac:dyDescent="0.2">
      <c r="A12" t="s">
        <v>4</v>
      </c>
      <c r="B12" t="s">
        <v>75</v>
      </c>
      <c r="C12" s="1">
        <v>441647.81</v>
      </c>
      <c r="D12" s="1">
        <v>331239.81</v>
      </c>
      <c r="E12" s="1">
        <v>311520.39</v>
      </c>
      <c r="F12" s="1">
        <f t="shared" si="0"/>
        <v>1084408.01</v>
      </c>
    </row>
    <row r="13" spans="1:7" x14ac:dyDescent="0.2">
      <c r="A13" t="s">
        <v>5</v>
      </c>
      <c r="B13" t="s">
        <v>75</v>
      </c>
      <c r="C13" s="1">
        <f>1283265.72+11889.13</f>
        <v>1295154.8499999999</v>
      </c>
      <c r="D13" s="1">
        <f>1224631.85+10007.04</f>
        <v>1234638.8900000001</v>
      </c>
      <c r="E13" s="1">
        <f>1451461.36+10896.82</f>
        <v>1462358.1800000002</v>
      </c>
      <c r="F13" s="1">
        <f t="shared" si="0"/>
        <v>3992151.9200000004</v>
      </c>
    </row>
    <row r="14" spans="1:7" x14ac:dyDescent="0.2">
      <c r="A14" t="s">
        <v>6</v>
      </c>
      <c r="B14" t="s">
        <v>75</v>
      </c>
      <c r="C14" s="1">
        <v>542302.89</v>
      </c>
      <c r="D14" s="1">
        <v>521453.47</v>
      </c>
      <c r="E14" s="1">
        <v>526149.41</v>
      </c>
      <c r="F14" s="1">
        <f t="shared" si="0"/>
        <v>1589905.77</v>
      </c>
    </row>
    <row r="15" spans="1:7" x14ac:dyDescent="0.2">
      <c r="A15" t="s">
        <v>6</v>
      </c>
      <c r="B15" t="s">
        <v>77</v>
      </c>
      <c r="C15" s="1">
        <v>52902.74</v>
      </c>
      <c r="D15" s="1">
        <v>26752.77</v>
      </c>
      <c r="E15" s="1">
        <v>42324.03</v>
      </c>
      <c r="F15" s="1">
        <f t="shared" si="0"/>
        <v>121979.54</v>
      </c>
    </row>
    <row r="16" spans="1:7" x14ac:dyDescent="0.2">
      <c r="A16" t="s">
        <v>7</v>
      </c>
      <c r="B16" t="s">
        <v>75</v>
      </c>
      <c r="C16" s="1">
        <v>142020.62</v>
      </c>
      <c r="D16" s="1">
        <v>114273.5</v>
      </c>
      <c r="F16" s="1">
        <f t="shared" si="0"/>
        <v>256294.12</v>
      </c>
      <c r="G16" t="s">
        <v>101</v>
      </c>
    </row>
    <row r="17" spans="1:7" x14ac:dyDescent="0.2">
      <c r="A17" t="s">
        <v>8</v>
      </c>
      <c r="B17" t="s">
        <v>75</v>
      </c>
      <c r="C17" s="1">
        <v>7756.8</v>
      </c>
      <c r="D17" s="1">
        <v>9418.99</v>
      </c>
      <c r="E17" s="1">
        <v>10403.040000000001</v>
      </c>
      <c r="F17" s="1">
        <f t="shared" si="0"/>
        <v>27578.83</v>
      </c>
    </row>
    <row r="18" spans="1:7" x14ac:dyDescent="0.2">
      <c r="A18" t="s">
        <v>9</v>
      </c>
      <c r="B18" t="s">
        <v>75</v>
      </c>
      <c r="C18" s="1">
        <v>49473</v>
      </c>
      <c r="D18" s="1">
        <v>49473</v>
      </c>
      <c r="E18" s="1">
        <v>49488.26</v>
      </c>
      <c r="F18" s="1">
        <f t="shared" si="0"/>
        <v>148434.26</v>
      </c>
    </row>
    <row r="19" spans="1:7" x14ac:dyDescent="0.2">
      <c r="A19" t="s">
        <v>10</v>
      </c>
      <c r="B19" t="s">
        <v>75</v>
      </c>
      <c r="C19" s="1">
        <v>0</v>
      </c>
      <c r="D19" s="1">
        <v>2585200</v>
      </c>
      <c r="E19" s="1">
        <v>0</v>
      </c>
      <c r="F19" s="1">
        <f t="shared" si="0"/>
        <v>2585200</v>
      </c>
      <c r="G19" t="s">
        <v>98</v>
      </c>
    </row>
    <row r="20" spans="1:7" x14ac:dyDescent="0.2">
      <c r="A20" t="s">
        <v>11</v>
      </c>
      <c r="B20" t="s">
        <v>75</v>
      </c>
      <c r="C20" s="1">
        <v>1275853.7</v>
      </c>
      <c r="D20" s="1">
        <v>1166621.1200000001</v>
      </c>
      <c r="E20" s="1">
        <v>0</v>
      </c>
      <c r="F20" s="1">
        <f t="shared" si="0"/>
        <v>2442474.8200000003</v>
      </c>
    </row>
    <row r="21" spans="1:7" x14ac:dyDescent="0.2">
      <c r="A21" t="s">
        <v>12</v>
      </c>
      <c r="B21" t="s">
        <v>75</v>
      </c>
      <c r="C21" s="1">
        <v>64533.71</v>
      </c>
      <c r="D21" s="1">
        <v>58283.49</v>
      </c>
      <c r="E21" s="1">
        <v>23711.29</v>
      </c>
      <c r="F21" s="1">
        <f t="shared" si="0"/>
        <v>146528.49</v>
      </c>
    </row>
    <row r="22" spans="1:7" x14ac:dyDescent="0.2">
      <c r="A22" t="s">
        <v>79</v>
      </c>
      <c r="B22" t="s">
        <v>77</v>
      </c>
      <c r="C22" s="1">
        <v>44551.13</v>
      </c>
      <c r="D22" s="1">
        <v>44707.67</v>
      </c>
      <c r="F22" s="1">
        <f>SUM(C22:E22)</f>
        <v>89258.799999999988</v>
      </c>
      <c r="G22" t="s">
        <v>100</v>
      </c>
    </row>
    <row r="23" spans="1:7" x14ac:dyDescent="0.2">
      <c r="A23" t="s">
        <v>13</v>
      </c>
      <c r="B23" t="s">
        <v>75</v>
      </c>
      <c r="C23" s="1">
        <v>80.91</v>
      </c>
      <c r="F23" s="1">
        <f>SUM(C23:E23)</f>
        <v>80.91</v>
      </c>
      <c r="G23" t="s">
        <v>91</v>
      </c>
    </row>
    <row r="24" spans="1:7" x14ac:dyDescent="0.2">
      <c r="A24" t="s">
        <v>14</v>
      </c>
      <c r="B24" t="s">
        <v>75</v>
      </c>
      <c r="C24" s="1">
        <v>701358.09</v>
      </c>
      <c r="D24" s="1">
        <v>660444.43999999994</v>
      </c>
      <c r="E24" s="1">
        <v>688789.74</v>
      </c>
      <c r="F24" s="1">
        <f t="shared" si="0"/>
        <v>2050592.2699999998</v>
      </c>
    </row>
    <row r="25" spans="1:7" x14ac:dyDescent="0.2">
      <c r="A25" t="s">
        <v>15</v>
      </c>
      <c r="B25" t="s">
        <v>75</v>
      </c>
      <c r="C25" s="1">
        <v>250</v>
      </c>
      <c r="F25" s="1">
        <f t="shared" si="0"/>
        <v>250</v>
      </c>
      <c r="G25" t="s">
        <v>91</v>
      </c>
    </row>
    <row r="26" spans="1:7" x14ac:dyDescent="0.2">
      <c r="A26" t="s">
        <v>16</v>
      </c>
      <c r="B26" t="s">
        <v>75</v>
      </c>
      <c r="C26" s="1">
        <v>617.9</v>
      </c>
      <c r="D26" s="1">
        <v>596.46</v>
      </c>
      <c r="F26" s="1">
        <f t="shared" si="0"/>
        <v>1214.3600000000001</v>
      </c>
      <c r="G26" t="s">
        <v>92</v>
      </c>
    </row>
    <row r="27" spans="1:7" x14ac:dyDescent="0.2">
      <c r="A27" t="s">
        <v>17</v>
      </c>
      <c r="B27" t="s">
        <v>75</v>
      </c>
      <c r="C27" s="1">
        <v>4046945.93</v>
      </c>
      <c r="D27" s="1">
        <v>4174823.86</v>
      </c>
      <c r="E27" s="1">
        <v>4187190.37</v>
      </c>
      <c r="F27" s="1">
        <f t="shared" si="0"/>
        <v>12408960.16</v>
      </c>
    </row>
    <row r="28" spans="1:7" x14ac:dyDescent="0.2">
      <c r="A28" t="s">
        <v>18</v>
      </c>
      <c r="B28" t="s">
        <v>75</v>
      </c>
      <c r="C28" s="1">
        <v>19841.03</v>
      </c>
      <c r="D28" s="1">
        <v>47696.959999999999</v>
      </c>
      <c r="F28" s="1">
        <f t="shared" si="0"/>
        <v>67537.989999999991</v>
      </c>
      <c r="G28" t="s">
        <v>101</v>
      </c>
    </row>
    <row r="29" spans="1:7" x14ac:dyDescent="0.2">
      <c r="A29" t="s">
        <v>19</v>
      </c>
      <c r="B29" t="s">
        <v>75</v>
      </c>
      <c r="C29" s="1">
        <v>3499.23</v>
      </c>
      <c r="D29" s="1">
        <v>2731.13</v>
      </c>
      <c r="F29" s="1">
        <f t="shared" si="0"/>
        <v>6230.3600000000006</v>
      </c>
      <c r="G29" t="s">
        <v>92</v>
      </c>
    </row>
    <row r="30" spans="1:7" x14ac:dyDescent="0.2">
      <c r="A30" t="s">
        <v>20</v>
      </c>
      <c r="B30" t="s">
        <v>75</v>
      </c>
      <c r="C30" s="1">
        <v>293357.86</v>
      </c>
      <c r="D30" s="1">
        <v>231944.05</v>
      </c>
      <c r="E30" s="1">
        <v>317251.08</v>
      </c>
      <c r="F30" s="1">
        <f t="shared" si="0"/>
        <v>842552.99</v>
      </c>
    </row>
    <row r="31" spans="1:7" x14ac:dyDescent="0.2">
      <c r="A31" t="s">
        <v>21</v>
      </c>
      <c r="B31" t="s">
        <v>75</v>
      </c>
      <c r="C31" s="1">
        <v>68320.75</v>
      </c>
      <c r="D31" s="1">
        <v>47127</v>
      </c>
      <c r="F31" s="1">
        <f t="shared" si="0"/>
        <v>115447.75</v>
      </c>
      <c r="G31" t="s">
        <v>92</v>
      </c>
    </row>
    <row r="32" spans="1:7" x14ac:dyDescent="0.2">
      <c r="A32" t="s">
        <v>22</v>
      </c>
      <c r="B32" t="s">
        <v>75</v>
      </c>
      <c r="C32" s="1">
        <v>276783.23</v>
      </c>
      <c r="D32" s="1">
        <v>272336.09000000003</v>
      </c>
      <c r="E32" s="1">
        <v>272858.38</v>
      </c>
      <c r="F32" s="1">
        <f t="shared" si="0"/>
        <v>821977.70000000007</v>
      </c>
    </row>
    <row r="33" spans="1:7" x14ac:dyDescent="0.2">
      <c r="A33" t="s">
        <v>23</v>
      </c>
      <c r="B33" t="s">
        <v>75</v>
      </c>
      <c r="C33" s="1">
        <v>0</v>
      </c>
      <c r="D33" s="1">
        <v>287085.96999999997</v>
      </c>
      <c r="F33" s="1">
        <f t="shared" si="0"/>
        <v>287085.96999999997</v>
      </c>
      <c r="G33" t="s">
        <v>93</v>
      </c>
    </row>
    <row r="34" spans="1:7" x14ac:dyDescent="0.2">
      <c r="A34" t="s">
        <v>23</v>
      </c>
      <c r="B34" t="s">
        <v>77</v>
      </c>
      <c r="C34" s="1">
        <v>102963.18</v>
      </c>
      <c r="D34" s="1">
        <v>10106.31</v>
      </c>
      <c r="E34" s="1">
        <v>5758.34</v>
      </c>
      <c r="F34" s="1">
        <f t="shared" si="0"/>
        <v>118827.82999999999</v>
      </c>
    </row>
    <row r="35" spans="1:7" x14ac:dyDescent="0.2">
      <c r="A35" t="s">
        <v>80</v>
      </c>
      <c r="B35" t="s">
        <v>77</v>
      </c>
      <c r="C35" s="1">
        <v>0</v>
      </c>
      <c r="D35" s="1">
        <v>377274.45</v>
      </c>
      <c r="E35" s="1">
        <v>31184.99</v>
      </c>
      <c r="F35" s="1">
        <f t="shared" si="0"/>
        <v>408459.44</v>
      </c>
    </row>
    <row r="36" spans="1:7" x14ac:dyDescent="0.2">
      <c r="A36" t="s">
        <v>24</v>
      </c>
      <c r="B36" t="s">
        <v>75</v>
      </c>
      <c r="C36" s="1">
        <v>329983.71999999997</v>
      </c>
      <c r="D36" s="1">
        <v>325882.59999999998</v>
      </c>
      <c r="E36" s="1">
        <v>328545.15000000002</v>
      </c>
      <c r="F36" s="1">
        <f t="shared" si="0"/>
        <v>984411.47</v>
      </c>
    </row>
    <row r="37" spans="1:7" x14ac:dyDescent="0.2">
      <c r="A37" t="s">
        <v>25</v>
      </c>
      <c r="B37" t="s">
        <v>75</v>
      </c>
      <c r="C37" s="1">
        <v>831065.15</v>
      </c>
      <c r="D37" s="1">
        <v>830772.78</v>
      </c>
      <c r="E37" s="1">
        <v>833866.73</v>
      </c>
      <c r="F37" s="1">
        <f t="shared" si="0"/>
        <v>2495704.66</v>
      </c>
    </row>
    <row r="38" spans="1:7" x14ac:dyDescent="0.2">
      <c r="A38" t="s">
        <v>67</v>
      </c>
      <c r="B38" t="s">
        <v>75</v>
      </c>
      <c r="C38" s="1">
        <v>0</v>
      </c>
      <c r="D38" s="1">
        <v>0</v>
      </c>
      <c r="E38" s="1">
        <v>3286.61</v>
      </c>
      <c r="F38" s="1">
        <f t="shared" si="0"/>
        <v>3286.61</v>
      </c>
    </row>
    <row r="39" spans="1:7" x14ac:dyDescent="0.2">
      <c r="A39" t="s">
        <v>68</v>
      </c>
      <c r="B39" t="s">
        <v>75</v>
      </c>
      <c r="C39" s="1">
        <v>0</v>
      </c>
      <c r="D39" s="1">
        <v>0</v>
      </c>
      <c r="E39" s="1">
        <v>2110.5</v>
      </c>
      <c r="F39" s="1">
        <f t="shared" si="0"/>
        <v>2110.5</v>
      </c>
    </row>
    <row r="40" spans="1:7" x14ac:dyDescent="0.2">
      <c r="A40" t="s">
        <v>26</v>
      </c>
      <c r="B40" t="s">
        <v>75</v>
      </c>
      <c r="C40" s="1">
        <v>636.9</v>
      </c>
      <c r="D40" s="1">
        <v>556.75</v>
      </c>
      <c r="E40" s="1">
        <v>574.76</v>
      </c>
      <c r="F40" s="1">
        <f t="shared" si="0"/>
        <v>1768.41</v>
      </c>
    </row>
    <row r="41" spans="1:7" x14ac:dyDescent="0.2">
      <c r="A41" t="s">
        <v>69</v>
      </c>
      <c r="B41" t="s">
        <v>75</v>
      </c>
      <c r="C41" s="1">
        <v>0</v>
      </c>
      <c r="D41" s="1">
        <v>11.05</v>
      </c>
      <c r="E41" s="1">
        <v>0</v>
      </c>
      <c r="F41" s="1">
        <f t="shared" si="0"/>
        <v>11.05</v>
      </c>
      <c r="G41" t="s">
        <v>94</v>
      </c>
    </row>
    <row r="42" spans="1:7" x14ac:dyDescent="0.2">
      <c r="A42" t="s">
        <v>27</v>
      </c>
      <c r="B42" t="s">
        <v>75</v>
      </c>
      <c r="C42" s="1">
        <v>0</v>
      </c>
      <c r="D42" s="1">
        <v>23432.31</v>
      </c>
      <c r="E42" s="1">
        <v>0</v>
      </c>
      <c r="F42" s="1">
        <f t="shared" si="0"/>
        <v>23432.31</v>
      </c>
    </row>
    <row r="43" spans="1:7" x14ac:dyDescent="0.2">
      <c r="A43" t="s">
        <v>28</v>
      </c>
      <c r="B43" t="s">
        <v>75</v>
      </c>
      <c r="C43" s="1">
        <v>144833.79999999999</v>
      </c>
      <c r="D43" s="1">
        <v>424604.58</v>
      </c>
      <c r="F43" s="1">
        <f t="shared" si="0"/>
        <v>569438.38</v>
      </c>
      <c r="G43" t="s">
        <v>92</v>
      </c>
    </row>
    <row r="44" spans="1:7" x14ac:dyDescent="0.2">
      <c r="A44" t="s">
        <v>29</v>
      </c>
      <c r="B44" t="s">
        <v>75</v>
      </c>
      <c r="C44" s="1">
        <v>4600.17</v>
      </c>
      <c r="F44" s="1">
        <f t="shared" si="0"/>
        <v>4600.17</v>
      </c>
      <c r="G44" t="s">
        <v>91</v>
      </c>
    </row>
    <row r="45" spans="1:7" x14ac:dyDescent="0.2">
      <c r="A45" t="s">
        <v>30</v>
      </c>
      <c r="B45" t="s">
        <v>75</v>
      </c>
      <c r="C45" s="1">
        <v>44953.67</v>
      </c>
      <c r="D45" s="1">
        <v>34431.96</v>
      </c>
      <c r="F45" s="1">
        <f t="shared" si="0"/>
        <v>79385.63</v>
      </c>
      <c r="G45" t="s">
        <v>101</v>
      </c>
    </row>
    <row r="46" spans="1:7" x14ac:dyDescent="0.2">
      <c r="A46" t="s">
        <v>31</v>
      </c>
      <c r="B46" t="s">
        <v>75</v>
      </c>
      <c r="C46" s="1">
        <v>8324.26</v>
      </c>
      <c r="D46" s="1">
        <v>6785.67</v>
      </c>
      <c r="E46" s="1">
        <v>0</v>
      </c>
      <c r="F46" s="1">
        <f t="shared" si="0"/>
        <v>15109.93</v>
      </c>
      <c r="G46" t="s">
        <v>99</v>
      </c>
    </row>
    <row r="47" spans="1:7" x14ac:dyDescent="0.2">
      <c r="A47" t="s">
        <v>32</v>
      </c>
      <c r="B47" t="s">
        <v>75</v>
      </c>
      <c r="C47" s="1">
        <v>53844.17</v>
      </c>
      <c r="D47" s="1">
        <v>41977.54</v>
      </c>
      <c r="F47" s="1">
        <f>SUM(C47:E47)</f>
        <v>95821.709999999992</v>
      </c>
      <c r="G47" t="s">
        <v>92</v>
      </c>
    </row>
    <row r="48" spans="1:7" x14ac:dyDescent="0.2">
      <c r="A48" t="s">
        <v>33</v>
      </c>
      <c r="B48" t="s">
        <v>75</v>
      </c>
      <c r="C48" s="1">
        <v>57779.01</v>
      </c>
      <c r="D48" s="1">
        <v>57263.5</v>
      </c>
      <c r="E48" s="1">
        <v>57703.91</v>
      </c>
      <c r="F48" s="1">
        <f t="shared" si="0"/>
        <v>172746.42</v>
      </c>
    </row>
    <row r="49" spans="1:7" x14ac:dyDescent="0.2">
      <c r="A49" t="s">
        <v>34</v>
      </c>
      <c r="B49" t="s">
        <v>75</v>
      </c>
      <c r="C49" s="1">
        <v>581067.98</v>
      </c>
      <c r="D49" s="1">
        <v>555275.44999999995</v>
      </c>
      <c r="E49" s="1">
        <v>551795.46</v>
      </c>
      <c r="F49" s="1">
        <f t="shared" si="0"/>
        <v>1688138.89</v>
      </c>
    </row>
    <row r="50" spans="1:7" x14ac:dyDescent="0.2">
      <c r="A50" t="s">
        <v>34</v>
      </c>
      <c r="B50" t="s">
        <v>77</v>
      </c>
      <c r="C50" s="1">
        <v>261.22000000000003</v>
      </c>
      <c r="D50" s="1">
        <v>254.08</v>
      </c>
      <c r="E50" s="1">
        <v>262.43</v>
      </c>
      <c r="F50" s="1">
        <f t="shared" si="0"/>
        <v>777.73</v>
      </c>
    </row>
    <row r="51" spans="1:7" x14ac:dyDescent="0.2">
      <c r="A51" t="s">
        <v>35</v>
      </c>
      <c r="B51" t="s">
        <v>75</v>
      </c>
      <c r="C51" s="1">
        <v>1303.1600000000001</v>
      </c>
      <c r="D51" s="1">
        <v>1209.3399999999999</v>
      </c>
      <c r="F51" s="1">
        <f t="shared" si="0"/>
        <v>2512.5</v>
      </c>
      <c r="G51" t="s">
        <v>92</v>
      </c>
    </row>
    <row r="52" spans="1:7" x14ac:dyDescent="0.2">
      <c r="A52" t="s">
        <v>36</v>
      </c>
      <c r="B52" t="s">
        <v>75</v>
      </c>
      <c r="C52" s="1">
        <v>1691355.4</v>
      </c>
      <c r="D52" s="1">
        <v>1630875.24</v>
      </c>
      <c r="E52" s="1">
        <v>1689603.19</v>
      </c>
      <c r="F52" s="1">
        <f t="shared" si="0"/>
        <v>5011833.83</v>
      </c>
    </row>
    <row r="53" spans="1:7" x14ac:dyDescent="0.2">
      <c r="A53" t="s">
        <v>36</v>
      </c>
      <c r="B53" t="s">
        <v>82</v>
      </c>
      <c r="C53" s="1">
        <v>15807.21</v>
      </c>
      <c r="D53" s="1">
        <v>15334.41</v>
      </c>
      <c r="E53" s="1">
        <v>31079.27</v>
      </c>
      <c r="F53" s="1">
        <f t="shared" si="0"/>
        <v>62220.89</v>
      </c>
    </row>
    <row r="54" spans="1:7" x14ac:dyDescent="0.2">
      <c r="A54" t="s">
        <v>38</v>
      </c>
      <c r="B54" t="s">
        <v>75</v>
      </c>
      <c r="C54" s="1">
        <v>18270</v>
      </c>
      <c r="D54" s="1">
        <v>52370.69</v>
      </c>
      <c r="E54" s="1">
        <v>173115.18</v>
      </c>
      <c r="F54" s="1">
        <f t="shared" si="0"/>
        <v>243755.87</v>
      </c>
    </row>
    <row r="55" spans="1:7" x14ac:dyDescent="0.2">
      <c r="A55" t="s">
        <v>39</v>
      </c>
      <c r="B55" t="s">
        <v>75</v>
      </c>
      <c r="C55" s="1">
        <v>50674.19</v>
      </c>
      <c r="D55" s="1">
        <v>56978.82</v>
      </c>
      <c r="E55" s="1">
        <v>68639.25</v>
      </c>
      <c r="F55" s="1">
        <f t="shared" si="0"/>
        <v>176292.26</v>
      </c>
    </row>
    <row r="56" spans="1:7" x14ac:dyDescent="0.2">
      <c r="A56" t="s">
        <v>37</v>
      </c>
      <c r="B56" t="s">
        <v>75</v>
      </c>
      <c r="C56" s="1">
        <v>64237.08</v>
      </c>
      <c r="D56" s="1">
        <v>10179.030000000001</v>
      </c>
      <c r="E56" s="1">
        <v>26798.79</v>
      </c>
      <c r="F56" s="1">
        <f t="shared" si="0"/>
        <v>101214.9</v>
      </c>
    </row>
    <row r="57" spans="1:7" x14ac:dyDescent="0.2">
      <c r="A57" t="s">
        <v>70</v>
      </c>
      <c r="B57" t="s">
        <v>75</v>
      </c>
      <c r="D57" s="1">
        <v>7167.11</v>
      </c>
      <c r="F57" s="1">
        <f t="shared" si="0"/>
        <v>7167.11</v>
      </c>
      <c r="G57" t="s">
        <v>102</v>
      </c>
    </row>
    <row r="58" spans="1:7" x14ac:dyDescent="0.2">
      <c r="A58" t="s">
        <v>40</v>
      </c>
      <c r="B58" t="s">
        <v>75</v>
      </c>
      <c r="C58" s="1">
        <v>180.15</v>
      </c>
      <c r="D58" s="1">
        <v>110.73</v>
      </c>
      <c r="F58" s="1">
        <f t="shared" si="0"/>
        <v>290.88</v>
      </c>
      <c r="G58" t="s">
        <v>92</v>
      </c>
    </row>
    <row r="59" spans="1:7" x14ac:dyDescent="0.2">
      <c r="A59" t="s">
        <v>41</v>
      </c>
      <c r="B59" t="s">
        <v>75</v>
      </c>
      <c r="C59" s="1">
        <v>7807.65</v>
      </c>
      <c r="D59" s="1">
        <v>24897.45</v>
      </c>
      <c r="F59" s="1">
        <f t="shared" si="0"/>
        <v>32705.1</v>
      </c>
      <c r="G59" t="s">
        <v>92</v>
      </c>
    </row>
    <row r="60" spans="1:7" x14ac:dyDescent="0.2">
      <c r="A60" t="s">
        <v>42</v>
      </c>
      <c r="B60" t="s">
        <v>75</v>
      </c>
      <c r="C60" s="1">
        <v>2736693.15</v>
      </c>
      <c r="D60" s="1">
        <v>649181.16</v>
      </c>
      <c r="E60" s="1">
        <v>545619.09</v>
      </c>
      <c r="F60" s="1">
        <f t="shared" si="0"/>
        <v>3931493.4</v>
      </c>
      <c r="G60" t="s">
        <v>88</v>
      </c>
    </row>
    <row r="61" spans="1:7" x14ac:dyDescent="0.2">
      <c r="A61" t="s">
        <v>43</v>
      </c>
      <c r="B61" t="s">
        <v>75</v>
      </c>
      <c r="C61" s="1">
        <v>14827.5</v>
      </c>
      <c r="D61" s="1">
        <v>14797.4</v>
      </c>
      <c r="E61" s="1">
        <v>42051.53</v>
      </c>
      <c r="F61" s="1">
        <f t="shared" si="0"/>
        <v>71676.429999999993</v>
      </c>
    </row>
    <row r="62" spans="1:7" x14ac:dyDescent="0.2">
      <c r="A62" t="s">
        <v>44</v>
      </c>
      <c r="B62" t="s">
        <v>75</v>
      </c>
      <c r="C62" s="1">
        <v>956524.87</v>
      </c>
      <c r="D62" s="1">
        <v>950619.31</v>
      </c>
      <c r="E62" s="1">
        <v>953975.51</v>
      </c>
      <c r="F62" s="1">
        <f t="shared" si="0"/>
        <v>2861119.6900000004</v>
      </c>
    </row>
    <row r="63" spans="1:7" x14ac:dyDescent="0.2">
      <c r="A63" t="s">
        <v>45</v>
      </c>
      <c r="B63" t="s">
        <v>75</v>
      </c>
      <c r="C63" s="1">
        <v>18155.330000000002</v>
      </c>
      <c r="D63" s="1">
        <v>17186.189999999999</v>
      </c>
      <c r="F63" s="1">
        <f t="shared" si="0"/>
        <v>35341.520000000004</v>
      </c>
      <c r="G63" t="s">
        <v>92</v>
      </c>
    </row>
    <row r="64" spans="1:7" x14ac:dyDescent="0.2">
      <c r="A64" t="s">
        <v>46</v>
      </c>
      <c r="B64" t="s">
        <v>75</v>
      </c>
      <c r="C64" s="1">
        <v>8208.2800000000007</v>
      </c>
      <c r="D64" s="1">
        <v>6516.1</v>
      </c>
      <c r="E64" s="1">
        <v>7080.95</v>
      </c>
      <c r="F64" s="1">
        <f t="shared" si="0"/>
        <v>21805.33</v>
      </c>
    </row>
    <row r="65" spans="1:7" x14ac:dyDescent="0.2">
      <c r="A65" t="s">
        <v>47</v>
      </c>
      <c r="B65" t="s">
        <v>75</v>
      </c>
      <c r="C65" s="1">
        <v>5187.33</v>
      </c>
      <c r="D65" s="1">
        <v>6367.08</v>
      </c>
      <c r="F65" s="1">
        <f t="shared" si="0"/>
        <v>11554.41</v>
      </c>
      <c r="G65" t="s">
        <v>92</v>
      </c>
    </row>
    <row r="66" spans="1:7" x14ac:dyDescent="0.2">
      <c r="A66" t="s">
        <v>48</v>
      </c>
      <c r="B66" t="s">
        <v>75</v>
      </c>
      <c r="C66" s="1">
        <v>147281.1</v>
      </c>
      <c r="D66" s="1">
        <v>136386.72</v>
      </c>
      <c r="E66" s="1">
        <v>143570.23999999999</v>
      </c>
      <c r="F66" s="1">
        <f t="shared" si="0"/>
        <v>427238.06</v>
      </c>
    </row>
    <row r="67" spans="1:7" x14ac:dyDescent="0.2">
      <c r="A67" t="s">
        <v>49</v>
      </c>
      <c r="B67" t="s">
        <v>75</v>
      </c>
      <c r="C67" s="1">
        <v>62488.87</v>
      </c>
      <c r="D67" s="1">
        <v>99526.73</v>
      </c>
      <c r="E67" s="1">
        <v>91577.75</v>
      </c>
      <c r="F67" s="1">
        <f t="shared" si="0"/>
        <v>253593.35</v>
      </c>
    </row>
    <row r="68" spans="1:7" x14ac:dyDescent="0.2">
      <c r="A68" t="s">
        <v>50</v>
      </c>
      <c r="B68" t="s">
        <v>75</v>
      </c>
      <c r="C68" s="1">
        <v>21808.32</v>
      </c>
      <c r="D68" s="1">
        <v>28909.5</v>
      </c>
      <c r="E68" s="1">
        <v>24660.94</v>
      </c>
      <c r="F68" s="1">
        <f t="shared" si="0"/>
        <v>75378.759999999995</v>
      </c>
    </row>
    <row r="69" spans="1:7" x14ac:dyDescent="0.2">
      <c r="A69" t="s">
        <v>51</v>
      </c>
      <c r="B69" t="s">
        <v>75</v>
      </c>
      <c r="C69" s="1">
        <v>3916.08</v>
      </c>
      <c r="D69" s="1">
        <v>3120.12</v>
      </c>
      <c r="E69" s="1">
        <v>0</v>
      </c>
      <c r="F69" s="1">
        <f t="shared" si="0"/>
        <v>7036.2</v>
      </c>
    </row>
    <row r="70" spans="1:7" hidden="1" x14ac:dyDescent="0.2">
      <c r="A70" t="s">
        <v>52</v>
      </c>
      <c r="B70" t="s">
        <v>75</v>
      </c>
      <c r="F70" s="1">
        <f t="shared" ref="F70:F82" si="1">SUM(C70:E70)</f>
        <v>0</v>
      </c>
    </row>
    <row r="71" spans="1:7" x14ac:dyDescent="0.2">
      <c r="A71" t="s">
        <v>53</v>
      </c>
      <c r="B71" t="s">
        <v>75</v>
      </c>
      <c r="C71" s="1">
        <v>0</v>
      </c>
      <c r="D71" s="1">
        <v>0</v>
      </c>
      <c r="E71" s="1">
        <v>644544.46</v>
      </c>
      <c r="F71" s="1">
        <f t="shared" si="1"/>
        <v>644544.46</v>
      </c>
      <c r="G71" t="s">
        <v>95</v>
      </c>
    </row>
    <row r="72" spans="1:7" x14ac:dyDescent="0.2">
      <c r="A72" t="s">
        <v>53</v>
      </c>
      <c r="B72" t="s">
        <v>77</v>
      </c>
      <c r="C72" s="1">
        <v>51188.94</v>
      </c>
      <c r="D72" s="1">
        <v>15399</v>
      </c>
      <c r="E72" s="1">
        <v>0</v>
      </c>
      <c r="F72" s="1">
        <f t="shared" si="1"/>
        <v>66587.94</v>
      </c>
      <c r="G72" t="s">
        <v>96</v>
      </c>
    </row>
    <row r="73" spans="1:7" x14ac:dyDescent="0.2">
      <c r="A73" t="s">
        <v>71</v>
      </c>
      <c r="B73" t="s">
        <v>75</v>
      </c>
      <c r="C73" s="1">
        <v>0</v>
      </c>
      <c r="D73" s="1">
        <v>120900.47</v>
      </c>
      <c r="E73" s="1">
        <v>0</v>
      </c>
      <c r="F73" s="1">
        <f t="shared" si="1"/>
        <v>120900.47</v>
      </c>
    </row>
    <row r="74" spans="1:7" x14ac:dyDescent="0.2">
      <c r="A74" t="s">
        <v>71</v>
      </c>
      <c r="B74" t="s">
        <v>77</v>
      </c>
      <c r="C74" s="1">
        <v>111025.67</v>
      </c>
      <c r="D74" s="1">
        <v>76123.69</v>
      </c>
      <c r="E74" s="1">
        <v>148876.4</v>
      </c>
      <c r="F74" s="1">
        <f t="shared" si="1"/>
        <v>336025.76</v>
      </c>
    </row>
    <row r="75" spans="1:7" x14ac:dyDescent="0.2">
      <c r="A75" t="s">
        <v>54</v>
      </c>
      <c r="B75" t="s">
        <v>75</v>
      </c>
      <c r="C75" s="1">
        <v>483609.98</v>
      </c>
      <c r="D75" s="1">
        <v>548334.64</v>
      </c>
      <c r="E75" s="1">
        <v>644015.68999999994</v>
      </c>
      <c r="F75" s="1">
        <f t="shared" si="1"/>
        <v>1675960.31</v>
      </c>
    </row>
    <row r="76" spans="1:7" x14ac:dyDescent="0.2">
      <c r="A76" t="s">
        <v>54</v>
      </c>
      <c r="B76" t="s">
        <v>77</v>
      </c>
      <c r="C76" s="1">
        <v>168878.87</v>
      </c>
      <c r="D76" s="1">
        <v>222412.92</v>
      </c>
      <c r="E76" s="1">
        <v>46984.49</v>
      </c>
      <c r="F76" s="1">
        <f t="shared" si="1"/>
        <v>438276.28</v>
      </c>
    </row>
    <row r="77" spans="1:7" x14ac:dyDescent="0.2">
      <c r="A77" t="s">
        <v>55</v>
      </c>
      <c r="B77" t="s">
        <v>75</v>
      </c>
      <c r="C77" s="1">
        <v>159646.22</v>
      </c>
      <c r="D77" s="1">
        <v>78065.33</v>
      </c>
      <c r="E77" s="1">
        <v>120125.75999999999</v>
      </c>
      <c r="F77" s="1">
        <f t="shared" si="1"/>
        <v>357837.31</v>
      </c>
    </row>
    <row r="78" spans="1:7" x14ac:dyDescent="0.2">
      <c r="A78" t="s">
        <v>55</v>
      </c>
      <c r="B78" t="s">
        <v>77</v>
      </c>
      <c r="C78" s="1">
        <f>15807.89+24725.83</f>
        <v>40533.72</v>
      </c>
      <c r="D78" s="1">
        <v>0</v>
      </c>
      <c r="E78" s="1">
        <v>0</v>
      </c>
      <c r="F78" s="1">
        <f t="shared" si="1"/>
        <v>40533.72</v>
      </c>
      <c r="G78" t="s">
        <v>90</v>
      </c>
    </row>
    <row r="79" spans="1:7" x14ac:dyDescent="0.2">
      <c r="A79" t="s">
        <v>56</v>
      </c>
      <c r="B79" t="s">
        <v>75</v>
      </c>
      <c r="C79" s="1">
        <v>0</v>
      </c>
      <c r="D79" s="1">
        <v>0</v>
      </c>
      <c r="E79" s="1">
        <v>73423.360000000001</v>
      </c>
      <c r="F79" s="1">
        <f t="shared" si="1"/>
        <v>73423.360000000001</v>
      </c>
      <c r="G79" t="s">
        <v>95</v>
      </c>
    </row>
    <row r="80" spans="1:7" x14ac:dyDescent="0.2">
      <c r="A80" t="s">
        <v>56</v>
      </c>
      <c r="B80" t="s">
        <v>77</v>
      </c>
      <c r="C80" s="1">
        <v>0</v>
      </c>
      <c r="D80" s="1">
        <v>0</v>
      </c>
      <c r="E80" s="1">
        <v>0</v>
      </c>
      <c r="F80" s="1">
        <f t="shared" si="1"/>
        <v>0</v>
      </c>
      <c r="G80" t="s">
        <v>95</v>
      </c>
    </row>
    <row r="81" spans="1:7" x14ac:dyDescent="0.2">
      <c r="A81" t="s">
        <v>73</v>
      </c>
      <c r="B81" t="s">
        <v>75</v>
      </c>
      <c r="C81" s="1">
        <v>0</v>
      </c>
      <c r="D81" s="1">
        <v>0</v>
      </c>
      <c r="E81" s="1">
        <v>892.9</v>
      </c>
      <c r="F81" s="1">
        <f t="shared" si="1"/>
        <v>892.9</v>
      </c>
    </row>
    <row r="82" spans="1:7" x14ac:dyDescent="0.2">
      <c r="A82" t="s">
        <v>73</v>
      </c>
      <c r="B82" t="s">
        <v>76</v>
      </c>
      <c r="C82" s="1">
        <v>11736.85</v>
      </c>
      <c r="D82" s="1">
        <v>5600.82</v>
      </c>
      <c r="E82" s="1">
        <v>7273.1</v>
      </c>
      <c r="F82" s="1">
        <f t="shared" si="1"/>
        <v>24610.769999999997</v>
      </c>
    </row>
    <row r="83" spans="1:7" x14ac:dyDescent="0.2">
      <c r="A83" t="s">
        <v>57</v>
      </c>
      <c r="B83" t="s">
        <v>75</v>
      </c>
      <c r="C83" s="1">
        <v>92891.65</v>
      </c>
      <c r="D83" s="1">
        <v>92829.77</v>
      </c>
      <c r="E83" s="1">
        <v>82896.27</v>
      </c>
      <c r="F83" s="1">
        <f t="shared" si="0"/>
        <v>268617.69</v>
      </c>
    </row>
    <row r="84" spans="1:7" x14ac:dyDescent="0.2">
      <c r="A84" t="s">
        <v>84</v>
      </c>
      <c r="B84" t="s">
        <v>75</v>
      </c>
      <c r="C84" s="1">
        <v>2147187.56</v>
      </c>
      <c r="D84" s="1">
        <v>2208488.84</v>
      </c>
      <c r="E84" s="1">
        <v>2181180.2000000002</v>
      </c>
      <c r="F84" s="1">
        <f t="shared" si="0"/>
        <v>6536856.6000000006</v>
      </c>
      <c r="G84" t="s">
        <v>85</v>
      </c>
    </row>
    <row r="85" spans="1:7" x14ac:dyDescent="0.2">
      <c r="A85" t="s">
        <v>58</v>
      </c>
      <c r="B85" t="s">
        <v>75</v>
      </c>
      <c r="C85" s="1">
        <f>497495.57+25791.39</f>
        <v>523286.96</v>
      </c>
      <c r="D85" s="1">
        <f>831602.4+28736.63</f>
        <v>860339.03</v>
      </c>
      <c r="E85" s="1">
        <f>754537.85+28754.96</f>
        <v>783292.80999999994</v>
      </c>
      <c r="F85" s="1">
        <f t="shared" ref="F85:F96" si="2">SUM(C85:E85)</f>
        <v>2166918.7999999998</v>
      </c>
    </row>
    <row r="86" spans="1:7" x14ac:dyDescent="0.2">
      <c r="A86" t="s">
        <v>58</v>
      </c>
      <c r="B86" t="s">
        <v>77</v>
      </c>
      <c r="C86" s="1">
        <v>0</v>
      </c>
      <c r="D86" s="1">
        <v>0</v>
      </c>
      <c r="E86" s="1">
        <v>659216.31999999995</v>
      </c>
      <c r="F86" s="1">
        <f t="shared" si="2"/>
        <v>659216.31999999995</v>
      </c>
      <c r="G86" t="s">
        <v>95</v>
      </c>
    </row>
    <row r="87" spans="1:7" x14ac:dyDescent="0.2">
      <c r="A87" t="s">
        <v>59</v>
      </c>
      <c r="B87" t="s">
        <v>75</v>
      </c>
      <c r="C87" s="1">
        <v>587502.66</v>
      </c>
      <c r="D87" s="1">
        <v>576903</v>
      </c>
      <c r="E87" s="1">
        <v>592909.18999999994</v>
      </c>
      <c r="F87" s="1">
        <f t="shared" si="2"/>
        <v>1757314.85</v>
      </c>
    </row>
    <row r="88" spans="1:7" x14ac:dyDescent="0.2">
      <c r="A88" t="s">
        <v>60</v>
      </c>
      <c r="B88" t="s">
        <v>75</v>
      </c>
      <c r="C88" s="1">
        <v>10256.76</v>
      </c>
      <c r="D88" s="1">
        <v>174707.22</v>
      </c>
      <c r="E88" s="1">
        <v>10768.81</v>
      </c>
      <c r="F88" s="1">
        <f t="shared" si="2"/>
        <v>195732.79</v>
      </c>
    </row>
    <row r="89" spans="1:7" x14ac:dyDescent="0.2">
      <c r="A89" t="s">
        <v>60</v>
      </c>
      <c r="B89" t="s">
        <v>82</v>
      </c>
      <c r="C89" s="1">
        <v>186040.98</v>
      </c>
      <c r="D89" s="1">
        <v>179978.47</v>
      </c>
      <c r="E89" s="1">
        <v>186036.99</v>
      </c>
      <c r="F89" s="1">
        <f t="shared" si="2"/>
        <v>552056.43999999994</v>
      </c>
    </row>
    <row r="90" spans="1:7" x14ac:dyDescent="0.2">
      <c r="A90" t="s">
        <v>60</v>
      </c>
      <c r="B90" t="s">
        <v>77</v>
      </c>
      <c r="C90" s="1">
        <v>0</v>
      </c>
      <c r="D90" s="1">
        <v>0</v>
      </c>
      <c r="E90" s="1">
        <f>3928.85+38937.36</f>
        <v>42866.21</v>
      </c>
      <c r="F90" s="1">
        <f t="shared" si="2"/>
        <v>42866.21</v>
      </c>
    </row>
    <row r="91" spans="1:7" x14ac:dyDescent="0.2">
      <c r="A91" t="s">
        <v>61</v>
      </c>
      <c r="B91" t="s">
        <v>75</v>
      </c>
      <c r="C91" s="1">
        <v>0</v>
      </c>
      <c r="D91" s="1">
        <v>0</v>
      </c>
      <c r="E91" s="1">
        <v>267939.03000000003</v>
      </c>
      <c r="F91" s="1">
        <f t="shared" si="2"/>
        <v>267939.03000000003</v>
      </c>
      <c r="G91" t="s">
        <v>89</v>
      </c>
    </row>
    <row r="92" spans="1:7" x14ac:dyDescent="0.2">
      <c r="A92" t="s">
        <v>81</v>
      </c>
      <c r="B92" t="s">
        <v>77</v>
      </c>
      <c r="C92" s="1">
        <v>0</v>
      </c>
      <c r="D92" s="1">
        <v>1829.27</v>
      </c>
      <c r="E92" s="1">
        <v>0</v>
      </c>
      <c r="F92" s="1">
        <f t="shared" si="2"/>
        <v>1829.27</v>
      </c>
    </row>
    <row r="93" spans="1:7" x14ac:dyDescent="0.2">
      <c r="A93" t="s">
        <v>62</v>
      </c>
      <c r="B93" t="s">
        <v>75</v>
      </c>
      <c r="C93" s="1">
        <v>46678.86</v>
      </c>
      <c r="D93" s="1">
        <v>49517.62</v>
      </c>
      <c r="E93" s="1">
        <v>51279.199999999997</v>
      </c>
      <c r="F93" s="1">
        <f t="shared" si="2"/>
        <v>147475.68</v>
      </c>
    </row>
    <row r="94" spans="1:7" x14ac:dyDescent="0.2">
      <c r="A94" t="s">
        <v>63</v>
      </c>
      <c r="B94" t="s">
        <v>75</v>
      </c>
      <c r="C94" s="1">
        <v>333.32</v>
      </c>
      <c r="D94" s="1">
        <v>150.9</v>
      </c>
      <c r="F94" s="1">
        <f t="shared" si="2"/>
        <v>484.22</v>
      </c>
      <c r="G94" t="s">
        <v>92</v>
      </c>
    </row>
    <row r="95" spans="1:7" x14ac:dyDescent="0.2">
      <c r="A95" t="s">
        <v>64</v>
      </c>
      <c r="B95" t="s">
        <v>75</v>
      </c>
      <c r="C95" s="1">
        <v>1928.48</v>
      </c>
      <c r="D95" s="1">
        <v>36562.21</v>
      </c>
      <c r="F95" s="1">
        <f t="shared" si="2"/>
        <v>38490.69</v>
      </c>
      <c r="G95" t="s">
        <v>92</v>
      </c>
    </row>
    <row r="96" spans="1:7" x14ac:dyDescent="0.2">
      <c r="A96" t="s">
        <v>65</v>
      </c>
      <c r="B96" t="s">
        <v>75</v>
      </c>
      <c r="C96" s="2">
        <v>281720.99</v>
      </c>
      <c r="D96" s="2">
        <v>292095.56</v>
      </c>
      <c r="E96" s="2">
        <v>287889.82</v>
      </c>
      <c r="F96" s="2">
        <f t="shared" si="2"/>
        <v>861706.37000000011</v>
      </c>
    </row>
    <row r="97" spans="1:6" ht="13.5" thickBot="1" x14ac:dyDescent="0.25">
      <c r="B97" s="3" t="s">
        <v>87</v>
      </c>
      <c r="C97" s="4">
        <f>SUM(C5:C96)</f>
        <v>22893079.030000005</v>
      </c>
      <c r="D97" s="4">
        <f>SUM(D5:D96)</f>
        <v>24480716.710000001</v>
      </c>
      <c r="E97" s="4">
        <f>SUM(E5:E96)</f>
        <v>20998927.299999993</v>
      </c>
      <c r="F97" s="4">
        <f>SUM(F5:F96)</f>
        <v>68372723.039999992</v>
      </c>
    </row>
    <row r="98" spans="1:6" ht="13.5" thickTop="1" x14ac:dyDescent="0.2"/>
    <row r="99" spans="1:6" x14ac:dyDescent="0.2">
      <c r="A99" t="s">
        <v>97</v>
      </c>
    </row>
  </sheetData>
  <autoFilter ref="A3:G97"/>
  <phoneticPr fontId="0" type="noConversion"/>
  <pageMargins left="0" right="0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Felienne</cp:lastModifiedBy>
  <cp:lastPrinted>2001-11-26T17:20:12Z</cp:lastPrinted>
  <dcterms:created xsi:type="dcterms:W3CDTF">2001-11-26T14:46:39Z</dcterms:created>
  <dcterms:modified xsi:type="dcterms:W3CDTF">2014-09-04T08:11:54Z</dcterms:modified>
</cp:coreProperties>
</file>