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35" windowHeight="9300" activeTab="2"/>
  </bookViews>
  <sheets>
    <sheet name="Flat" sheetId="1" r:id="rId1"/>
    <sheet name="Peak" sheetId="2" r:id="rId2"/>
    <sheet name="Flat - yearly" sheetId="3" r:id="rId3"/>
  </sheets>
  <definedNames>
    <definedName name="_xlnm.Print_Area" localSheetId="2">'Flat - yearly'!$A$1:$Q$63</definedName>
    <definedName name="_xlnm.Print_Area" localSheetId="1">Peak!$A$2:$M$23</definedName>
  </definedNames>
  <calcPr calcId="152511" iterate="1"/>
</workbook>
</file>

<file path=xl/calcChain.xml><?xml version="1.0" encoding="utf-8"?>
<calcChain xmlns="http://schemas.openxmlformats.org/spreadsheetml/2006/main">
  <c r="B17" i="1" l="1"/>
  <c r="C17" i="1"/>
  <c r="C19" i="1" s="1"/>
  <c r="D17" i="1"/>
  <c r="E17" i="1"/>
  <c r="F17" i="1"/>
  <c r="F19" i="1" s="1"/>
  <c r="G17" i="1"/>
  <c r="H17" i="1"/>
  <c r="H19" i="1" s="1"/>
  <c r="I17" i="1"/>
  <c r="I19" i="1" s="1"/>
  <c r="I27" i="1" s="1"/>
  <c r="J17" i="1"/>
  <c r="K17" i="1"/>
  <c r="K19" i="1" s="1"/>
  <c r="L17" i="1"/>
  <c r="M17" i="1"/>
  <c r="N17" i="1"/>
  <c r="N19" i="1" s="1"/>
  <c r="O17" i="1"/>
  <c r="P17" i="1"/>
  <c r="P19" i="1" s="1"/>
  <c r="P23" i="1" s="1"/>
  <c r="Q17" i="1"/>
  <c r="Q19" i="1" s="1"/>
  <c r="R17" i="1"/>
  <c r="S17" i="1"/>
  <c r="S19" i="1" s="1"/>
  <c r="S23" i="1" s="1"/>
  <c r="T17" i="1"/>
  <c r="U17" i="1"/>
  <c r="V17" i="1"/>
  <c r="V19" i="1" s="1"/>
  <c r="W17" i="1"/>
  <c r="X17" i="1"/>
  <c r="X19" i="1" s="1"/>
  <c r="X23" i="1" s="1"/>
  <c r="X35" i="1" s="1"/>
  <c r="X37" i="1" s="1"/>
  <c r="Y17" i="1"/>
  <c r="Y19" i="1" s="1"/>
  <c r="Z17" i="1"/>
  <c r="AA17" i="1"/>
  <c r="AA19" i="1" s="1"/>
  <c r="AB17" i="1"/>
  <c r="AC17" i="1"/>
  <c r="AD17" i="1"/>
  <c r="AD19" i="1" s="1"/>
  <c r="AD25" i="1" s="1"/>
  <c r="AD35" i="1" s="1"/>
  <c r="AD37" i="1" s="1"/>
  <c r="AE17" i="1"/>
  <c r="AF17" i="1"/>
  <c r="AF19" i="1" s="1"/>
  <c r="AF25" i="1" s="1"/>
  <c r="AG17" i="1"/>
  <c r="AG19" i="1" s="1"/>
  <c r="AG25" i="1" s="1"/>
  <c r="AG35" i="1" s="1"/>
  <c r="AG37" i="1" s="1"/>
  <c r="AH17" i="1"/>
  <c r="AI17" i="1"/>
  <c r="AI19" i="1" s="1"/>
  <c r="AJ17" i="1"/>
  <c r="AK17" i="1"/>
  <c r="AL17" i="1"/>
  <c r="AL19" i="1" s="1"/>
  <c r="AL25" i="1" s="1"/>
  <c r="AM17" i="1"/>
  <c r="AN17" i="1"/>
  <c r="AN19" i="1" s="1"/>
  <c r="AO17" i="1"/>
  <c r="AO19" i="1" s="1"/>
  <c r="AO25" i="1" s="1"/>
  <c r="AO35" i="1" s="1"/>
  <c r="AO37" i="1" s="1"/>
  <c r="AP17" i="1"/>
  <c r="AQ17" i="1"/>
  <c r="AQ19" i="1" s="1"/>
  <c r="AR17" i="1"/>
  <c r="AS17" i="1"/>
  <c r="AT17" i="1"/>
  <c r="AT19" i="1" s="1"/>
  <c r="AT25" i="1" s="1"/>
  <c r="AT35" i="1" s="1"/>
  <c r="AU17" i="1"/>
  <c r="AV17" i="1"/>
  <c r="AV19" i="1" s="1"/>
  <c r="AV25" i="1" s="1"/>
  <c r="AW17" i="1"/>
  <c r="AW19" i="1" s="1"/>
  <c r="AW25" i="1" s="1"/>
  <c r="AW35" i="1" s="1"/>
  <c r="AW37" i="1" s="1"/>
  <c r="AX17" i="1"/>
  <c r="AY17" i="1"/>
  <c r="AY19" i="1" s="1"/>
  <c r="AZ17" i="1"/>
  <c r="BA17" i="1"/>
  <c r="BB17" i="1"/>
  <c r="BB19" i="1" s="1"/>
  <c r="BB25" i="1" s="1"/>
  <c r="BB35" i="1" s="1"/>
  <c r="BB37" i="1" s="1"/>
  <c r="BC17" i="1"/>
  <c r="BD17" i="1"/>
  <c r="BD19" i="1" s="1"/>
  <c r="BE17" i="1"/>
  <c r="BE19" i="1" s="1"/>
  <c r="BE25" i="1" s="1"/>
  <c r="BE35" i="1" s="1"/>
  <c r="BE37" i="1" s="1"/>
  <c r="BF17" i="1"/>
  <c r="BG17" i="1"/>
  <c r="BG19" i="1" s="1"/>
  <c r="BH17" i="1"/>
  <c r="BI17" i="1"/>
  <c r="B19" i="1"/>
  <c r="B27" i="1" s="1"/>
  <c r="D19" i="1"/>
  <c r="E19" i="1"/>
  <c r="G19" i="1"/>
  <c r="J19" i="1"/>
  <c r="J27" i="1" s="1"/>
  <c r="L19" i="1"/>
  <c r="M19" i="1"/>
  <c r="O19" i="1"/>
  <c r="R19" i="1"/>
  <c r="T19" i="1"/>
  <c r="T25" i="1" s="1"/>
  <c r="U19" i="1"/>
  <c r="U25" i="1" s="1"/>
  <c r="W19" i="1"/>
  <c r="Z19" i="1"/>
  <c r="AB19" i="1"/>
  <c r="AB25" i="1" s="1"/>
  <c r="AC19" i="1"/>
  <c r="AC25" i="1" s="1"/>
  <c r="AE19" i="1"/>
  <c r="AH19" i="1"/>
  <c r="AJ19" i="1"/>
  <c r="AJ25" i="1" s="1"/>
  <c r="AK19" i="1"/>
  <c r="AK25" i="1" s="1"/>
  <c r="AM19" i="1"/>
  <c r="AP19" i="1"/>
  <c r="AR19" i="1"/>
  <c r="AR25" i="1" s="1"/>
  <c r="AS19" i="1"/>
  <c r="AS25" i="1" s="1"/>
  <c r="AU19" i="1"/>
  <c r="AX19" i="1"/>
  <c r="AZ19" i="1"/>
  <c r="AZ25" i="1" s="1"/>
  <c r="BA19" i="1"/>
  <c r="BA25" i="1" s="1"/>
  <c r="BC19" i="1"/>
  <c r="BF19" i="1"/>
  <c r="BH19" i="1"/>
  <c r="BH25" i="1" s="1"/>
  <c r="BI19" i="1"/>
  <c r="BI25" i="1" s="1"/>
  <c r="AM20" i="1"/>
  <c r="AN20" i="1"/>
  <c r="AO20" i="1" s="1"/>
  <c r="AP20" i="1" s="1"/>
  <c r="AQ20" i="1" s="1"/>
  <c r="AR20" i="1" s="1"/>
  <c r="AS20" i="1" s="1"/>
  <c r="AT20" i="1" s="1"/>
  <c r="AU20" i="1" s="1"/>
  <c r="AV20" i="1" s="1"/>
  <c r="AW20" i="1" s="1"/>
  <c r="AY20" i="1"/>
  <c r="AZ20" i="1"/>
  <c r="BA20" i="1" s="1"/>
  <c r="BB20" i="1" s="1"/>
  <c r="BC20" i="1" s="1"/>
  <c r="BD20" i="1" s="1"/>
  <c r="BE20" i="1" s="1"/>
  <c r="BF20" i="1" s="1"/>
  <c r="BG20" i="1" s="1"/>
  <c r="BH20" i="1" s="1"/>
  <c r="BI20" i="1" s="1"/>
  <c r="A22" i="1"/>
  <c r="B22" i="1"/>
  <c r="G22" i="1"/>
  <c r="J22" i="1"/>
  <c r="N22" i="1"/>
  <c r="O22" i="1"/>
  <c r="P22" i="1"/>
  <c r="Q22" i="1"/>
  <c r="R22" i="1"/>
  <c r="N22" i="3" s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23" i="1"/>
  <c r="B23" i="1"/>
  <c r="D23" i="1"/>
  <c r="G23" i="1"/>
  <c r="J23" i="1"/>
  <c r="L23" i="1"/>
  <c r="M23" i="1"/>
  <c r="O23" i="1"/>
  <c r="R23" i="1"/>
  <c r="T23" i="1"/>
  <c r="W23" i="1"/>
  <c r="Z23" i="1"/>
  <c r="AA23" i="1"/>
  <c r="AB23" i="1"/>
  <c r="AB35" i="1" s="1"/>
  <c r="AB37" i="1" s="1"/>
  <c r="AC23" i="1"/>
  <c r="AD23" i="1"/>
  <c r="AE23" i="1"/>
  <c r="AF23" i="1"/>
  <c r="AG23" i="1"/>
  <c r="AH23" i="1"/>
  <c r="AI23" i="1"/>
  <c r="AJ23" i="1"/>
  <c r="AJ35" i="1" s="1"/>
  <c r="AJ37" i="1" s="1"/>
  <c r="AK23" i="1"/>
  <c r="AL23" i="1"/>
  <c r="AM23" i="1"/>
  <c r="AN23" i="1"/>
  <c r="AO23" i="1"/>
  <c r="AP23" i="1"/>
  <c r="AQ23" i="1"/>
  <c r="AR23" i="1"/>
  <c r="AR35" i="1" s="1"/>
  <c r="AR37" i="1" s="1"/>
  <c r="AS23" i="1"/>
  <c r="AT23" i="1"/>
  <c r="AU23" i="1"/>
  <c r="AV23" i="1"/>
  <c r="AW23" i="1"/>
  <c r="AX23" i="1"/>
  <c r="AY23" i="1"/>
  <c r="AZ23" i="1"/>
  <c r="AZ35" i="1" s="1"/>
  <c r="AZ37" i="1" s="1"/>
  <c r="BA23" i="1"/>
  <c r="BB23" i="1"/>
  <c r="BC23" i="1"/>
  <c r="BD23" i="1"/>
  <c r="BE23" i="1"/>
  <c r="BF23" i="1"/>
  <c r="BG23" i="1"/>
  <c r="BH23" i="1"/>
  <c r="BH35" i="1" s="1"/>
  <c r="BI23" i="1"/>
  <c r="A24" i="1"/>
  <c r="G24" i="1"/>
  <c r="H24" i="1"/>
  <c r="I24" i="1"/>
  <c r="J24" i="1"/>
  <c r="K24" i="1"/>
  <c r="L24" i="1"/>
  <c r="M24" i="1"/>
  <c r="N24" i="1"/>
  <c r="O24" i="1"/>
  <c r="P24" i="1"/>
  <c r="N24" i="3" s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F35" i="1" s="1"/>
  <c r="AF37" i="1" s="1"/>
  <c r="AG24" i="1"/>
  <c r="AH24" i="1"/>
  <c r="AI24" i="1"/>
  <c r="AJ24" i="1"/>
  <c r="AK24" i="1"/>
  <c r="AL24" i="1"/>
  <c r="AM24" i="1"/>
  <c r="AN24" i="1"/>
  <c r="AN35" i="1" s="1"/>
  <c r="AN37" i="1" s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Q24" i="3" s="1"/>
  <c r="BE24" i="1"/>
  <c r="BF24" i="1"/>
  <c r="BG24" i="1"/>
  <c r="BH24" i="1"/>
  <c r="BI24" i="1"/>
  <c r="A25" i="1"/>
  <c r="B25" i="1"/>
  <c r="C25" i="1"/>
  <c r="G25" i="1"/>
  <c r="H25" i="1"/>
  <c r="J25" i="1"/>
  <c r="K25" i="1"/>
  <c r="O25" i="1"/>
  <c r="R25" i="1"/>
  <c r="S25" i="1"/>
  <c r="S35" i="1" s="1"/>
  <c r="S37" i="1" s="1"/>
  <c r="W25" i="1"/>
  <c r="X25" i="1"/>
  <c r="Z25" i="1"/>
  <c r="O25" i="3" s="1"/>
  <c r="AA25" i="1"/>
  <c r="AE25" i="1"/>
  <c r="AH25" i="1"/>
  <c r="AI25" i="1"/>
  <c r="AI35" i="1" s="1"/>
  <c r="AI37" i="1" s="1"/>
  <c r="AM25" i="1"/>
  <c r="AN25" i="1"/>
  <c r="AP25" i="1"/>
  <c r="AQ25" i="1"/>
  <c r="AU25" i="1"/>
  <c r="AX25" i="1"/>
  <c r="AY25" i="1"/>
  <c r="AY35" i="1" s="1"/>
  <c r="AY37" i="1" s="1"/>
  <c r="BC25" i="1"/>
  <c r="BD25" i="1"/>
  <c r="BF25" i="1"/>
  <c r="BG25" i="1"/>
  <c r="A26" i="1"/>
  <c r="C26" i="1"/>
  <c r="F26" i="1"/>
  <c r="G26" i="1"/>
  <c r="K26" i="1"/>
  <c r="M26" i="1"/>
  <c r="N26" i="1"/>
  <c r="O26" i="1"/>
  <c r="P26" i="1"/>
  <c r="Q26" i="1"/>
  <c r="R26" i="1"/>
  <c r="S26" i="1"/>
  <c r="T26" i="1"/>
  <c r="U26" i="1"/>
  <c r="N26" i="3" s="1"/>
  <c r="V26" i="1"/>
  <c r="W26" i="1"/>
  <c r="X26" i="1"/>
  <c r="Y26" i="1"/>
  <c r="Z26" i="1"/>
  <c r="AA26" i="1"/>
  <c r="AB26" i="1"/>
  <c r="AC26" i="1"/>
  <c r="O26" i="3" s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Q26" i="3" s="1"/>
  <c r="BB26" i="1"/>
  <c r="BC26" i="1"/>
  <c r="BD26" i="1"/>
  <c r="BE26" i="1"/>
  <c r="BF26" i="1"/>
  <c r="BG26" i="1"/>
  <c r="BH26" i="1"/>
  <c r="BI26" i="1"/>
  <c r="A27" i="1"/>
  <c r="G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P27" i="3" s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Q27" i="3" s="1"/>
  <c r="BE27" i="1"/>
  <c r="BF27" i="1"/>
  <c r="BG27" i="1"/>
  <c r="BH27" i="1"/>
  <c r="BI27" i="1"/>
  <c r="A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T35" i="1" s="1"/>
  <c r="T37" i="1" s="1"/>
  <c r="U28" i="1"/>
  <c r="V28" i="1"/>
  <c r="W28" i="1"/>
  <c r="X28" i="1"/>
  <c r="Y28" i="1"/>
  <c r="Z28" i="1"/>
  <c r="AA28" i="1"/>
  <c r="AB28" i="1"/>
  <c r="O28" i="3" s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Q35" i="1" s="1"/>
  <c r="AQ37" i="1" s="1"/>
  <c r="AR28" i="1"/>
  <c r="AS28" i="1"/>
  <c r="AT28" i="1"/>
  <c r="AU28" i="1"/>
  <c r="AV28" i="1"/>
  <c r="AW28" i="1"/>
  <c r="AX28" i="1"/>
  <c r="AY28" i="1"/>
  <c r="Q28" i="3" s="1"/>
  <c r="AZ28" i="1"/>
  <c r="BA28" i="1"/>
  <c r="BB28" i="1"/>
  <c r="BC28" i="1"/>
  <c r="BD28" i="1"/>
  <c r="BE28" i="1"/>
  <c r="BF28" i="1"/>
  <c r="BG28" i="1"/>
  <c r="BH28" i="1"/>
  <c r="BI28" i="1"/>
  <c r="A29" i="1"/>
  <c r="D29" i="1"/>
  <c r="G29" i="1"/>
  <c r="G35" i="1" s="1"/>
  <c r="G37" i="1" s="1"/>
  <c r="L29" i="1"/>
  <c r="N29" i="1"/>
  <c r="N29" i="3" s="1"/>
  <c r="O29" i="1"/>
  <c r="O35" i="1" s="1"/>
  <c r="O37" i="1" s="1"/>
  <c r="P29" i="1"/>
  <c r="Q29" i="1"/>
  <c r="R29" i="1"/>
  <c r="S29" i="1"/>
  <c r="T29" i="1"/>
  <c r="U29" i="1"/>
  <c r="V29" i="1"/>
  <c r="W29" i="1"/>
  <c r="W35" i="1" s="1"/>
  <c r="W37" i="1" s="1"/>
  <c r="X29" i="1"/>
  <c r="Y29" i="1"/>
  <c r="Z29" i="1"/>
  <c r="AA29" i="1"/>
  <c r="AB29" i="1"/>
  <c r="O29" i="3" s="1"/>
  <c r="AC29" i="1"/>
  <c r="AD29" i="1"/>
  <c r="AE29" i="1"/>
  <c r="AE35" i="1" s="1"/>
  <c r="AE37" i="1" s="1"/>
  <c r="AF29" i="1"/>
  <c r="AG29" i="1"/>
  <c r="AH29" i="1"/>
  <c r="AI29" i="1"/>
  <c r="AJ29" i="1"/>
  <c r="AK29" i="1"/>
  <c r="AL29" i="1"/>
  <c r="AM29" i="1"/>
  <c r="AM35" i="1" s="1"/>
  <c r="AM37" i="1" s="1"/>
  <c r="AN29" i="1"/>
  <c r="AO29" i="1"/>
  <c r="AP29" i="1"/>
  <c r="AQ29" i="1"/>
  <c r="AR29" i="1"/>
  <c r="AS29" i="1"/>
  <c r="AT29" i="1"/>
  <c r="AU29" i="1"/>
  <c r="AU35" i="1" s="1"/>
  <c r="AU37" i="1" s="1"/>
  <c r="AV29" i="1"/>
  <c r="AW29" i="1"/>
  <c r="AX29" i="1"/>
  <c r="AY29" i="1"/>
  <c r="AZ29" i="1"/>
  <c r="Q29" i="3" s="1"/>
  <c r="BA29" i="1"/>
  <c r="BB29" i="1"/>
  <c r="BC29" i="1"/>
  <c r="BC35" i="1" s="1"/>
  <c r="BC37" i="1" s="1"/>
  <c r="BD29" i="1"/>
  <c r="BE29" i="1"/>
  <c r="BF29" i="1"/>
  <c r="BG29" i="1"/>
  <c r="BH29" i="1"/>
  <c r="BI29" i="1"/>
  <c r="A30" i="1"/>
  <c r="B30" i="1"/>
  <c r="G30" i="1"/>
  <c r="J30" i="1"/>
  <c r="N30" i="1"/>
  <c r="O30" i="1"/>
  <c r="N30" i="3" s="1"/>
  <c r="P30" i="1"/>
  <c r="Q30" i="1"/>
  <c r="R30" i="1"/>
  <c r="S30" i="1"/>
  <c r="T30" i="1"/>
  <c r="U30" i="1"/>
  <c r="V30" i="1"/>
  <c r="W30" i="1"/>
  <c r="X30" i="1"/>
  <c r="Y30" i="1"/>
  <c r="Z30" i="1"/>
  <c r="O30" i="3" s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P30" i="3" s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31" i="1"/>
  <c r="B31" i="1"/>
  <c r="D31" i="1"/>
  <c r="E31" i="1"/>
  <c r="G31" i="1"/>
  <c r="J31" i="1"/>
  <c r="L31" i="1"/>
  <c r="M31" i="1"/>
  <c r="N31" i="1"/>
  <c r="O31" i="1"/>
  <c r="P31" i="1"/>
  <c r="Q31" i="1"/>
  <c r="R31" i="1"/>
  <c r="N31" i="3" s="1"/>
  <c r="S31" i="1"/>
  <c r="T31" i="1"/>
  <c r="U31" i="1"/>
  <c r="V31" i="1"/>
  <c r="W31" i="1"/>
  <c r="X31" i="1"/>
  <c r="Y31" i="1"/>
  <c r="Z31" i="1"/>
  <c r="O31" i="3" s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P31" i="3" s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32" i="1"/>
  <c r="B32" i="1"/>
  <c r="G32" i="1"/>
  <c r="H32" i="1"/>
  <c r="J32" i="1"/>
  <c r="M32" i="1"/>
  <c r="N32" i="1"/>
  <c r="O32" i="1"/>
  <c r="P32" i="1"/>
  <c r="N32" i="3" s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P32" i="3" s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33" i="1"/>
  <c r="B33" i="1"/>
  <c r="C33" i="1"/>
  <c r="D33" i="1"/>
  <c r="E33" i="1"/>
  <c r="G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O33" i="3" s="1"/>
  <c r="AD33" i="1"/>
  <c r="AE33" i="1"/>
  <c r="AF33" i="1"/>
  <c r="AG33" i="1"/>
  <c r="AH33" i="1"/>
  <c r="AI33" i="1"/>
  <c r="AJ33" i="1"/>
  <c r="AK33" i="1"/>
  <c r="AL33" i="1"/>
  <c r="AM33" i="1"/>
  <c r="P33" i="3" s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AA35" i="1"/>
  <c r="AA37" i="1" s="1"/>
  <c r="AL35" i="1"/>
  <c r="AL37" i="1" s="1"/>
  <c r="BG35" i="1"/>
  <c r="BG37" i="1" s="1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9" i="3"/>
  <c r="C32" i="3" s="1"/>
  <c r="D19" i="3"/>
  <c r="D23" i="3" s="1"/>
  <c r="G19" i="3"/>
  <c r="G23" i="3" s="1"/>
  <c r="K19" i="3"/>
  <c r="L19" i="3"/>
  <c r="N19" i="3"/>
  <c r="A22" i="3"/>
  <c r="G22" i="3"/>
  <c r="K22" i="3"/>
  <c r="O22" i="3"/>
  <c r="P22" i="3"/>
  <c r="A23" i="3"/>
  <c r="A24" i="3"/>
  <c r="D24" i="3"/>
  <c r="H24" i="3"/>
  <c r="I24" i="3"/>
  <c r="J24" i="3"/>
  <c r="K24" i="3"/>
  <c r="L24" i="3"/>
  <c r="M24" i="3"/>
  <c r="A25" i="3"/>
  <c r="D25" i="3"/>
  <c r="G25" i="3"/>
  <c r="K25" i="3"/>
  <c r="L25" i="3"/>
  <c r="A26" i="3"/>
  <c r="D26" i="3"/>
  <c r="K26" i="3"/>
  <c r="A27" i="3"/>
  <c r="C27" i="3"/>
  <c r="K27" i="3"/>
  <c r="N27" i="3"/>
  <c r="A28" i="3"/>
  <c r="D28" i="3"/>
  <c r="E28" i="3"/>
  <c r="F28" i="3"/>
  <c r="G28" i="3"/>
  <c r="H28" i="3"/>
  <c r="I28" i="3"/>
  <c r="J28" i="3"/>
  <c r="K28" i="3"/>
  <c r="L28" i="3"/>
  <c r="M28" i="3"/>
  <c r="P28" i="3"/>
  <c r="A29" i="3"/>
  <c r="D29" i="3"/>
  <c r="K29" i="3"/>
  <c r="A30" i="3"/>
  <c r="G30" i="3"/>
  <c r="K30" i="3"/>
  <c r="A31" i="3"/>
  <c r="G31" i="3"/>
  <c r="Q31" i="3"/>
  <c r="A32" i="3"/>
  <c r="D32" i="3"/>
  <c r="K32" i="3"/>
  <c r="Q32" i="3"/>
  <c r="A33" i="3"/>
  <c r="C33" i="3"/>
  <c r="D33" i="3"/>
  <c r="G33" i="3"/>
  <c r="K33" i="3"/>
  <c r="L33" i="3"/>
  <c r="B47" i="3"/>
  <c r="C47" i="3"/>
  <c r="D47" i="3"/>
  <c r="E47" i="3"/>
  <c r="F47" i="3"/>
  <c r="G47" i="3"/>
  <c r="H47" i="3"/>
  <c r="I47" i="3"/>
  <c r="J47" i="3"/>
  <c r="K47" i="3"/>
  <c r="L47" i="3"/>
  <c r="M47" i="3"/>
  <c r="A52" i="3"/>
  <c r="B52" i="3"/>
  <c r="A53" i="3"/>
  <c r="D53" i="3"/>
  <c r="H53" i="3"/>
  <c r="L53" i="3"/>
  <c r="A54" i="3"/>
  <c r="C54" i="3"/>
  <c r="D54" i="3"/>
  <c r="G54" i="3"/>
  <c r="L54" i="3"/>
  <c r="M54" i="3"/>
  <c r="A55" i="3"/>
  <c r="B55" i="3"/>
  <c r="F55" i="3"/>
  <c r="H55" i="3"/>
  <c r="I55" i="3"/>
  <c r="J55" i="3"/>
  <c r="A56" i="3"/>
  <c r="B56" i="3"/>
  <c r="E56" i="3"/>
  <c r="K56" i="3"/>
  <c r="M56" i="3"/>
  <c r="B58" i="3"/>
  <c r="B60" i="3" s="1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A13" i="2"/>
  <c r="AB13" i="2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15" i="2"/>
  <c r="B15" i="2"/>
  <c r="C15" i="2"/>
  <c r="C52" i="3" s="1"/>
  <c r="D15" i="2"/>
  <c r="D52" i="3" s="1"/>
  <c r="E15" i="2"/>
  <c r="E52" i="3" s="1"/>
  <c r="F15" i="2"/>
  <c r="F52" i="3" s="1"/>
  <c r="G15" i="2"/>
  <c r="G52" i="3" s="1"/>
  <c r="H15" i="2"/>
  <c r="H52" i="3" s="1"/>
  <c r="I15" i="2"/>
  <c r="I52" i="3" s="1"/>
  <c r="I58" i="3" s="1"/>
  <c r="I60" i="3" s="1"/>
  <c r="J15" i="2"/>
  <c r="J52" i="3" s="1"/>
  <c r="K15" i="2"/>
  <c r="K52" i="3" s="1"/>
  <c r="K58" i="3" s="1"/>
  <c r="K60" i="3" s="1"/>
  <c r="L15" i="2"/>
  <c r="L52" i="3" s="1"/>
  <c r="L58" i="3" s="1"/>
  <c r="L60" i="3" s="1"/>
  <c r="M15" i="2"/>
  <c r="M52" i="3" s="1"/>
  <c r="M58" i="3" s="1"/>
  <c r="M60" i="3" s="1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I21" i="2" s="1"/>
  <c r="AJ15" i="2"/>
  <c r="AK15" i="2"/>
  <c r="AL15" i="2"/>
  <c r="AM15" i="2"/>
  <c r="AN15" i="2"/>
  <c r="AO15" i="2"/>
  <c r="AP15" i="2"/>
  <c r="AQ15" i="2"/>
  <c r="AQ21" i="2" s="1"/>
  <c r="AR15" i="2"/>
  <c r="AS15" i="2"/>
  <c r="AT15" i="2"/>
  <c r="AU15" i="2"/>
  <c r="AV15" i="2"/>
  <c r="AW15" i="2"/>
  <c r="AX15" i="2"/>
  <c r="AY15" i="2"/>
  <c r="AY21" i="2" s="1"/>
  <c r="AZ15" i="2"/>
  <c r="BA15" i="2"/>
  <c r="BB15" i="2"/>
  <c r="BC15" i="2"/>
  <c r="BD15" i="2"/>
  <c r="BE15" i="2"/>
  <c r="BF15" i="2"/>
  <c r="BG15" i="2"/>
  <c r="BG21" i="2" s="1"/>
  <c r="BH15" i="2"/>
  <c r="BI15" i="2"/>
  <c r="A16" i="2"/>
  <c r="B16" i="2"/>
  <c r="B53" i="3" s="1"/>
  <c r="C16" i="2"/>
  <c r="C53" i="3" s="1"/>
  <c r="D16" i="2"/>
  <c r="E16" i="2"/>
  <c r="E21" i="2" s="1"/>
  <c r="E23" i="2" s="1"/>
  <c r="F16" i="2"/>
  <c r="G16" i="2"/>
  <c r="G53" i="3" s="1"/>
  <c r="H16" i="2"/>
  <c r="I16" i="2"/>
  <c r="I53" i="3" s="1"/>
  <c r="J16" i="2"/>
  <c r="J53" i="3" s="1"/>
  <c r="K16" i="2"/>
  <c r="K53" i="3" s="1"/>
  <c r="L16" i="2"/>
  <c r="M16" i="2"/>
  <c r="M53" i="3" s="1"/>
  <c r="N16" i="2"/>
  <c r="N21" i="2" s="1"/>
  <c r="O16" i="2"/>
  <c r="P16" i="2"/>
  <c r="Q16" i="2"/>
  <c r="R16" i="2"/>
  <c r="S16" i="2"/>
  <c r="T16" i="2"/>
  <c r="U16" i="2"/>
  <c r="U21" i="2" s="1"/>
  <c r="V16" i="2"/>
  <c r="V21" i="2" s="1"/>
  <c r="W16" i="2"/>
  <c r="X16" i="2"/>
  <c r="Y16" i="2"/>
  <c r="Z16" i="2"/>
  <c r="AA16" i="2"/>
  <c r="AB16" i="2"/>
  <c r="AC16" i="2"/>
  <c r="AC21" i="2" s="1"/>
  <c r="AD16" i="2"/>
  <c r="AD21" i="2" s="1"/>
  <c r="AE16" i="2"/>
  <c r="AF16" i="2"/>
  <c r="AG16" i="2"/>
  <c r="AH16" i="2"/>
  <c r="AI16" i="2"/>
  <c r="AJ16" i="2"/>
  <c r="AK16" i="2"/>
  <c r="AK21" i="2" s="1"/>
  <c r="AL16" i="2"/>
  <c r="AL21" i="2" s="1"/>
  <c r="AM16" i="2"/>
  <c r="AN16" i="2"/>
  <c r="AO16" i="2"/>
  <c r="AP16" i="2"/>
  <c r="AQ16" i="2"/>
  <c r="AR16" i="2"/>
  <c r="AS16" i="2"/>
  <c r="AS21" i="2" s="1"/>
  <c r="AT16" i="2"/>
  <c r="AT21" i="2" s="1"/>
  <c r="AU16" i="2"/>
  <c r="AV16" i="2"/>
  <c r="AW16" i="2"/>
  <c r="AX16" i="2"/>
  <c r="AY16" i="2"/>
  <c r="AZ16" i="2"/>
  <c r="BA16" i="2"/>
  <c r="BA21" i="2" s="1"/>
  <c r="BB16" i="2"/>
  <c r="BB21" i="2" s="1"/>
  <c r="BC16" i="2"/>
  <c r="BD16" i="2"/>
  <c r="BE16" i="2"/>
  <c r="BF16" i="2"/>
  <c r="BG16" i="2"/>
  <c r="BH16" i="2"/>
  <c r="BI16" i="2"/>
  <c r="BI21" i="2" s="1"/>
  <c r="A17" i="2"/>
  <c r="B17" i="2"/>
  <c r="B54" i="3" s="1"/>
  <c r="C17" i="2"/>
  <c r="D17" i="2"/>
  <c r="E17" i="2"/>
  <c r="E54" i="3" s="1"/>
  <c r="F17" i="2"/>
  <c r="F54" i="3" s="1"/>
  <c r="G17" i="2"/>
  <c r="H17" i="2"/>
  <c r="H54" i="3" s="1"/>
  <c r="I17" i="2"/>
  <c r="I54" i="3" s="1"/>
  <c r="J17" i="2"/>
  <c r="J54" i="3" s="1"/>
  <c r="K17" i="2"/>
  <c r="K54" i="3" s="1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18" i="2"/>
  <c r="B18" i="2"/>
  <c r="C18" i="2"/>
  <c r="C55" i="3" s="1"/>
  <c r="D18" i="2"/>
  <c r="D55" i="3" s="1"/>
  <c r="E18" i="2"/>
  <c r="E55" i="3" s="1"/>
  <c r="F18" i="2"/>
  <c r="G18" i="2"/>
  <c r="G55" i="3" s="1"/>
  <c r="H18" i="2"/>
  <c r="I18" i="2"/>
  <c r="J18" i="2"/>
  <c r="K18" i="2"/>
  <c r="K55" i="3" s="1"/>
  <c r="L18" i="2"/>
  <c r="L55" i="3" s="1"/>
  <c r="M18" i="2"/>
  <c r="M55" i="3" s="1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19" i="2"/>
  <c r="B19" i="2"/>
  <c r="C19" i="2"/>
  <c r="C56" i="3" s="1"/>
  <c r="D19" i="2"/>
  <c r="D56" i="3" s="1"/>
  <c r="E19" i="2"/>
  <c r="F19" i="2"/>
  <c r="F56" i="3" s="1"/>
  <c r="G19" i="2"/>
  <c r="H19" i="2"/>
  <c r="H56" i="3" s="1"/>
  <c r="I19" i="2"/>
  <c r="I56" i="3" s="1"/>
  <c r="J19" i="2"/>
  <c r="J56" i="3" s="1"/>
  <c r="K19" i="2"/>
  <c r="L19" i="2"/>
  <c r="L56" i="3" s="1"/>
  <c r="M19" i="2"/>
  <c r="N19" i="2"/>
  <c r="O19" i="2"/>
  <c r="O21" i="2" s="1"/>
  <c r="P19" i="2"/>
  <c r="Q19" i="2"/>
  <c r="R19" i="2"/>
  <c r="S19" i="2"/>
  <c r="T19" i="2"/>
  <c r="U19" i="2"/>
  <c r="V19" i="2"/>
  <c r="W19" i="2"/>
  <c r="W21" i="2" s="1"/>
  <c r="X19" i="2"/>
  <c r="Y19" i="2"/>
  <c r="Z19" i="2"/>
  <c r="AA19" i="2"/>
  <c r="AB19" i="2"/>
  <c r="AC19" i="2"/>
  <c r="AD19" i="2"/>
  <c r="AE19" i="2"/>
  <c r="AE21" i="2" s="1"/>
  <c r="AF19" i="2"/>
  <c r="AG19" i="2"/>
  <c r="AH19" i="2"/>
  <c r="AI19" i="2"/>
  <c r="AJ19" i="2"/>
  <c r="AK19" i="2"/>
  <c r="AL19" i="2"/>
  <c r="AM19" i="2"/>
  <c r="AM21" i="2" s="1"/>
  <c r="AN19" i="2"/>
  <c r="AO19" i="2"/>
  <c r="AP19" i="2"/>
  <c r="AQ19" i="2"/>
  <c r="AR19" i="2"/>
  <c r="AS19" i="2"/>
  <c r="AT19" i="2"/>
  <c r="AU19" i="2"/>
  <c r="AU21" i="2" s="1"/>
  <c r="AV19" i="2"/>
  <c r="AW19" i="2"/>
  <c r="AX19" i="2"/>
  <c r="AY19" i="2"/>
  <c r="AZ19" i="2"/>
  <c r="BA19" i="2"/>
  <c r="BB19" i="2"/>
  <c r="BC19" i="2"/>
  <c r="BC21" i="2" s="1"/>
  <c r="BD19" i="2"/>
  <c r="BE19" i="2"/>
  <c r="BF19" i="2"/>
  <c r="BG19" i="2"/>
  <c r="BH19" i="2"/>
  <c r="BI19" i="2"/>
  <c r="B21" i="2"/>
  <c r="B23" i="2" s="1"/>
  <c r="C21" i="2"/>
  <c r="C23" i="2" s="1"/>
  <c r="H21" i="2"/>
  <c r="H23" i="2" s="1"/>
  <c r="J21" i="2"/>
  <c r="J23" i="2" s="1"/>
  <c r="K21" i="2"/>
  <c r="K23" i="2" s="1"/>
  <c r="P21" i="2"/>
  <c r="R21" i="2"/>
  <c r="S21" i="2"/>
  <c r="X21" i="2"/>
  <c r="Z21" i="2"/>
  <c r="AA21" i="2"/>
  <c r="AF21" i="2"/>
  <c r="AH21" i="2"/>
  <c r="AN21" i="2"/>
  <c r="AP21" i="2"/>
  <c r="AV21" i="2"/>
  <c r="AX21" i="2"/>
  <c r="BD21" i="2"/>
  <c r="BF21" i="2"/>
  <c r="F21" i="2" l="1"/>
  <c r="F23" i="2" s="1"/>
  <c r="F53" i="3"/>
  <c r="F58" i="3" s="1"/>
  <c r="F60" i="3" s="1"/>
  <c r="C58" i="3"/>
  <c r="C60" i="3" s="1"/>
  <c r="AV35" i="1"/>
  <c r="AV37" i="1" s="1"/>
  <c r="P25" i="3"/>
  <c r="J58" i="3"/>
  <c r="J60" i="3" s="1"/>
  <c r="AT37" i="1"/>
  <c r="H58" i="3"/>
  <c r="H60" i="3" s="1"/>
  <c r="BH21" i="2"/>
  <c r="AR21" i="2"/>
  <c r="AB21" i="2"/>
  <c r="L21" i="2"/>
  <c r="L23" i="2" s="1"/>
  <c r="BE21" i="2"/>
  <c r="AO21" i="2"/>
  <c r="Y21" i="2"/>
  <c r="G56" i="3"/>
  <c r="G58" i="3" s="1"/>
  <c r="G60" i="3" s="1"/>
  <c r="G21" i="2"/>
  <c r="G23" i="2" s="1"/>
  <c r="AZ21" i="2"/>
  <c r="AJ21" i="2"/>
  <c r="T21" i="2"/>
  <c r="D21" i="2"/>
  <c r="D23" i="2" s="1"/>
  <c r="AW21" i="2"/>
  <c r="AG21" i="2"/>
  <c r="Q21" i="2"/>
  <c r="BH37" i="1"/>
  <c r="Q30" i="3"/>
  <c r="C24" i="3"/>
  <c r="L27" i="3"/>
  <c r="L22" i="3"/>
  <c r="L30" i="3"/>
  <c r="N33" i="3"/>
  <c r="O32" i="3"/>
  <c r="I22" i="1"/>
  <c r="E25" i="1"/>
  <c r="E22" i="1"/>
  <c r="E30" i="1"/>
  <c r="E27" i="1"/>
  <c r="E29" i="1"/>
  <c r="E19" i="3"/>
  <c r="H29" i="1"/>
  <c r="H26" i="1"/>
  <c r="H23" i="1"/>
  <c r="H31" i="1"/>
  <c r="H22" i="1"/>
  <c r="H35" i="1" s="1"/>
  <c r="H37" i="1" s="1"/>
  <c r="H30" i="1"/>
  <c r="I21" i="2"/>
  <c r="I23" i="2" s="1"/>
  <c r="E53" i="3"/>
  <c r="E58" i="3" s="1"/>
  <c r="E60" i="3" s="1"/>
  <c r="D31" i="3"/>
  <c r="G29" i="3"/>
  <c r="G35" i="3" s="1"/>
  <c r="G37" i="3" s="1"/>
  <c r="G26" i="3"/>
  <c r="C25" i="3"/>
  <c r="C22" i="3"/>
  <c r="K23" i="3"/>
  <c r="K35" i="3" s="1"/>
  <c r="K37" i="3" s="1"/>
  <c r="K63" i="3" s="1"/>
  <c r="K31" i="3"/>
  <c r="BD35" i="1"/>
  <c r="BD37" i="1" s="1"/>
  <c r="E32" i="1"/>
  <c r="O27" i="3"/>
  <c r="P23" i="3"/>
  <c r="P35" i="3" s="1"/>
  <c r="P37" i="3" s="1"/>
  <c r="P63" i="3" s="1"/>
  <c r="D25" i="1"/>
  <c r="D22" i="1"/>
  <c r="D35" i="1" s="1"/>
  <c r="D37" i="1" s="1"/>
  <c r="D30" i="1"/>
  <c r="D27" i="1"/>
  <c r="D24" i="1"/>
  <c r="D32" i="1"/>
  <c r="D26" i="1"/>
  <c r="Q23" i="1"/>
  <c r="Q25" i="1"/>
  <c r="P29" i="3"/>
  <c r="N28" i="3"/>
  <c r="BF35" i="1"/>
  <c r="BF37" i="1" s="1"/>
  <c r="AX35" i="1"/>
  <c r="AX37" i="1" s="1"/>
  <c r="Q22" i="3"/>
  <c r="AP35" i="1"/>
  <c r="AP37" i="1" s="1"/>
  <c r="AH35" i="1"/>
  <c r="AH37" i="1" s="1"/>
  <c r="Z35" i="1"/>
  <c r="Z37" i="1" s="1"/>
  <c r="R35" i="1"/>
  <c r="R37" i="1" s="1"/>
  <c r="V23" i="1"/>
  <c r="V25" i="1"/>
  <c r="N23" i="1"/>
  <c r="N25" i="1"/>
  <c r="F23" i="1"/>
  <c r="F31" i="1"/>
  <c r="F25" i="1"/>
  <c r="F33" i="1"/>
  <c r="F22" i="1"/>
  <c r="F30" i="1"/>
  <c r="F24" i="1"/>
  <c r="F32" i="1"/>
  <c r="Q23" i="3"/>
  <c r="L31" i="3"/>
  <c r="O23" i="3"/>
  <c r="O35" i="3" s="1"/>
  <c r="O37" i="3" s="1"/>
  <c r="O63" i="3" s="1"/>
  <c r="H19" i="3"/>
  <c r="F29" i="1"/>
  <c r="H27" i="1"/>
  <c r="E26" i="1"/>
  <c r="Q25" i="3"/>
  <c r="U23" i="1"/>
  <c r="U35" i="1" s="1"/>
  <c r="U37" i="1" s="1"/>
  <c r="E23" i="1"/>
  <c r="I32" i="1"/>
  <c r="I29" i="1"/>
  <c r="I26" i="1"/>
  <c r="I23" i="1"/>
  <c r="I31" i="1"/>
  <c r="I25" i="1"/>
  <c r="I33" i="1"/>
  <c r="C29" i="3"/>
  <c r="C26" i="3"/>
  <c r="Q19" i="3"/>
  <c r="G24" i="3"/>
  <c r="G32" i="3"/>
  <c r="G27" i="3"/>
  <c r="P25" i="1"/>
  <c r="P35" i="1" s="1"/>
  <c r="P37" i="1" s="1"/>
  <c r="E24" i="1"/>
  <c r="M25" i="1"/>
  <c r="M22" i="1"/>
  <c r="M35" i="1" s="1"/>
  <c r="M37" i="1" s="1"/>
  <c r="M30" i="1"/>
  <c r="M27" i="1"/>
  <c r="M29" i="1"/>
  <c r="M19" i="3"/>
  <c r="M21" i="2"/>
  <c r="M23" i="2" s="1"/>
  <c r="L29" i="3"/>
  <c r="L26" i="3"/>
  <c r="P24" i="3"/>
  <c r="P19" i="3"/>
  <c r="F19" i="3"/>
  <c r="Q33" i="3"/>
  <c r="I30" i="1"/>
  <c r="F27" i="1"/>
  <c r="O24" i="3"/>
  <c r="L25" i="1"/>
  <c r="L22" i="1"/>
  <c r="L35" i="1" s="1"/>
  <c r="L37" i="1" s="1"/>
  <c r="L30" i="1"/>
  <c r="L27" i="1"/>
  <c r="L32" i="1"/>
  <c r="L26" i="1"/>
  <c r="K22" i="1"/>
  <c r="K30" i="1"/>
  <c r="K27" i="1"/>
  <c r="K32" i="1"/>
  <c r="K29" i="1"/>
  <c r="K23" i="1"/>
  <c r="K31" i="1"/>
  <c r="C22" i="1"/>
  <c r="C30" i="1"/>
  <c r="C27" i="1"/>
  <c r="C24" i="1"/>
  <c r="C32" i="1"/>
  <c r="C29" i="1"/>
  <c r="C23" i="1"/>
  <c r="C31" i="1"/>
  <c r="C28" i="3"/>
  <c r="C23" i="3"/>
  <c r="C31" i="3"/>
  <c r="Y23" i="1"/>
  <c r="Y25" i="1"/>
  <c r="I19" i="3"/>
  <c r="D58" i="3"/>
  <c r="D60" i="3" s="1"/>
  <c r="L32" i="3"/>
  <c r="C30" i="3"/>
  <c r="L23" i="3"/>
  <c r="O19" i="3"/>
  <c r="D27" i="3"/>
  <c r="D22" i="3"/>
  <c r="D35" i="3" s="1"/>
  <c r="D37" i="3" s="1"/>
  <c r="D30" i="3"/>
  <c r="H33" i="1"/>
  <c r="P26" i="3"/>
  <c r="BI35" i="1"/>
  <c r="BI37" i="1" s="1"/>
  <c r="BA35" i="1"/>
  <c r="BA37" i="1" s="1"/>
  <c r="AS35" i="1"/>
  <c r="AS37" i="1" s="1"/>
  <c r="AK35" i="1"/>
  <c r="AK37" i="1" s="1"/>
  <c r="AC35" i="1"/>
  <c r="AC37" i="1" s="1"/>
  <c r="B28" i="1"/>
  <c r="J26" i="1"/>
  <c r="J35" i="1" s="1"/>
  <c r="J37" i="1" s="1"/>
  <c r="B26" i="1"/>
  <c r="J19" i="3"/>
  <c r="B19" i="3"/>
  <c r="J29" i="1"/>
  <c r="B29" i="1"/>
  <c r="B24" i="1"/>
  <c r="B35" i="1" s="1"/>
  <c r="B37" i="1" s="1"/>
  <c r="G63" i="3" l="1"/>
  <c r="C35" i="3"/>
  <c r="C37" i="3" s="1"/>
  <c r="Y35" i="1"/>
  <c r="Y37" i="1" s="1"/>
  <c r="E35" i="1"/>
  <c r="E37" i="1" s="1"/>
  <c r="Q35" i="1"/>
  <c r="Q37" i="1" s="1"/>
  <c r="C63" i="3"/>
  <c r="K35" i="1"/>
  <c r="K37" i="1" s="1"/>
  <c r="I35" i="1"/>
  <c r="I37" i="1" s="1"/>
  <c r="J29" i="3"/>
  <c r="J32" i="3"/>
  <c r="J27" i="3"/>
  <c r="J23" i="3"/>
  <c r="J22" i="3"/>
  <c r="J25" i="3"/>
  <c r="J31" i="3"/>
  <c r="J26" i="3"/>
  <c r="J33" i="3"/>
  <c r="J30" i="3"/>
  <c r="C35" i="1"/>
  <c r="C37" i="1" s="1"/>
  <c r="M26" i="3"/>
  <c r="M29" i="3"/>
  <c r="M30" i="3"/>
  <c r="M23" i="3"/>
  <c r="M32" i="3"/>
  <c r="M22" i="3"/>
  <c r="M31" i="3"/>
  <c r="M25" i="3"/>
  <c r="M27" i="3"/>
  <c r="M33" i="3"/>
  <c r="N23" i="3"/>
  <c r="N35" i="3" s="1"/>
  <c r="N37" i="3" s="1"/>
  <c r="N63" i="3" s="1"/>
  <c r="N35" i="1"/>
  <c r="N37" i="1" s="1"/>
  <c r="Q35" i="3"/>
  <c r="Q37" i="3" s="1"/>
  <c r="Q63" i="3" s="1"/>
  <c r="E26" i="3"/>
  <c r="E29" i="3"/>
  <c r="E24" i="3"/>
  <c r="E27" i="3"/>
  <c r="E25" i="3"/>
  <c r="E30" i="3"/>
  <c r="E33" i="3"/>
  <c r="E23" i="3"/>
  <c r="E32" i="3"/>
  <c r="E22" i="3"/>
  <c r="E31" i="3"/>
  <c r="B29" i="3"/>
  <c r="B24" i="3"/>
  <c r="B32" i="3"/>
  <c r="B23" i="3"/>
  <c r="B26" i="3"/>
  <c r="B25" i="3"/>
  <c r="B31" i="3"/>
  <c r="B28" i="3"/>
  <c r="B22" i="3"/>
  <c r="B27" i="3"/>
  <c r="B33" i="3"/>
  <c r="B30" i="3"/>
  <c r="N25" i="3"/>
  <c r="D63" i="3"/>
  <c r="F25" i="3"/>
  <c r="F33" i="3"/>
  <c r="F32" i="3"/>
  <c r="F24" i="3"/>
  <c r="F27" i="3"/>
  <c r="F30" i="3"/>
  <c r="F23" i="3"/>
  <c r="F22" i="3"/>
  <c r="F31" i="3"/>
  <c r="F29" i="3"/>
  <c r="F26" i="3"/>
  <c r="F35" i="1"/>
  <c r="F37" i="1" s="1"/>
  <c r="V35" i="1"/>
  <c r="V37" i="1" s="1"/>
  <c r="I22" i="3"/>
  <c r="I30" i="3"/>
  <c r="I25" i="3"/>
  <c r="I33" i="3"/>
  <c r="I31" i="3"/>
  <c r="I27" i="3"/>
  <c r="I29" i="3"/>
  <c r="I23" i="3"/>
  <c r="I26" i="3"/>
  <c r="I32" i="3"/>
  <c r="H23" i="3"/>
  <c r="H31" i="3"/>
  <c r="H26" i="3"/>
  <c r="H30" i="3"/>
  <c r="H22" i="3"/>
  <c r="H25" i="3"/>
  <c r="H27" i="3"/>
  <c r="H33" i="3"/>
  <c r="H32" i="3"/>
  <c r="H29" i="3"/>
  <c r="L35" i="3"/>
  <c r="L37" i="3" s="1"/>
  <c r="L63" i="3" s="1"/>
  <c r="H35" i="3" l="1"/>
  <c r="H37" i="3" s="1"/>
  <c r="H63" i="3" s="1"/>
  <c r="B35" i="3"/>
  <c r="B37" i="3" s="1"/>
  <c r="B63" i="3" s="1"/>
  <c r="J35" i="3"/>
  <c r="J37" i="3" s="1"/>
  <c r="J63" i="3" s="1"/>
  <c r="F35" i="3"/>
  <c r="F37" i="3" s="1"/>
  <c r="F63" i="3" s="1"/>
  <c r="E35" i="3"/>
  <c r="E37" i="3" s="1"/>
  <c r="E63" i="3" s="1"/>
  <c r="M35" i="3"/>
  <c r="M37" i="3" s="1"/>
  <c r="M63" i="3" s="1"/>
  <c r="I35" i="3"/>
  <c r="I37" i="3" s="1"/>
  <c r="I63" i="3" s="1"/>
</calcChain>
</file>

<file path=xl/sharedStrings.xml><?xml version="1.0" encoding="utf-8"?>
<sst xmlns="http://schemas.openxmlformats.org/spreadsheetml/2006/main" count="90" uniqueCount="23">
  <si>
    <t>Deal</t>
  </si>
  <si>
    <t>Start</t>
  </si>
  <si>
    <t>End</t>
  </si>
  <si>
    <t>Volume</t>
  </si>
  <si>
    <t>Price</t>
  </si>
  <si>
    <t>Counterparty</t>
  </si>
  <si>
    <t>Encore</t>
  </si>
  <si>
    <t>Lethbridge</t>
  </si>
  <si>
    <t>Suncor</t>
  </si>
  <si>
    <t>Days in Month</t>
  </si>
  <si>
    <t>Hours</t>
  </si>
  <si>
    <t>Curve</t>
  </si>
  <si>
    <t>Total MWh</t>
  </si>
  <si>
    <t>Chevron</t>
  </si>
  <si>
    <t>Direct Sales listed with the Power Pool of Alberta (Flat)</t>
  </si>
  <si>
    <t>Value</t>
  </si>
  <si>
    <t>MWh per deal per month</t>
  </si>
  <si>
    <t>Direct Sales (Peak 6x16)</t>
  </si>
  <si>
    <t>Combined Value</t>
  </si>
  <si>
    <t>Pool Id.</t>
  </si>
  <si>
    <t>1957-1962</t>
  </si>
  <si>
    <t>1951-1956</t>
  </si>
  <si>
    <t>1967-1972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</si>
</sst>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  <numFmt numFmtId="168" formatCode="_(* #,##0_);_(* \(#,##0\);_(* &quot;-&quot;??_);_(@_)"/>
    <numFmt numFmtId="169" formatCode="_(* #,##0.0000_);_(* \(#,##0.0000\);_(* &quot;-&quot;??_);_(@_)"/>
    <numFmt numFmtId="183" formatCode="&quot;$&quot;#,##0"/>
    <numFmt numFmtId="185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169" fontId="1" fillId="4" borderId="0" xfId="1" applyNumberFormat="1" applyFill="1"/>
    <xf numFmtId="169" fontId="3" fillId="4" borderId="0" xfId="1" applyNumberFormat="1" applyFont="1" applyFill="1"/>
    <xf numFmtId="168" fontId="1" fillId="0" borderId="0" xfId="1" applyNumberFormat="1"/>
    <xf numFmtId="17" fontId="2" fillId="0" borderId="1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8" fontId="0" fillId="0" borderId="0" xfId="0" applyNumberFormat="1"/>
    <xf numFmtId="44" fontId="1" fillId="0" borderId="0" xfId="2"/>
    <xf numFmtId="166" fontId="0" fillId="0" borderId="0" xfId="0" applyNumberFormat="1"/>
    <xf numFmtId="165" fontId="1" fillId="0" borderId="0" xfId="2" quotePrefix="1" applyNumberFormat="1"/>
    <xf numFmtId="0" fontId="2" fillId="0" borderId="1" xfId="0" applyFont="1" applyBorder="1"/>
    <xf numFmtId="0" fontId="0" fillId="0" borderId="1" xfId="0" applyBorder="1"/>
    <xf numFmtId="3" fontId="1" fillId="0" borderId="0" xfId="2" quotePrefix="1" applyNumberFormat="1"/>
    <xf numFmtId="165" fontId="0" fillId="0" borderId="0" xfId="0" applyNumberFormat="1" applyFill="1"/>
    <xf numFmtId="0" fontId="0" fillId="2" borderId="0" xfId="0" applyFill="1"/>
    <xf numFmtId="0" fontId="4" fillId="0" borderId="1" xfId="0" applyFont="1" applyBorder="1"/>
    <xf numFmtId="3" fontId="2" fillId="0" borderId="0" xfId="0" applyNumberFormat="1" applyFont="1"/>
    <xf numFmtId="183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168" fontId="0" fillId="0" borderId="0" xfId="1" applyNumberFormat="1" applyFont="1"/>
    <xf numFmtId="44" fontId="0" fillId="0" borderId="0" xfId="2" applyNumberFormat="1" applyFont="1"/>
    <xf numFmtId="17" fontId="2" fillId="0" borderId="0" xfId="0" applyNumberFormat="1" applyFont="1" applyBorder="1" applyAlignment="1">
      <alignment horizontal="center"/>
    </xf>
    <xf numFmtId="0" fontId="0" fillId="0" borderId="0" xfId="0" applyBorder="1"/>
    <xf numFmtId="3" fontId="1" fillId="0" borderId="1" xfId="2" quotePrefix="1" applyNumberFormat="1" applyBorder="1"/>
    <xf numFmtId="168" fontId="0" fillId="0" borderId="1" xfId="1" applyNumberFormat="1" applyFont="1" applyBorder="1"/>
    <xf numFmtId="3" fontId="2" fillId="0" borderId="1" xfId="0" applyNumberFormat="1" applyFont="1" applyBorder="1"/>
    <xf numFmtId="183" fontId="2" fillId="0" borderId="1" xfId="0" applyNumberFormat="1" applyFont="1" applyBorder="1"/>
    <xf numFmtId="166" fontId="0" fillId="0" borderId="1" xfId="0" applyNumberFormat="1" applyBorder="1"/>
    <xf numFmtId="44" fontId="0" fillId="3" borderId="0" xfId="2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185" fontId="0" fillId="2" borderId="0" xfId="2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37"/>
  <sheetViews>
    <sheetView topLeftCell="AY1" workbookViewId="0">
      <selection sqref="A1:IV65536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/>
      <c r="D4" s="6">
        <v>36923</v>
      </c>
      <c r="E4" s="6">
        <v>37621</v>
      </c>
      <c r="F4" s="5">
        <v>25</v>
      </c>
      <c r="G4" s="5"/>
      <c r="H4" s="5" t="s">
        <v>6</v>
      </c>
      <c r="I4" s="21"/>
      <c r="K4" s="4"/>
    </row>
    <row r="5" spans="1:183" x14ac:dyDescent="0.2">
      <c r="C5" s="2"/>
      <c r="D5" s="3">
        <v>36923</v>
      </c>
      <c r="E5" s="3">
        <v>37986</v>
      </c>
      <c r="F5" s="2">
        <v>25</v>
      </c>
      <c r="G5" s="2"/>
      <c r="H5" s="2" t="s">
        <v>6</v>
      </c>
      <c r="I5" s="21"/>
      <c r="J5" s="7"/>
    </row>
    <row r="6" spans="1:183" x14ac:dyDescent="0.2">
      <c r="C6" s="5"/>
      <c r="D6" s="6">
        <v>37257</v>
      </c>
      <c r="E6" s="6">
        <v>37437</v>
      </c>
      <c r="F6" s="5">
        <v>1</v>
      </c>
      <c r="G6" s="5"/>
      <c r="H6" s="5" t="s">
        <v>7</v>
      </c>
      <c r="I6" s="21"/>
      <c r="J6" s="7"/>
      <c r="K6" s="4"/>
    </row>
    <row r="7" spans="1:183" x14ac:dyDescent="0.2">
      <c r="C7" s="2"/>
      <c r="D7" s="3">
        <v>37174</v>
      </c>
      <c r="E7" s="3">
        <v>39082</v>
      </c>
      <c r="F7" s="2">
        <v>2.5</v>
      </c>
      <c r="G7" s="2"/>
      <c r="H7" s="2" t="s">
        <v>8</v>
      </c>
      <c r="I7" s="21"/>
      <c r="J7" s="7"/>
    </row>
    <row r="8" spans="1:183" x14ac:dyDescent="0.2">
      <c r="C8" s="5"/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/>
      <c r="D9" s="3">
        <v>37257</v>
      </c>
      <c r="E9" s="3">
        <v>37621</v>
      </c>
      <c r="F9" s="2">
        <v>25</v>
      </c>
      <c r="G9" s="2"/>
      <c r="H9" s="2" t="s">
        <v>6</v>
      </c>
      <c r="I9" s="21"/>
      <c r="J9" s="7"/>
    </row>
    <row r="10" spans="1:183" x14ac:dyDescent="0.2">
      <c r="C10" s="5"/>
      <c r="D10" s="6">
        <v>37257</v>
      </c>
      <c r="E10" s="6">
        <v>37346</v>
      </c>
      <c r="F10" s="5">
        <v>5</v>
      </c>
      <c r="G10" s="5"/>
      <c r="H10" s="5" t="s">
        <v>6</v>
      </c>
      <c r="I10" s="21"/>
      <c r="J10" s="7"/>
    </row>
    <row r="11" spans="1:183" x14ac:dyDescent="0.2">
      <c r="C11" s="2"/>
      <c r="D11" s="3">
        <v>37257</v>
      </c>
      <c r="E11" s="3">
        <v>37621</v>
      </c>
      <c r="F11" s="2">
        <v>25</v>
      </c>
      <c r="G11" s="2"/>
      <c r="H11" s="2" t="s">
        <v>6</v>
      </c>
      <c r="I11" s="21"/>
      <c r="J11" s="7"/>
    </row>
    <row r="12" spans="1:183" x14ac:dyDescent="0.2">
      <c r="C12" s="5"/>
      <c r="D12" s="6">
        <v>37257</v>
      </c>
      <c r="E12" s="6">
        <v>37621</v>
      </c>
      <c r="F12" s="5">
        <v>25</v>
      </c>
      <c r="G12" s="5"/>
      <c r="H12" s="5" t="s">
        <v>6</v>
      </c>
      <c r="I12" s="21"/>
      <c r="J12" s="7"/>
    </row>
    <row r="13" spans="1:183" x14ac:dyDescent="0.2">
      <c r="C13" s="2"/>
      <c r="D13" s="3">
        <v>37257</v>
      </c>
      <c r="E13" s="3">
        <v>37621</v>
      </c>
      <c r="F13" s="2">
        <v>5</v>
      </c>
      <c r="G13" s="2"/>
      <c r="H13" s="2" t="s">
        <v>6</v>
      </c>
      <c r="I13" s="21"/>
      <c r="J13" s="7"/>
    </row>
    <row r="14" spans="1:183" x14ac:dyDescent="0.2">
      <c r="C14" s="5"/>
      <c r="D14" s="6">
        <v>37257</v>
      </c>
      <c r="E14" s="6">
        <v>37621</v>
      </c>
      <c r="F14" s="5">
        <v>5</v>
      </c>
      <c r="G14" s="5"/>
      <c r="H14" s="5" t="s">
        <v>6</v>
      </c>
      <c r="I14" s="21"/>
      <c r="J14" s="7"/>
    </row>
    <row r="15" spans="1:183" x14ac:dyDescent="0.2">
      <c r="C15" s="22"/>
      <c r="D15" s="3">
        <v>37257</v>
      </c>
      <c r="E15" s="3">
        <v>37621</v>
      </c>
      <c r="F15" s="2">
        <v>15</v>
      </c>
      <c r="G15" s="2"/>
      <c r="H15" s="2" t="s">
        <v>6</v>
      </c>
      <c r="I15" s="7"/>
    </row>
    <row r="16" spans="1:183" x14ac:dyDescent="0.2">
      <c r="A16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BI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31</v>
      </c>
      <c r="N17" s="11">
        <f t="shared" si="0"/>
        <v>31</v>
      </c>
      <c r="O17" s="11">
        <f t="shared" si="0"/>
        <v>28</v>
      </c>
      <c r="P17" s="11">
        <f t="shared" si="0"/>
        <v>31</v>
      </c>
      <c r="Q17" s="11">
        <f t="shared" si="0"/>
        <v>30</v>
      </c>
      <c r="R17" s="11">
        <f t="shared" si="0"/>
        <v>31</v>
      </c>
      <c r="S17" s="11">
        <f t="shared" si="0"/>
        <v>30</v>
      </c>
      <c r="T17" s="11">
        <f t="shared" si="0"/>
        <v>31</v>
      </c>
      <c r="U17" s="11">
        <f t="shared" si="0"/>
        <v>31</v>
      </c>
      <c r="V17" s="11">
        <f t="shared" si="0"/>
        <v>30</v>
      </c>
      <c r="W17" s="11">
        <f t="shared" si="0"/>
        <v>31</v>
      </c>
      <c r="X17" s="11">
        <f t="shared" si="0"/>
        <v>30</v>
      </c>
      <c r="Y17" s="11">
        <f t="shared" si="0"/>
        <v>31</v>
      </c>
      <c r="Z17" s="11">
        <f t="shared" si="0"/>
        <v>31</v>
      </c>
      <c r="AA17" s="11">
        <f t="shared" si="0"/>
        <v>29</v>
      </c>
      <c r="AB17" s="11">
        <f t="shared" si="0"/>
        <v>31</v>
      </c>
      <c r="AC17" s="11">
        <f t="shared" si="0"/>
        <v>30</v>
      </c>
      <c r="AD17" s="11">
        <f t="shared" si="0"/>
        <v>31</v>
      </c>
      <c r="AE17" s="11">
        <f t="shared" si="0"/>
        <v>30</v>
      </c>
      <c r="AF17" s="11">
        <f t="shared" si="0"/>
        <v>31</v>
      </c>
      <c r="AG17" s="11">
        <f t="shared" si="0"/>
        <v>31</v>
      </c>
      <c r="AH17" s="11">
        <f t="shared" si="0"/>
        <v>30</v>
      </c>
      <c r="AI17" s="11">
        <f t="shared" si="0"/>
        <v>31</v>
      </c>
      <c r="AJ17" s="11">
        <f t="shared" si="0"/>
        <v>30</v>
      </c>
      <c r="AK17" s="11">
        <f t="shared" si="0"/>
        <v>31</v>
      </c>
      <c r="AL17" s="11">
        <f t="shared" si="0"/>
        <v>31</v>
      </c>
      <c r="AM17" s="11">
        <f t="shared" si="0"/>
        <v>28</v>
      </c>
      <c r="AN17" s="11">
        <f t="shared" si="0"/>
        <v>31</v>
      </c>
      <c r="AO17" s="11">
        <f t="shared" si="0"/>
        <v>30</v>
      </c>
      <c r="AP17" s="11">
        <f t="shared" si="0"/>
        <v>31</v>
      </c>
      <c r="AQ17" s="11">
        <f t="shared" si="0"/>
        <v>30</v>
      </c>
      <c r="AR17" s="11">
        <f t="shared" si="0"/>
        <v>31</v>
      </c>
      <c r="AS17" s="11">
        <f t="shared" si="0"/>
        <v>31</v>
      </c>
      <c r="AT17" s="11">
        <f t="shared" si="0"/>
        <v>30</v>
      </c>
      <c r="AU17" s="11">
        <f t="shared" si="0"/>
        <v>31</v>
      </c>
      <c r="AV17" s="11">
        <f t="shared" si="0"/>
        <v>30</v>
      </c>
      <c r="AW17" s="11">
        <f t="shared" si="0"/>
        <v>31</v>
      </c>
      <c r="AX17" s="11">
        <f t="shared" si="0"/>
        <v>31</v>
      </c>
      <c r="AY17" s="11">
        <f t="shared" si="0"/>
        <v>28</v>
      </c>
      <c r="AZ17" s="11">
        <f t="shared" si="0"/>
        <v>31</v>
      </c>
      <c r="BA17" s="11">
        <f t="shared" si="0"/>
        <v>30</v>
      </c>
      <c r="BB17" s="11">
        <f t="shared" si="0"/>
        <v>31</v>
      </c>
      <c r="BC17" s="11">
        <f t="shared" si="0"/>
        <v>30</v>
      </c>
      <c r="BD17" s="11">
        <f t="shared" si="0"/>
        <v>31</v>
      </c>
      <c r="BE17" s="11">
        <f t="shared" si="0"/>
        <v>31</v>
      </c>
      <c r="BF17" s="11">
        <f t="shared" si="0"/>
        <v>30</v>
      </c>
      <c r="BG17" s="11">
        <f t="shared" si="0"/>
        <v>31</v>
      </c>
      <c r="BH17" s="11">
        <f t="shared" si="0"/>
        <v>30</v>
      </c>
      <c r="BI17" s="11">
        <f t="shared" si="0"/>
        <v>31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ht="13.5" thickBot="1" x14ac:dyDescent="0.25"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12">
        <v>37622</v>
      </c>
      <c r="O18" s="12">
        <v>37653</v>
      </c>
      <c r="P18" s="12">
        <v>37681</v>
      </c>
      <c r="Q18" s="12">
        <v>37712</v>
      </c>
      <c r="R18" s="12">
        <v>37742</v>
      </c>
      <c r="S18" s="12">
        <v>37773</v>
      </c>
      <c r="T18" s="12">
        <v>37803</v>
      </c>
      <c r="U18" s="12">
        <v>37834</v>
      </c>
      <c r="V18" s="12">
        <v>37865</v>
      </c>
      <c r="W18" s="12">
        <v>37895</v>
      </c>
      <c r="X18" s="12">
        <v>37926</v>
      </c>
      <c r="Y18" s="12">
        <v>37956</v>
      </c>
      <c r="Z18" s="12">
        <v>37987</v>
      </c>
      <c r="AA18" s="12">
        <v>38018</v>
      </c>
      <c r="AB18" s="12">
        <v>38047</v>
      </c>
      <c r="AC18" s="12">
        <v>38078</v>
      </c>
      <c r="AD18" s="12">
        <v>38108</v>
      </c>
      <c r="AE18" s="12">
        <v>38139</v>
      </c>
      <c r="AF18" s="12">
        <v>38169</v>
      </c>
      <c r="AG18" s="12">
        <v>38200</v>
      </c>
      <c r="AH18" s="12">
        <v>38231</v>
      </c>
      <c r="AI18" s="12">
        <v>38261</v>
      </c>
      <c r="AJ18" s="12">
        <v>38292</v>
      </c>
      <c r="AK18" s="12">
        <v>38322</v>
      </c>
      <c r="AL18" s="12">
        <v>38353</v>
      </c>
      <c r="AM18" s="12">
        <v>38384</v>
      </c>
      <c r="AN18" s="12">
        <v>38412</v>
      </c>
      <c r="AO18" s="12">
        <v>38443</v>
      </c>
      <c r="AP18" s="12">
        <v>38473</v>
      </c>
      <c r="AQ18" s="12">
        <v>38504</v>
      </c>
      <c r="AR18" s="12">
        <v>38534</v>
      </c>
      <c r="AS18" s="12">
        <v>38565</v>
      </c>
      <c r="AT18" s="12">
        <v>38596</v>
      </c>
      <c r="AU18" s="12">
        <v>38626</v>
      </c>
      <c r="AV18" s="12">
        <v>38657</v>
      </c>
      <c r="AW18" s="12">
        <v>38687</v>
      </c>
      <c r="AX18" s="12">
        <v>38718</v>
      </c>
      <c r="AY18" s="12">
        <v>38749</v>
      </c>
      <c r="AZ18" s="12">
        <v>38777</v>
      </c>
      <c r="BA18" s="12">
        <v>38808</v>
      </c>
      <c r="BB18" s="12">
        <v>38838</v>
      </c>
      <c r="BC18" s="12">
        <v>38869</v>
      </c>
      <c r="BD18" s="12">
        <v>38899</v>
      </c>
      <c r="BE18" s="12">
        <v>38930</v>
      </c>
      <c r="BF18" s="12">
        <v>38961</v>
      </c>
      <c r="BG18" s="12">
        <v>38991</v>
      </c>
      <c r="BH18" s="12">
        <v>39022</v>
      </c>
      <c r="BI18" s="12">
        <v>39052</v>
      </c>
      <c r="BJ18" s="12">
        <v>39083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</row>
    <row r="19" spans="1:245" x14ac:dyDescent="0.2">
      <c r="A19" s="8" t="s">
        <v>10</v>
      </c>
      <c r="B19">
        <f t="shared" ref="B19:BI19" si="1">B17*24</f>
        <v>744</v>
      </c>
      <c r="C19">
        <f t="shared" si="1"/>
        <v>672</v>
      </c>
      <c r="D19">
        <f t="shared" si="1"/>
        <v>744</v>
      </c>
      <c r="E19">
        <f t="shared" si="1"/>
        <v>720</v>
      </c>
      <c r="F19">
        <f t="shared" si="1"/>
        <v>744</v>
      </c>
      <c r="G19">
        <f t="shared" si="1"/>
        <v>720</v>
      </c>
      <c r="H19">
        <f t="shared" si="1"/>
        <v>744</v>
      </c>
      <c r="I19">
        <f t="shared" si="1"/>
        <v>744</v>
      </c>
      <c r="J19">
        <f t="shared" si="1"/>
        <v>720</v>
      </c>
      <c r="K19">
        <f t="shared" si="1"/>
        <v>744</v>
      </c>
      <c r="L19">
        <f t="shared" si="1"/>
        <v>720</v>
      </c>
      <c r="M19">
        <f t="shared" si="1"/>
        <v>744</v>
      </c>
      <c r="N19">
        <f t="shared" si="1"/>
        <v>744</v>
      </c>
      <c r="O19">
        <f t="shared" si="1"/>
        <v>672</v>
      </c>
      <c r="P19">
        <f t="shared" si="1"/>
        <v>744</v>
      </c>
      <c r="Q19">
        <f t="shared" si="1"/>
        <v>720</v>
      </c>
      <c r="R19">
        <f t="shared" si="1"/>
        <v>744</v>
      </c>
      <c r="S19">
        <f t="shared" si="1"/>
        <v>720</v>
      </c>
      <c r="T19">
        <f t="shared" si="1"/>
        <v>744</v>
      </c>
      <c r="U19">
        <f t="shared" si="1"/>
        <v>744</v>
      </c>
      <c r="V19">
        <f t="shared" si="1"/>
        <v>720</v>
      </c>
      <c r="W19">
        <f t="shared" si="1"/>
        <v>744</v>
      </c>
      <c r="X19">
        <f t="shared" si="1"/>
        <v>720</v>
      </c>
      <c r="Y19">
        <f t="shared" si="1"/>
        <v>744</v>
      </c>
      <c r="Z19">
        <f t="shared" si="1"/>
        <v>744</v>
      </c>
      <c r="AA19">
        <f t="shared" si="1"/>
        <v>696</v>
      </c>
      <c r="AB19">
        <f t="shared" si="1"/>
        <v>744</v>
      </c>
      <c r="AC19">
        <f t="shared" si="1"/>
        <v>720</v>
      </c>
      <c r="AD19">
        <f t="shared" si="1"/>
        <v>744</v>
      </c>
      <c r="AE19">
        <f t="shared" si="1"/>
        <v>720</v>
      </c>
      <c r="AF19">
        <f t="shared" si="1"/>
        <v>744</v>
      </c>
      <c r="AG19">
        <f t="shared" si="1"/>
        <v>744</v>
      </c>
      <c r="AH19">
        <f t="shared" si="1"/>
        <v>720</v>
      </c>
      <c r="AI19">
        <f t="shared" si="1"/>
        <v>744</v>
      </c>
      <c r="AJ19">
        <f t="shared" si="1"/>
        <v>720</v>
      </c>
      <c r="AK19">
        <f t="shared" si="1"/>
        <v>744</v>
      </c>
      <c r="AL19">
        <f t="shared" si="1"/>
        <v>744</v>
      </c>
      <c r="AM19">
        <f t="shared" si="1"/>
        <v>672</v>
      </c>
      <c r="AN19">
        <f t="shared" si="1"/>
        <v>744</v>
      </c>
      <c r="AO19">
        <f t="shared" si="1"/>
        <v>720</v>
      </c>
      <c r="AP19">
        <f t="shared" si="1"/>
        <v>744</v>
      </c>
      <c r="AQ19">
        <f t="shared" si="1"/>
        <v>720</v>
      </c>
      <c r="AR19">
        <f t="shared" si="1"/>
        <v>744</v>
      </c>
      <c r="AS19">
        <f t="shared" si="1"/>
        <v>744</v>
      </c>
      <c r="AT19">
        <f t="shared" si="1"/>
        <v>720</v>
      </c>
      <c r="AU19">
        <f t="shared" si="1"/>
        <v>744</v>
      </c>
      <c r="AV19">
        <f t="shared" si="1"/>
        <v>720</v>
      </c>
      <c r="AW19">
        <f t="shared" si="1"/>
        <v>744</v>
      </c>
      <c r="AX19">
        <f t="shared" si="1"/>
        <v>744</v>
      </c>
      <c r="AY19">
        <f t="shared" si="1"/>
        <v>672</v>
      </c>
      <c r="AZ19">
        <f t="shared" si="1"/>
        <v>744</v>
      </c>
      <c r="BA19">
        <f t="shared" si="1"/>
        <v>720</v>
      </c>
      <c r="BB19">
        <f t="shared" si="1"/>
        <v>744</v>
      </c>
      <c r="BC19">
        <f t="shared" si="1"/>
        <v>720</v>
      </c>
      <c r="BD19">
        <f t="shared" si="1"/>
        <v>744</v>
      </c>
      <c r="BE19">
        <f t="shared" si="1"/>
        <v>744</v>
      </c>
      <c r="BF19">
        <f t="shared" si="1"/>
        <v>720</v>
      </c>
      <c r="BG19">
        <f t="shared" si="1"/>
        <v>744</v>
      </c>
      <c r="BH19">
        <f t="shared" si="1"/>
        <v>720</v>
      </c>
      <c r="BI19">
        <f t="shared" si="1"/>
        <v>744</v>
      </c>
    </row>
    <row r="20" spans="1:245" x14ac:dyDescent="0.2">
      <c r="A20" s="8" t="s">
        <v>11</v>
      </c>
      <c r="B20" s="16">
        <v>36.5</v>
      </c>
      <c r="C20" s="16">
        <v>36.5</v>
      </c>
      <c r="D20" s="16">
        <v>36.5</v>
      </c>
      <c r="E20" s="16">
        <v>34.5</v>
      </c>
      <c r="F20" s="16">
        <v>34.5</v>
      </c>
      <c r="G20" s="16">
        <v>34.5</v>
      </c>
      <c r="H20" s="16">
        <v>38.5</v>
      </c>
      <c r="I20" s="16">
        <v>38.5</v>
      </c>
      <c r="J20" s="16">
        <v>38.5</v>
      </c>
      <c r="K20" s="16">
        <v>42</v>
      </c>
      <c r="L20" s="16">
        <v>41.75</v>
      </c>
      <c r="M20" s="16">
        <v>41.75</v>
      </c>
      <c r="N20" s="16">
        <v>38</v>
      </c>
      <c r="O20" s="16">
        <v>38</v>
      </c>
      <c r="P20" s="16">
        <v>38</v>
      </c>
      <c r="Q20" s="16">
        <v>38</v>
      </c>
      <c r="R20" s="16">
        <v>38</v>
      </c>
      <c r="S20" s="16">
        <v>38</v>
      </c>
      <c r="T20" s="16">
        <v>38</v>
      </c>
      <c r="U20" s="16">
        <v>38</v>
      </c>
      <c r="V20" s="16">
        <v>38</v>
      </c>
      <c r="W20" s="16">
        <v>38</v>
      </c>
      <c r="X20" s="16">
        <v>38</v>
      </c>
      <c r="Y20" s="16">
        <v>38</v>
      </c>
      <c r="Z20" s="16">
        <v>38</v>
      </c>
      <c r="AA20" s="16">
        <v>38</v>
      </c>
      <c r="AB20" s="16">
        <v>38</v>
      </c>
      <c r="AC20" s="16">
        <v>38</v>
      </c>
      <c r="AD20" s="16">
        <v>38</v>
      </c>
      <c r="AE20" s="16">
        <v>38</v>
      </c>
      <c r="AF20" s="16">
        <v>38</v>
      </c>
      <c r="AG20" s="16">
        <v>38</v>
      </c>
      <c r="AH20" s="16">
        <v>38</v>
      </c>
      <c r="AI20" s="16">
        <v>38</v>
      </c>
      <c r="AJ20" s="16">
        <v>38</v>
      </c>
      <c r="AK20" s="16">
        <v>38</v>
      </c>
      <c r="AL20" s="16">
        <v>39</v>
      </c>
      <c r="AM20" s="16">
        <f t="shared" ref="AM20:BI20" si="2">AL20</f>
        <v>39</v>
      </c>
      <c r="AN20" s="16">
        <f t="shared" si="2"/>
        <v>39</v>
      </c>
      <c r="AO20" s="16">
        <f t="shared" si="2"/>
        <v>39</v>
      </c>
      <c r="AP20" s="16">
        <f t="shared" si="2"/>
        <v>39</v>
      </c>
      <c r="AQ20" s="16">
        <f t="shared" si="2"/>
        <v>39</v>
      </c>
      <c r="AR20" s="16">
        <f t="shared" si="2"/>
        <v>39</v>
      </c>
      <c r="AS20" s="16">
        <f t="shared" si="2"/>
        <v>39</v>
      </c>
      <c r="AT20" s="16">
        <f t="shared" si="2"/>
        <v>39</v>
      </c>
      <c r="AU20" s="16">
        <f t="shared" si="2"/>
        <v>39</v>
      </c>
      <c r="AV20" s="16">
        <f t="shared" si="2"/>
        <v>39</v>
      </c>
      <c r="AW20" s="16">
        <f t="shared" si="2"/>
        <v>39</v>
      </c>
      <c r="AX20" s="16">
        <v>40</v>
      </c>
      <c r="AY20" s="16">
        <f t="shared" si="2"/>
        <v>40</v>
      </c>
      <c r="AZ20" s="16">
        <f t="shared" si="2"/>
        <v>40</v>
      </c>
      <c r="BA20" s="16">
        <f t="shared" si="2"/>
        <v>40</v>
      </c>
      <c r="BB20" s="16">
        <f t="shared" si="2"/>
        <v>40</v>
      </c>
      <c r="BC20" s="16">
        <f t="shared" si="2"/>
        <v>40</v>
      </c>
      <c r="BD20" s="16">
        <f t="shared" si="2"/>
        <v>40</v>
      </c>
      <c r="BE20" s="16">
        <f t="shared" si="2"/>
        <v>40</v>
      </c>
      <c r="BF20" s="16">
        <f t="shared" si="2"/>
        <v>40</v>
      </c>
      <c r="BG20" s="16">
        <f t="shared" si="2"/>
        <v>40</v>
      </c>
      <c r="BH20" s="16">
        <f t="shared" si="2"/>
        <v>40</v>
      </c>
      <c r="BI20" s="16">
        <f t="shared" si="2"/>
        <v>40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x14ac:dyDescent="0.2">
      <c r="A21" s="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AG22" si="3">IF(AND(B$18&gt;=$D4,B$18&lt;=$E4),$F4*B$19,0)</f>
        <v>18600</v>
      </c>
      <c r="C22" s="20">
        <f t="shared" si="3"/>
        <v>16800</v>
      </c>
      <c r="D22" s="20">
        <f t="shared" si="3"/>
        <v>18600</v>
      </c>
      <c r="E22" s="20">
        <f t="shared" si="3"/>
        <v>18000</v>
      </c>
      <c r="F22" s="20">
        <f t="shared" si="3"/>
        <v>18600</v>
      </c>
      <c r="G22" s="20">
        <f t="shared" si="3"/>
        <v>18000</v>
      </c>
      <c r="H22" s="20">
        <f t="shared" si="3"/>
        <v>18600</v>
      </c>
      <c r="I22" s="20">
        <f t="shared" si="3"/>
        <v>18600</v>
      </c>
      <c r="J22" s="20">
        <f t="shared" si="3"/>
        <v>18000</v>
      </c>
      <c r="K22" s="20">
        <f t="shared" si="3"/>
        <v>18600</v>
      </c>
      <c r="L22" s="20">
        <f t="shared" si="3"/>
        <v>18000</v>
      </c>
      <c r="M22" s="20">
        <f t="shared" si="3"/>
        <v>18600</v>
      </c>
      <c r="N22" s="20">
        <f t="shared" si="3"/>
        <v>0</v>
      </c>
      <c r="O22" s="20">
        <f t="shared" si="3"/>
        <v>0</v>
      </c>
      <c r="P22" s="20">
        <f t="shared" si="3"/>
        <v>0</v>
      </c>
      <c r="Q22" s="20">
        <f t="shared" si="3"/>
        <v>0</v>
      </c>
      <c r="R22" s="20">
        <f t="shared" si="3"/>
        <v>0</v>
      </c>
      <c r="S22" s="20">
        <f t="shared" si="3"/>
        <v>0</v>
      </c>
      <c r="T22" s="20">
        <f t="shared" si="3"/>
        <v>0</v>
      </c>
      <c r="U22" s="20">
        <f t="shared" si="3"/>
        <v>0</v>
      </c>
      <c r="V22" s="20">
        <f t="shared" si="3"/>
        <v>0</v>
      </c>
      <c r="W22" s="20">
        <f t="shared" si="3"/>
        <v>0</v>
      </c>
      <c r="X22" s="20">
        <f t="shared" si="3"/>
        <v>0</v>
      </c>
      <c r="Y22" s="20">
        <f t="shared" si="3"/>
        <v>0</v>
      </c>
      <c r="Z22" s="20">
        <f t="shared" si="3"/>
        <v>0</v>
      </c>
      <c r="AA22" s="20">
        <f t="shared" si="3"/>
        <v>0</v>
      </c>
      <c r="AB22" s="20">
        <f t="shared" si="3"/>
        <v>0</v>
      </c>
      <c r="AC22" s="20">
        <f t="shared" si="3"/>
        <v>0</v>
      </c>
      <c r="AD22" s="20">
        <f t="shared" si="3"/>
        <v>0</v>
      </c>
      <c r="AE22" s="20">
        <f t="shared" si="3"/>
        <v>0</v>
      </c>
      <c r="AF22" s="20">
        <f t="shared" si="3"/>
        <v>0</v>
      </c>
      <c r="AG22" s="20">
        <f t="shared" si="3"/>
        <v>0</v>
      </c>
      <c r="AH22" s="20">
        <f t="shared" ref="AH22:BI22" si="4">IF(AND(AH$18&gt;=$D4,AH$18&lt;=$E4),$F4*AH$19,0)</f>
        <v>0</v>
      </c>
      <c r="AI22" s="20">
        <f t="shared" si="4"/>
        <v>0</v>
      </c>
      <c r="AJ22" s="20">
        <f t="shared" si="4"/>
        <v>0</v>
      </c>
      <c r="AK22" s="20">
        <f t="shared" si="4"/>
        <v>0</v>
      </c>
      <c r="AL22" s="20">
        <f t="shared" si="4"/>
        <v>0</v>
      </c>
      <c r="AM22" s="20">
        <f t="shared" si="4"/>
        <v>0</v>
      </c>
      <c r="AN22" s="20">
        <f t="shared" si="4"/>
        <v>0</v>
      </c>
      <c r="AO22" s="20">
        <f t="shared" si="4"/>
        <v>0</v>
      </c>
      <c r="AP22" s="20">
        <f t="shared" si="4"/>
        <v>0</v>
      </c>
      <c r="AQ22" s="20">
        <f t="shared" si="4"/>
        <v>0</v>
      </c>
      <c r="AR22" s="20">
        <f t="shared" si="4"/>
        <v>0</v>
      </c>
      <c r="AS22" s="20">
        <f t="shared" si="4"/>
        <v>0</v>
      </c>
      <c r="AT22" s="20">
        <f t="shared" si="4"/>
        <v>0</v>
      </c>
      <c r="AU22" s="20">
        <f t="shared" si="4"/>
        <v>0</v>
      </c>
      <c r="AV22" s="20">
        <f t="shared" si="4"/>
        <v>0</v>
      </c>
      <c r="AW22" s="20">
        <f t="shared" si="4"/>
        <v>0</v>
      </c>
      <c r="AX22" s="20">
        <f t="shared" si="4"/>
        <v>0</v>
      </c>
      <c r="AY22" s="20">
        <f t="shared" si="4"/>
        <v>0</v>
      </c>
      <c r="AZ22" s="20">
        <f t="shared" si="4"/>
        <v>0</v>
      </c>
      <c r="BA22" s="20">
        <f t="shared" si="4"/>
        <v>0</v>
      </c>
      <c r="BB22" s="20">
        <f t="shared" si="4"/>
        <v>0</v>
      </c>
      <c r="BC22" s="20">
        <f t="shared" si="4"/>
        <v>0</v>
      </c>
      <c r="BD22" s="20">
        <f t="shared" si="4"/>
        <v>0</v>
      </c>
      <c r="BE22" s="20">
        <f t="shared" si="4"/>
        <v>0</v>
      </c>
      <c r="BF22" s="20">
        <f t="shared" si="4"/>
        <v>0</v>
      </c>
      <c r="BG22" s="20">
        <f t="shared" si="4"/>
        <v>0</v>
      </c>
      <c r="BH22" s="20">
        <f t="shared" si="4"/>
        <v>0</v>
      </c>
      <c r="BI22" s="20">
        <f t="shared" si="4"/>
        <v>0</v>
      </c>
    </row>
    <row r="23" spans="1:245" x14ac:dyDescent="0.2">
      <c r="A23" t="str">
        <f t="shared" ref="A23:A33" si="5">H5</f>
        <v>Encore</v>
      </c>
      <c r="B23" s="20">
        <f t="shared" ref="B23:AG23" si="6">IF(AND(B$18&gt;=$D5,B$18&lt;=$E5),$F5*B$19,0)</f>
        <v>18600</v>
      </c>
      <c r="C23" s="20">
        <f t="shared" si="6"/>
        <v>16800</v>
      </c>
      <c r="D23" s="20">
        <f t="shared" si="6"/>
        <v>18600</v>
      </c>
      <c r="E23" s="20">
        <f t="shared" si="6"/>
        <v>18000</v>
      </c>
      <c r="F23" s="20">
        <f t="shared" si="6"/>
        <v>18600</v>
      </c>
      <c r="G23" s="20">
        <f t="shared" si="6"/>
        <v>18000</v>
      </c>
      <c r="H23" s="20">
        <f t="shared" si="6"/>
        <v>18600</v>
      </c>
      <c r="I23" s="20">
        <f t="shared" si="6"/>
        <v>18600</v>
      </c>
      <c r="J23" s="20">
        <f t="shared" si="6"/>
        <v>18000</v>
      </c>
      <c r="K23" s="20">
        <f t="shared" si="6"/>
        <v>18600</v>
      </c>
      <c r="L23" s="20">
        <f t="shared" si="6"/>
        <v>18000</v>
      </c>
      <c r="M23" s="20">
        <f t="shared" si="6"/>
        <v>18600</v>
      </c>
      <c r="N23" s="20">
        <f t="shared" si="6"/>
        <v>18600</v>
      </c>
      <c r="O23" s="20">
        <f t="shared" si="6"/>
        <v>16800</v>
      </c>
      <c r="P23" s="20">
        <f t="shared" si="6"/>
        <v>18600</v>
      </c>
      <c r="Q23" s="20">
        <f t="shared" si="6"/>
        <v>18000</v>
      </c>
      <c r="R23" s="20">
        <f t="shared" si="6"/>
        <v>18600</v>
      </c>
      <c r="S23" s="20">
        <f t="shared" si="6"/>
        <v>18000</v>
      </c>
      <c r="T23" s="20">
        <f t="shared" si="6"/>
        <v>18600</v>
      </c>
      <c r="U23" s="20">
        <f t="shared" si="6"/>
        <v>18600</v>
      </c>
      <c r="V23" s="20">
        <f t="shared" si="6"/>
        <v>18000</v>
      </c>
      <c r="W23" s="20">
        <f t="shared" si="6"/>
        <v>18600</v>
      </c>
      <c r="X23" s="20">
        <f t="shared" si="6"/>
        <v>18000</v>
      </c>
      <c r="Y23" s="20">
        <f t="shared" si="6"/>
        <v>18600</v>
      </c>
      <c r="Z23" s="20">
        <f t="shared" si="6"/>
        <v>0</v>
      </c>
      <c r="AA23" s="20">
        <f t="shared" si="6"/>
        <v>0</v>
      </c>
      <c r="AB23" s="20">
        <f t="shared" si="6"/>
        <v>0</v>
      </c>
      <c r="AC23" s="20">
        <f t="shared" si="6"/>
        <v>0</v>
      </c>
      <c r="AD23" s="20">
        <f t="shared" si="6"/>
        <v>0</v>
      </c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ref="AH23:BI23" si="7">IF(AND(AH$18&gt;=$D5,AH$18&lt;=$E5),$F5*AH$19,0)</f>
        <v>0</v>
      </c>
      <c r="AI23" s="20">
        <f t="shared" si="7"/>
        <v>0</v>
      </c>
      <c r="AJ23" s="20">
        <f t="shared" si="7"/>
        <v>0</v>
      </c>
      <c r="AK23" s="20">
        <f t="shared" si="7"/>
        <v>0</v>
      </c>
      <c r="AL23" s="20">
        <f t="shared" si="7"/>
        <v>0</v>
      </c>
      <c r="AM23" s="20">
        <f t="shared" si="7"/>
        <v>0</v>
      </c>
      <c r="AN23" s="20">
        <f t="shared" si="7"/>
        <v>0</v>
      </c>
      <c r="AO23" s="20">
        <f t="shared" si="7"/>
        <v>0</v>
      </c>
      <c r="AP23" s="20">
        <f t="shared" si="7"/>
        <v>0</v>
      </c>
      <c r="AQ23" s="20">
        <f t="shared" si="7"/>
        <v>0</v>
      </c>
      <c r="AR23" s="20">
        <f t="shared" si="7"/>
        <v>0</v>
      </c>
      <c r="AS23" s="20">
        <f t="shared" si="7"/>
        <v>0</v>
      </c>
      <c r="AT23" s="20">
        <f t="shared" si="7"/>
        <v>0</v>
      </c>
      <c r="AU23" s="20">
        <f t="shared" si="7"/>
        <v>0</v>
      </c>
      <c r="AV23" s="20">
        <f t="shared" si="7"/>
        <v>0</v>
      </c>
      <c r="AW23" s="20">
        <f t="shared" si="7"/>
        <v>0</v>
      </c>
      <c r="AX23" s="20">
        <f t="shared" si="7"/>
        <v>0</v>
      </c>
      <c r="AY23" s="20">
        <f t="shared" si="7"/>
        <v>0</v>
      </c>
      <c r="AZ23" s="20">
        <f t="shared" si="7"/>
        <v>0</v>
      </c>
      <c r="BA23" s="20">
        <f t="shared" si="7"/>
        <v>0</v>
      </c>
      <c r="BB23" s="20">
        <f t="shared" si="7"/>
        <v>0</v>
      </c>
      <c r="BC23" s="20">
        <f t="shared" si="7"/>
        <v>0</v>
      </c>
      <c r="BD23" s="20">
        <f t="shared" si="7"/>
        <v>0</v>
      </c>
      <c r="BE23" s="20">
        <f t="shared" si="7"/>
        <v>0</v>
      </c>
      <c r="BF23" s="20">
        <f t="shared" si="7"/>
        <v>0</v>
      </c>
      <c r="BG23" s="20">
        <f t="shared" si="7"/>
        <v>0</v>
      </c>
      <c r="BH23" s="20">
        <f t="shared" si="7"/>
        <v>0</v>
      </c>
      <c r="BI23" s="20">
        <f t="shared" si="7"/>
        <v>0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5"/>
        <v>Lethbridge</v>
      </c>
      <c r="B24" s="20">
        <f t="shared" ref="B24:AG24" si="8">IF(AND(B$18&gt;=$D6,B$18&lt;=$E6),$F6*B$19,0)</f>
        <v>744</v>
      </c>
      <c r="C24" s="20">
        <f t="shared" si="8"/>
        <v>672</v>
      </c>
      <c r="D24" s="20">
        <f t="shared" si="8"/>
        <v>744</v>
      </c>
      <c r="E24" s="20">
        <f t="shared" si="8"/>
        <v>720</v>
      </c>
      <c r="F24" s="20">
        <f t="shared" si="8"/>
        <v>744</v>
      </c>
      <c r="G24" s="20">
        <f t="shared" si="8"/>
        <v>720</v>
      </c>
      <c r="H24" s="20">
        <f t="shared" si="8"/>
        <v>0</v>
      </c>
      <c r="I24" s="20">
        <f t="shared" si="8"/>
        <v>0</v>
      </c>
      <c r="J24" s="20">
        <f t="shared" si="8"/>
        <v>0</v>
      </c>
      <c r="K24" s="20">
        <f t="shared" si="8"/>
        <v>0</v>
      </c>
      <c r="L24" s="20">
        <f t="shared" si="8"/>
        <v>0</v>
      </c>
      <c r="M24" s="20">
        <f t="shared" si="8"/>
        <v>0</v>
      </c>
      <c r="N24" s="20">
        <f t="shared" si="8"/>
        <v>0</v>
      </c>
      <c r="O24" s="20">
        <f t="shared" si="8"/>
        <v>0</v>
      </c>
      <c r="P24" s="20">
        <f t="shared" si="8"/>
        <v>0</v>
      </c>
      <c r="Q24" s="20">
        <f t="shared" si="8"/>
        <v>0</v>
      </c>
      <c r="R24" s="20">
        <f t="shared" si="8"/>
        <v>0</v>
      </c>
      <c r="S24" s="20">
        <f t="shared" si="8"/>
        <v>0</v>
      </c>
      <c r="T24" s="20">
        <f t="shared" si="8"/>
        <v>0</v>
      </c>
      <c r="U24" s="20">
        <f t="shared" si="8"/>
        <v>0</v>
      </c>
      <c r="V24" s="20">
        <f t="shared" si="8"/>
        <v>0</v>
      </c>
      <c r="W24" s="20">
        <f t="shared" si="8"/>
        <v>0</v>
      </c>
      <c r="X24" s="20">
        <f t="shared" si="8"/>
        <v>0</v>
      </c>
      <c r="Y24" s="20">
        <f t="shared" si="8"/>
        <v>0</v>
      </c>
      <c r="Z24" s="20">
        <f t="shared" si="8"/>
        <v>0</v>
      </c>
      <c r="AA24" s="20">
        <f t="shared" si="8"/>
        <v>0</v>
      </c>
      <c r="AB24" s="20">
        <f t="shared" si="8"/>
        <v>0</v>
      </c>
      <c r="AC24" s="20">
        <f t="shared" si="8"/>
        <v>0</v>
      </c>
      <c r="AD24" s="20">
        <f t="shared" si="8"/>
        <v>0</v>
      </c>
      <c r="AE24" s="20">
        <f t="shared" si="8"/>
        <v>0</v>
      </c>
      <c r="AF24" s="20">
        <f t="shared" si="8"/>
        <v>0</v>
      </c>
      <c r="AG24" s="20">
        <f t="shared" si="8"/>
        <v>0</v>
      </c>
      <c r="AH24" s="20">
        <f t="shared" ref="AH24:BI24" si="9">IF(AND(AH$18&gt;=$D6,AH$18&lt;=$E6),$F6*AH$19,0)</f>
        <v>0</v>
      </c>
      <c r="AI24" s="20">
        <f t="shared" si="9"/>
        <v>0</v>
      </c>
      <c r="AJ24" s="20">
        <f t="shared" si="9"/>
        <v>0</v>
      </c>
      <c r="AK24" s="20">
        <f t="shared" si="9"/>
        <v>0</v>
      </c>
      <c r="AL24" s="20">
        <f t="shared" si="9"/>
        <v>0</v>
      </c>
      <c r="AM24" s="20">
        <f t="shared" si="9"/>
        <v>0</v>
      </c>
      <c r="AN24" s="20">
        <f t="shared" si="9"/>
        <v>0</v>
      </c>
      <c r="AO24" s="20">
        <f t="shared" si="9"/>
        <v>0</v>
      </c>
      <c r="AP24" s="20">
        <f t="shared" si="9"/>
        <v>0</v>
      </c>
      <c r="AQ24" s="20">
        <f t="shared" si="9"/>
        <v>0</v>
      </c>
      <c r="AR24" s="20">
        <f t="shared" si="9"/>
        <v>0</v>
      </c>
      <c r="AS24" s="20">
        <f t="shared" si="9"/>
        <v>0</v>
      </c>
      <c r="AT24" s="20">
        <f t="shared" si="9"/>
        <v>0</v>
      </c>
      <c r="AU24" s="20">
        <f t="shared" si="9"/>
        <v>0</v>
      </c>
      <c r="AV24" s="20">
        <f t="shared" si="9"/>
        <v>0</v>
      </c>
      <c r="AW24" s="20">
        <f t="shared" si="9"/>
        <v>0</v>
      </c>
      <c r="AX24" s="20">
        <f t="shared" si="9"/>
        <v>0</v>
      </c>
      <c r="AY24" s="20">
        <f t="shared" si="9"/>
        <v>0</v>
      </c>
      <c r="AZ24" s="20">
        <f t="shared" si="9"/>
        <v>0</v>
      </c>
      <c r="BA24" s="20">
        <f t="shared" si="9"/>
        <v>0</v>
      </c>
      <c r="BB24" s="20">
        <f t="shared" si="9"/>
        <v>0</v>
      </c>
      <c r="BC24" s="20">
        <f t="shared" si="9"/>
        <v>0</v>
      </c>
      <c r="BD24" s="20">
        <f t="shared" si="9"/>
        <v>0</v>
      </c>
      <c r="BE24" s="20">
        <f t="shared" si="9"/>
        <v>0</v>
      </c>
      <c r="BF24" s="20">
        <f t="shared" si="9"/>
        <v>0</v>
      </c>
      <c r="BG24" s="20">
        <f t="shared" si="9"/>
        <v>0</v>
      </c>
      <c r="BH24" s="20">
        <f t="shared" si="9"/>
        <v>0</v>
      </c>
      <c r="BI24" s="20">
        <f t="shared" si="9"/>
        <v>0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5"/>
        <v>Suncor</v>
      </c>
      <c r="B25" s="20">
        <f t="shared" ref="B25:AG25" si="10">IF(AND(B$18&gt;=$D7,B$18&lt;=$E7),$F7*B$19,0)</f>
        <v>1860</v>
      </c>
      <c r="C25" s="20">
        <f t="shared" si="10"/>
        <v>1680</v>
      </c>
      <c r="D25" s="20">
        <f t="shared" si="10"/>
        <v>1860</v>
      </c>
      <c r="E25" s="20">
        <f t="shared" si="10"/>
        <v>1800</v>
      </c>
      <c r="F25" s="20">
        <f t="shared" si="10"/>
        <v>1860</v>
      </c>
      <c r="G25" s="20">
        <f t="shared" si="10"/>
        <v>1800</v>
      </c>
      <c r="H25" s="20">
        <f t="shared" si="10"/>
        <v>1860</v>
      </c>
      <c r="I25" s="20">
        <f t="shared" si="10"/>
        <v>1860</v>
      </c>
      <c r="J25" s="20">
        <f t="shared" si="10"/>
        <v>1800</v>
      </c>
      <c r="K25" s="20">
        <f t="shared" si="10"/>
        <v>1860</v>
      </c>
      <c r="L25" s="20">
        <f t="shared" si="10"/>
        <v>1800</v>
      </c>
      <c r="M25" s="20">
        <f t="shared" si="10"/>
        <v>1860</v>
      </c>
      <c r="N25" s="20">
        <f t="shared" si="10"/>
        <v>1860</v>
      </c>
      <c r="O25" s="20">
        <f t="shared" si="10"/>
        <v>1680</v>
      </c>
      <c r="P25" s="20">
        <f t="shared" si="10"/>
        <v>1860</v>
      </c>
      <c r="Q25" s="20">
        <f t="shared" si="10"/>
        <v>1800</v>
      </c>
      <c r="R25" s="20">
        <f t="shared" si="10"/>
        <v>1860</v>
      </c>
      <c r="S25" s="20">
        <f t="shared" si="10"/>
        <v>1800</v>
      </c>
      <c r="T25" s="20">
        <f t="shared" si="10"/>
        <v>1860</v>
      </c>
      <c r="U25" s="20">
        <f t="shared" si="10"/>
        <v>1860</v>
      </c>
      <c r="V25" s="20">
        <f t="shared" si="10"/>
        <v>1800</v>
      </c>
      <c r="W25" s="20">
        <f t="shared" si="10"/>
        <v>1860</v>
      </c>
      <c r="X25" s="20">
        <f t="shared" si="10"/>
        <v>1800</v>
      </c>
      <c r="Y25" s="20">
        <f t="shared" si="10"/>
        <v>1860</v>
      </c>
      <c r="Z25" s="20">
        <f t="shared" si="10"/>
        <v>1860</v>
      </c>
      <c r="AA25" s="20">
        <f t="shared" si="10"/>
        <v>1740</v>
      </c>
      <c r="AB25" s="20">
        <f t="shared" si="10"/>
        <v>1860</v>
      </c>
      <c r="AC25" s="20">
        <f t="shared" si="10"/>
        <v>1800</v>
      </c>
      <c r="AD25" s="20">
        <f t="shared" si="10"/>
        <v>1860</v>
      </c>
      <c r="AE25" s="20">
        <f t="shared" si="10"/>
        <v>1800</v>
      </c>
      <c r="AF25" s="20">
        <f t="shared" si="10"/>
        <v>1860</v>
      </c>
      <c r="AG25" s="20">
        <f t="shared" si="10"/>
        <v>1860</v>
      </c>
      <c r="AH25" s="20">
        <f t="shared" ref="AH25:BI25" si="11">IF(AND(AH$18&gt;=$D7,AH$18&lt;=$E7),$F7*AH$19,0)</f>
        <v>1800</v>
      </c>
      <c r="AI25" s="20">
        <f t="shared" si="11"/>
        <v>1860</v>
      </c>
      <c r="AJ25" s="20">
        <f t="shared" si="11"/>
        <v>1800</v>
      </c>
      <c r="AK25" s="20">
        <f t="shared" si="11"/>
        <v>1860</v>
      </c>
      <c r="AL25" s="20">
        <f t="shared" si="11"/>
        <v>1860</v>
      </c>
      <c r="AM25" s="20">
        <f t="shared" si="11"/>
        <v>1680</v>
      </c>
      <c r="AN25" s="20">
        <f t="shared" si="11"/>
        <v>1860</v>
      </c>
      <c r="AO25" s="20">
        <f t="shared" si="11"/>
        <v>1800</v>
      </c>
      <c r="AP25" s="20">
        <f t="shared" si="11"/>
        <v>1860</v>
      </c>
      <c r="AQ25" s="20">
        <f t="shared" si="11"/>
        <v>1800</v>
      </c>
      <c r="AR25" s="20">
        <f t="shared" si="11"/>
        <v>1860</v>
      </c>
      <c r="AS25" s="20">
        <f t="shared" si="11"/>
        <v>1860</v>
      </c>
      <c r="AT25" s="20">
        <f t="shared" si="11"/>
        <v>1800</v>
      </c>
      <c r="AU25" s="20">
        <f t="shared" si="11"/>
        <v>1860</v>
      </c>
      <c r="AV25" s="20">
        <f t="shared" si="11"/>
        <v>1800</v>
      </c>
      <c r="AW25" s="20">
        <f t="shared" si="11"/>
        <v>1860</v>
      </c>
      <c r="AX25" s="20">
        <f t="shared" si="11"/>
        <v>1860</v>
      </c>
      <c r="AY25" s="20">
        <f t="shared" si="11"/>
        <v>1680</v>
      </c>
      <c r="AZ25" s="20">
        <f t="shared" si="11"/>
        <v>1860</v>
      </c>
      <c r="BA25" s="20">
        <f t="shared" si="11"/>
        <v>1800</v>
      </c>
      <c r="BB25" s="20">
        <f t="shared" si="11"/>
        <v>1860</v>
      </c>
      <c r="BC25" s="20">
        <f t="shared" si="11"/>
        <v>1800</v>
      </c>
      <c r="BD25" s="20">
        <f t="shared" si="11"/>
        <v>1860</v>
      </c>
      <c r="BE25" s="20">
        <f t="shared" si="11"/>
        <v>1860</v>
      </c>
      <c r="BF25" s="20">
        <f t="shared" si="11"/>
        <v>1800</v>
      </c>
      <c r="BG25" s="20">
        <f t="shared" si="11"/>
        <v>1860</v>
      </c>
      <c r="BH25" s="20">
        <f t="shared" si="11"/>
        <v>1800</v>
      </c>
      <c r="BI25" s="20">
        <f t="shared" si="11"/>
        <v>1860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5"/>
        <v>Chevron</v>
      </c>
      <c r="B26" s="20">
        <f t="shared" ref="B26:AG26" si="12">IF(AND(B$18&gt;=$D8,B$18&lt;=$E8),$F8*B$19,0)</f>
        <v>7440</v>
      </c>
      <c r="C26" s="20">
        <f t="shared" si="12"/>
        <v>6720</v>
      </c>
      <c r="D26" s="20">
        <f t="shared" si="12"/>
        <v>7440</v>
      </c>
      <c r="E26" s="20">
        <f t="shared" si="12"/>
        <v>7200</v>
      </c>
      <c r="F26" s="20">
        <f t="shared" si="12"/>
        <v>7440</v>
      </c>
      <c r="G26" s="20">
        <f t="shared" si="12"/>
        <v>7200</v>
      </c>
      <c r="H26" s="20">
        <f t="shared" si="12"/>
        <v>7440</v>
      </c>
      <c r="I26" s="20">
        <f t="shared" si="12"/>
        <v>7440</v>
      </c>
      <c r="J26" s="20">
        <f t="shared" si="12"/>
        <v>7200</v>
      </c>
      <c r="K26" s="20">
        <f t="shared" si="12"/>
        <v>7440</v>
      </c>
      <c r="L26" s="20">
        <f t="shared" si="12"/>
        <v>7200</v>
      </c>
      <c r="M26" s="20">
        <f t="shared" si="12"/>
        <v>7440</v>
      </c>
      <c r="N26" s="20">
        <f t="shared" si="12"/>
        <v>0</v>
      </c>
      <c r="O26" s="20">
        <f t="shared" si="12"/>
        <v>0</v>
      </c>
      <c r="P26" s="20">
        <f t="shared" si="12"/>
        <v>0</v>
      </c>
      <c r="Q26" s="20">
        <f t="shared" si="12"/>
        <v>0</v>
      </c>
      <c r="R26" s="20">
        <f t="shared" si="12"/>
        <v>0</v>
      </c>
      <c r="S26" s="20">
        <f t="shared" si="12"/>
        <v>0</v>
      </c>
      <c r="T26" s="20">
        <f t="shared" si="12"/>
        <v>0</v>
      </c>
      <c r="U26" s="20">
        <f t="shared" si="12"/>
        <v>0</v>
      </c>
      <c r="V26" s="20">
        <f t="shared" si="12"/>
        <v>0</v>
      </c>
      <c r="W26" s="20">
        <f t="shared" si="12"/>
        <v>0</v>
      </c>
      <c r="X26" s="20">
        <f t="shared" si="12"/>
        <v>0</v>
      </c>
      <c r="Y26" s="20">
        <f t="shared" si="12"/>
        <v>0</v>
      </c>
      <c r="Z26" s="20">
        <f t="shared" si="12"/>
        <v>0</v>
      </c>
      <c r="AA26" s="20">
        <f t="shared" si="12"/>
        <v>0</v>
      </c>
      <c r="AB26" s="20">
        <f t="shared" si="12"/>
        <v>0</v>
      </c>
      <c r="AC26" s="20">
        <f t="shared" si="12"/>
        <v>0</v>
      </c>
      <c r="AD26" s="20">
        <f t="shared" si="12"/>
        <v>0</v>
      </c>
      <c r="AE26" s="20">
        <f t="shared" si="12"/>
        <v>0</v>
      </c>
      <c r="AF26" s="20">
        <f t="shared" si="12"/>
        <v>0</v>
      </c>
      <c r="AG26" s="20">
        <f t="shared" si="12"/>
        <v>0</v>
      </c>
      <c r="AH26" s="20">
        <f t="shared" ref="AH26:BI26" si="13">IF(AND(AH$18&gt;=$D8,AH$18&lt;=$E8),$F8*AH$19,0)</f>
        <v>0</v>
      </c>
      <c r="AI26" s="20">
        <f t="shared" si="13"/>
        <v>0</v>
      </c>
      <c r="AJ26" s="20">
        <f t="shared" si="13"/>
        <v>0</v>
      </c>
      <c r="AK26" s="20">
        <f t="shared" si="13"/>
        <v>0</v>
      </c>
      <c r="AL26" s="20">
        <f t="shared" si="13"/>
        <v>0</v>
      </c>
      <c r="AM26" s="20">
        <f t="shared" si="13"/>
        <v>0</v>
      </c>
      <c r="AN26" s="20">
        <f t="shared" si="13"/>
        <v>0</v>
      </c>
      <c r="AO26" s="20">
        <f t="shared" si="13"/>
        <v>0</v>
      </c>
      <c r="AP26" s="20">
        <f t="shared" si="13"/>
        <v>0</v>
      </c>
      <c r="AQ26" s="20">
        <f t="shared" si="13"/>
        <v>0</v>
      </c>
      <c r="AR26" s="20">
        <f t="shared" si="13"/>
        <v>0</v>
      </c>
      <c r="AS26" s="20">
        <f t="shared" si="13"/>
        <v>0</v>
      </c>
      <c r="AT26" s="20">
        <f t="shared" si="13"/>
        <v>0</v>
      </c>
      <c r="AU26" s="20">
        <f t="shared" si="13"/>
        <v>0</v>
      </c>
      <c r="AV26" s="20">
        <f t="shared" si="13"/>
        <v>0</v>
      </c>
      <c r="AW26" s="20">
        <f t="shared" si="13"/>
        <v>0</v>
      </c>
      <c r="AX26" s="20">
        <f t="shared" si="13"/>
        <v>0</v>
      </c>
      <c r="AY26" s="20">
        <f t="shared" si="13"/>
        <v>0</v>
      </c>
      <c r="AZ26" s="20">
        <f t="shared" si="13"/>
        <v>0</v>
      </c>
      <c r="BA26" s="20">
        <f t="shared" si="13"/>
        <v>0</v>
      </c>
      <c r="BB26" s="20">
        <f t="shared" si="13"/>
        <v>0</v>
      </c>
      <c r="BC26" s="20">
        <f t="shared" si="13"/>
        <v>0</v>
      </c>
      <c r="BD26" s="20">
        <f t="shared" si="13"/>
        <v>0</v>
      </c>
      <c r="BE26" s="20">
        <f t="shared" si="13"/>
        <v>0</v>
      </c>
      <c r="BF26" s="20">
        <f t="shared" si="13"/>
        <v>0</v>
      </c>
      <c r="BG26" s="20">
        <f t="shared" si="13"/>
        <v>0</v>
      </c>
      <c r="BH26" s="20">
        <f t="shared" si="13"/>
        <v>0</v>
      </c>
      <c r="BI26" s="20">
        <f t="shared" si="13"/>
        <v>0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5"/>
        <v>Encore</v>
      </c>
      <c r="B27" s="20">
        <f t="shared" ref="B27:AG27" si="14">IF(AND(B$18&gt;=$D9,B$18&lt;=$E9),$F9*B$19,0)</f>
        <v>18600</v>
      </c>
      <c r="C27" s="20">
        <f t="shared" si="14"/>
        <v>16800</v>
      </c>
      <c r="D27" s="20">
        <f t="shared" si="14"/>
        <v>18600</v>
      </c>
      <c r="E27" s="20">
        <f t="shared" si="14"/>
        <v>18000</v>
      </c>
      <c r="F27" s="20">
        <f t="shared" si="14"/>
        <v>18600</v>
      </c>
      <c r="G27" s="20">
        <f t="shared" si="14"/>
        <v>18000</v>
      </c>
      <c r="H27" s="20">
        <f t="shared" si="14"/>
        <v>18600</v>
      </c>
      <c r="I27" s="20">
        <f t="shared" si="14"/>
        <v>18600</v>
      </c>
      <c r="J27" s="20">
        <f t="shared" si="14"/>
        <v>18000</v>
      </c>
      <c r="K27" s="20">
        <f t="shared" si="14"/>
        <v>18600</v>
      </c>
      <c r="L27" s="20">
        <f t="shared" si="14"/>
        <v>18000</v>
      </c>
      <c r="M27" s="20">
        <f t="shared" si="14"/>
        <v>18600</v>
      </c>
      <c r="N27" s="20">
        <f t="shared" si="14"/>
        <v>0</v>
      </c>
      <c r="O27" s="20">
        <f t="shared" si="14"/>
        <v>0</v>
      </c>
      <c r="P27" s="20">
        <f t="shared" si="14"/>
        <v>0</v>
      </c>
      <c r="Q27" s="20">
        <f t="shared" si="14"/>
        <v>0</v>
      </c>
      <c r="R27" s="20">
        <f t="shared" si="14"/>
        <v>0</v>
      </c>
      <c r="S27" s="20">
        <f t="shared" si="14"/>
        <v>0</v>
      </c>
      <c r="T27" s="20">
        <f t="shared" si="14"/>
        <v>0</v>
      </c>
      <c r="U27" s="20">
        <f t="shared" si="14"/>
        <v>0</v>
      </c>
      <c r="V27" s="20">
        <f t="shared" si="14"/>
        <v>0</v>
      </c>
      <c r="W27" s="20">
        <f t="shared" si="14"/>
        <v>0</v>
      </c>
      <c r="X27" s="20">
        <f t="shared" si="14"/>
        <v>0</v>
      </c>
      <c r="Y27" s="20">
        <f t="shared" si="14"/>
        <v>0</v>
      </c>
      <c r="Z27" s="20">
        <f t="shared" si="14"/>
        <v>0</v>
      </c>
      <c r="AA27" s="20">
        <f t="shared" si="14"/>
        <v>0</v>
      </c>
      <c r="AB27" s="20">
        <f t="shared" si="14"/>
        <v>0</v>
      </c>
      <c r="AC27" s="20">
        <f t="shared" si="14"/>
        <v>0</v>
      </c>
      <c r="AD27" s="20">
        <f t="shared" si="14"/>
        <v>0</v>
      </c>
      <c r="AE27" s="20">
        <f t="shared" si="14"/>
        <v>0</v>
      </c>
      <c r="AF27" s="20">
        <f t="shared" si="14"/>
        <v>0</v>
      </c>
      <c r="AG27" s="20">
        <f t="shared" si="14"/>
        <v>0</v>
      </c>
      <c r="AH27" s="20">
        <f t="shared" ref="AH27:BI27" si="15">IF(AND(AH$18&gt;=$D9,AH$18&lt;=$E9),$F9*AH$19,0)</f>
        <v>0</v>
      </c>
      <c r="AI27" s="20">
        <f t="shared" si="15"/>
        <v>0</v>
      </c>
      <c r="AJ27" s="20">
        <f t="shared" si="15"/>
        <v>0</v>
      </c>
      <c r="AK27" s="20">
        <f t="shared" si="15"/>
        <v>0</v>
      </c>
      <c r="AL27" s="20">
        <f t="shared" si="15"/>
        <v>0</v>
      </c>
      <c r="AM27" s="20">
        <f t="shared" si="15"/>
        <v>0</v>
      </c>
      <c r="AN27" s="20">
        <f t="shared" si="15"/>
        <v>0</v>
      </c>
      <c r="AO27" s="20">
        <f t="shared" si="15"/>
        <v>0</v>
      </c>
      <c r="AP27" s="20">
        <f t="shared" si="15"/>
        <v>0</v>
      </c>
      <c r="AQ27" s="20">
        <f t="shared" si="15"/>
        <v>0</v>
      </c>
      <c r="AR27" s="20">
        <f t="shared" si="15"/>
        <v>0</v>
      </c>
      <c r="AS27" s="20">
        <f t="shared" si="15"/>
        <v>0</v>
      </c>
      <c r="AT27" s="20">
        <f t="shared" si="15"/>
        <v>0</v>
      </c>
      <c r="AU27" s="20">
        <f t="shared" si="15"/>
        <v>0</v>
      </c>
      <c r="AV27" s="20">
        <f t="shared" si="15"/>
        <v>0</v>
      </c>
      <c r="AW27" s="20">
        <f t="shared" si="15"/>
        <v>0</v>
      </c>
      <c r="AX27" s="20">
        <f t="shared" si="15"/>
        <v>0</v>
      </c>
      <c r="AY27" s="20">
        <f t="shared" si="15"/>
        <v>0</v>
      </c>
      <c r="AZ27" s="20">
        <f t="shared" si="15"/>
        <v>0</v>
      </c>
      <c r="BA27" s="20">
        <f t="shared" si="15"/>
        <v>0</v>
      </c>
      <c r="BB27" s="20">
        <f t="shared" si="15"/>
        <v>0</v>
      </c>
      <c r="BC27" s="20">
        <f t="shared" si="15"/>
        <v>0</v>
      </c>
      <c r="BD27" s="20">
        <f t="shared" si="15"/>
        <v>0</v>
      </c>
      <c r="BE27" s="20">
        <f t="shared" si="15"/>
        <v>0</v>
      </c>
      <c r="BF27" s="20">
        <f t="shared" si="15"/>
        <v>0</v>
      </c>
      <c r="BG27" s="20">
        <f t="shared" si="15"/>
        <v>0</v>
      </c>
      <c r="BH27" s="20">
        <f t="shared" si="15"/>
        <v>0</v>
      </c>
      <c r="BI27" s="20">
        <f t="shared" si="15"/>
        <v>0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5"/>
        <v>Encore</v>
      </c>
      <c r="B28" s="20">
        <f t="shared" ref="B28:AG28" si="16">IF(AND(B$18&gt;=$D10,B$18&lt;=$E10),$F10*B$19,0)</f>
        <v>3720</v>
      </c>
      <c r="C28" s="20">
        <f t="shared" si="16"/>
        <v>3360</v>
      </c>
      <c r="D28" s="20">
        <f t="shared" si="16"/>
        <v>3720</v>
      </c>
      <c r="E28" s="20">
        <f t="shared" si="16"/>
        <v>0</v>
      </c>
      <c r="F28" s="20">
        <f t="shared" si="16"/>
        <v>0</v>
      </c>
      <c r="G28" s="20">
        <f t="shared" si="16"/>
        <v>0</v>
      </c>
      <c r="H28" s="20">
        <f t="shared" si="16"/>
        <v>0</v>
      </c>
      <c r="I28" s="20">
        <f t="shared" si="16"/>
        <v>0</v>
      </c>
      <c r="J28" s="20">
        <f t="shared" si="16"/>
        <v>0</v>
      </c>
      <c r="K28" s="20">
        <f t="shared" si="16"/>
        <v>0</v>
      </c>
      <c r="L28" s="20">
        <f t="shared" si="16"/>
        <v>0</v>
      </c>
      <c r="M28" s="20">
        <f t="shared" si="16"/>
        <v>0</v>
      </c>
      <c r="N28" s="20">
        <f t="shared" si="16"/>
        <v>0</v>
      </c>
      <c r="O28" s="20">
        <f t="shared" si="16"/>
        <v>0</v>
      </c>
      <c r="P28" s="20">
        <f t="shared" si="16"/>
        <v>0</v>
      </c>
      <c r="Q28" s="20">
        <f t="shared" si="16"/>
        <v>0</v>
      </c>
      <c r="R28" s="20">
        <f t="shared" si="16"/>
        <v>0</v>
      </c>
      <c r="S28" s="20">
        <f t="shared" si="16"/>
        <v>0</v>
      </c>
      <c r="T28" s="20">
        <f t="shared" si="16"/>
        <v>0</v>
      </c>
      <c r="U28" s="20">
        <f t="shared" si="16"/>
        <v>0</v>
      </c>
      <c r="V28" s="20">
        <f t="shared" si="16"/>
        <v>0</v>
      </c>
      <c r="W28" s="20">
        <f t="shared" si="16"/>
        <v>0</v>
      </c>
      <c r="X28" s="20">
        <f t="shared" si="16"/>
        <v>0</v>
      </c>
      <c r="Y28" s="20">
        <f t="shared" si="16"/>
        <v>0</v>
      </c>
      <c r="Z28" s="20">
        <f t="shared" si="16"/>
        <v>0</v>
      </c>
      <c r="AA28" s="20">
        <f t="shared" si="16"/>
        <v>0</v>
      </c>
      <c r="AB28" s="20">
        <f t="shared" si="16"/>
        <v>0</v>
      </c>
      <c r="AC28" s="20">
        <f t="shared" si="16"/>
        <v>0</v>
      </c>
      <c r="AD28" s="20">
        <f t="shared" si="16"/>
        <v>0</v>
      </c>
      <c r="AE28" s="20">
        <f t="shared" si="16"/>
        <v>0</v>
      </c>
      <c r="AF28" s="20">
        <f t="shared" si="16"/>
        <v>0</v>
      </c>
      <c r="AG28" s="20">
        <f t="shared" si="16"/>
        <v>0</v>
      </c>
      <c r="AH28" s="20">
        <f t="shared" ref="AH28:BI28" si="17">IF(AND(AH$18&gt;=$D10,AH$18&lt;=$E10),$F10*AH$19,0)</f>
        <v>0</v>
      </c>
      <c r="AI28" s="20">
        <f t="shared" si="17"/>
        <v>0</v>
      </c>
      <c r="AJ28" s="20">
        <f t="shared" si="17"/>
        <v>0</v>
      </c>
      <c r="AK28" s="20">
        <f t="shared" si="17"/>
        <v>0</v>
      </c>
      <c r="AL28" s="20">
        <f t="shared" si="17"/>
        <v>0</v>
      </c>
      <c r="AM28" s="20">
        <f t="shared" si="17"/>
        <v>0</v>
      </c>
      <c r="AN28" s="20">
        <f t="shared" si="17"/>
        <v>0</v>
      </c>
      <c r="AO28" s="20">
        <f t="shared" si="17"/>
        <v>0</v>
      </c>
      <c r="AP28" s="20">
        <f t="shared" si="17"/>
        <v>0</v>
      </c>
      <c r="AQ28" s="20">
        <f t="shared" si="17"/>
        <v>0</v>
      </c>
      <c r="AR28" s="20">
        <f t="shared" si="17"/>
        <v>0</v>
      </c>
      <c r="AS28" s="20">
        <f t="shared" si="17"/>
        <v>0</v>
      </c>
      <c r="AT28" s="20">
        <f t="shared" si="17"/>
        <v>0</v>
      </c>
      <c r="AU28" s="20">
        <f t="shared" si="17"/>
        <v>0</v>
      </c>
      <c r="AV28" s="20">
        <f t="shared" si="17"/>
        <v>0</v>
      </c>
      <c r="AW28" s="20">
        <f t="shared" si="17"/>
        <v>0</v>
      </c>
      <c r="AX28" s="20">
        <f t="shared" si="17"/>
        <v>0</v>
      </c>
      <c r="AY28" s="20">
        <f t="shared" si="17"/>
        <v>0</v>
      </c>
      <c r="AZ28" s="20">
        <f t="shared" si="17"/>
        <v>0</v>
      </c>
      <c r="BA28" s="20">
        <f t="shared" si="17"/>
        <v>0</v>
      </c>
      <c r="BB28" s="20">
        <f t="shared" si="17"/>
        <v>0</v>
      </c>
      <c r="BC28" s="20">
        <f t="shared" si="17"/>
        <v>0</v>
      </c>
      <c r="BD28" s="20">
        <f t="shared" si="17"/>
        <v>0</v>
      </c>
      <c r="BE28" s="20">
        <f t="shared" si="17"/>
        <v>0</v>
      </c>
      <c r="BF28" s="20">
        <f t="shared" si="17"/>
        <v>0</v>
      </c>
      <c r="BG28" s="20">
        <f t="shared" si="17"/>
        <v>0</v>
      </c>
      <c r="BH28" s="20">
        <f t="shared" si="17"/>
        <v>0</v>
      </c>
      <c r="BI28" s="20">
        <f t="shared" si="17"/>
        <v>0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5"/>
        <v>Encore</v>
      </c>
      <c r="B29" s="20">
        <f t="shared" ref="B29:AG29" si="18">IF(AND(B$18&gt;=$D11,B$18&lt;=$E11),$F11*B$19,0)</f>
        <v>18600</v>
      </c>
      <c r="C29" s="20">
        <f t="shared" si="18"/>
        <v>16800</v>
      </c>
      <c r="D29" s="20">
        <f t="shared" si="18"/>
        <v>18600</v>
      </c>
      <c r="E29" s="20">
        <f t="shared" si="18"/>
        <v>18000</v>
      </c>
      <c r="F29" s="20">
        <f t="shared" si="18"/>
        <v>18600</v>
      </c>
      <c r="G29" s="20">
        <f t="shared" si="18"/>
        <v>18000</v>
      </c>
      <c r="H29" s="20">
        <f t="shared" si="18"/>
        <v>18600</v>
      </c>
      <c r="I29" s="20">
        <f t="shared" si="18"/>
        <v>18600</v>
      </c>
      <c r="J29" s="20">
        <f t="shared" si="18"/>
        <v>18000</v>
      </c>
      <c r="K29" s="20">
        <f t="shared" si="18"/>
        <v>18600</v>
      </c>
      <c r="L29" s="20">
        <f t="shared" si="18"/>
        <v>18000</v>
      </c>
      <c r="M29" s="20">
        <f t="shared" si="18"/>
        <v>18600</v>
      </c>
      <c r="N29" s="20">
        <f t="shared" si="18"/>
        <v>0</v>
      </c>
      <c r="O29" s="20">
        <f t="shared" si="18"/>
        <v>0</v>
      </c>
      <c r="P29" s="20">
        <f t="shared" si="18"/>
        <v>0</v>
      </c>
      <c r="Q29" s="20">
        <f t="shared" si="18"/>
        <v>0</v>
      </c>
      <c r="R29" s="20">
        <f t="shared" si="18"/>
        <v>0</v>
      </c>
      <c r="S29" s="20">
        <f t="shared" si="18"/>
        <v>0</v>
      </c>
      <c r="T29" s="20">
        <f t="shared" si="18"/>
        <v>0</v>
      </c>
      <c r="U29" s="20">
        <f t="shared" si="18"/>
        <v>0</v>
      </c>
      <c r="V29" s="20">
        <f t="shared" si="18"/>
        <v>0</v>
      </c>
      <c r="W29" s="20">
        <f t="shared" si="18"/>
        <v>0</v>
      </c>
      <c r="X29" s="20">
        <f t="shared" si="18"/>
        <v>0</v>
      </c>
      <c r="Y29" s="20">
        <f t="shared" si="18"/>
        <v>0</v>
      </c>
      <c r="Z29" s="20">
        <f t="shared" si="18"/>
        <v>0</v>
      </c>
      <c r="AA29" s="20">
        <f t="shared" si="18"/>
        <v>0</v>
      </c>
      <c r="AB29" s="20">
        <f t="shared" si="18"/>
        <v>0</v>
      </c>
      <c r="AC29" s="20">
        <f t="shared" si="18"/>
        <v>0</v>
      </c>
      <c r="AD29" s="20">
        <f t="shared" si="18"/>
        <v>0</v>
      </c>
      <c r="AE29" s="20">
        <f t="shared" si="18"/>
        <v>0</v>
      </c>
      <c r="AF29" s="20">
        <f t="shared" si="18"/>
        <v>0</v>
      </c>
      <c r="AG29" s="20">
        <f t="shared" si="18"/>
        <v>0</v>
      </c>
      <c r="AH29" s="20">
        <f t="shared" ref="AH29:BI29" si="19">IF(AND(AH$18&gt;=$D11,AH$18&lt;=$E11),$F11*AH$19,0)</f>
        <v>0</v>
      </c>
      <c r="AI29" s="20">
        <f t="shared" si="19"/>
        <v>0</v>
      </c>
      <c r="AJ29" s="20">
        <f t="shared" si="19"/>
        <v>0</v>
      </c>
      <c r="AK29" s="20">
        <f t="shared" si="19"/>
        <v>0</v>
      </c>
      <c r="AL29" s="20">
        <f t="shared" si="19"/>
        <v>0</v>
      </c>
      <c r="AM29" s="20">
        <f t="shared" si="19"/>
        <v>0</v>
      </c>
      <c r="AN29" s="20">
        <f t="shared" si="19"/>
        <v>0</v>
      </c>
      <c r="AO29" s="20">
        <f t="shared" si="19"/>
        <v>0</v>
      </c>
      <c r="AP29" s="20">
        <f t="shared" si="19"/>
        <v>0</v>
      </c>
      <c r="AQ29" s="20">
        <f t="shared" si="19"/>
        <v>0</v>
      </c>
      <c r="AR29" s="20">
        <f t="shared" si="19"/>
        <v>0</v>
      </c>
      <c r="AS29" s="20">
        <f t="shared" si="19"/>
        <v>0</v>
      </c>
      <c r="AT29" s="20">
        <f t="shared" si="19"/>
        <v>0</v>
      </c>
      <c r="AU29" s="20">
        <f t="shared" si="19"/>
        <v>0</v>
      </c>
      <c r="AV29" s="20">
        <f t="shared" si="19"/>
        <v>0</v>
      </c>
      <c r="AW29" s="20">
        <f t="shared" si="19"/>
        <v>0</v>
      </c>
      <c r="AX29" s="20">
        <f t="shared" si="19"/>
        <v>0</v>
      </c>
      <c r="AY29" s="20">
        <f t="shared" si="19"/>
        <v>0</v>
      </c>
      <c r="AZ29" s="20">
        <f t="shared" si="19"/>
        <v>0</v>
      </c>
      <c r="BA29" s="20">
        <f t="shared" si="19"/>
        <v>0</v>
      </c>
      <c r="BB29" s="20">
        <f t="shared" si="19"/>
        <v>0</v>
      </c>
      <c r="BC29" s="20">
        <f t="shared" si="19"/>
        <v>0</v>
      </c>
      <c r="BD29" s="20">
        <f t="shared" si="19"/>
        <v>0</v>
      </c>
      <c r="BE29" s="20">
        <f t="shared" si="19"/>
        <v>0</v>
      </c>
      <c r="BF29" s="20">
        <f t="shared" si="19"/>
        <v>0</v>
      </c>
      <c r="BG29" s="20">
        <f t="shared" si="19"/>
        <v>0</v>
      </c>
      <c r="BH29" s="20">
        <f t="shared" si="19"/>
        <v>0</v>
      </c>
      <c r="BI29" s="20">
        <f t="shared" si="19"/>
        <v>0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5"/>
        <v>Encore</v>
      </c>
      <c r="B30" s="20">
        <f t="shared" ref="B30:AG30" si="20">IF(AND(B$18&gt;=$D12,B$18&lt;=$E12),$F12*B$19,0)</f>
        <v>18600</v>
      </c>
      <c r="C30" s="20">
        <f t="shared" si="20"/>
        <v>16800</v>
      </c>
      <c r="D30" s="20">
        <f t="shared" si="20"/>
        <v>18600</v>
      </c>
      <c r="E30" s="20">
        <f t="shared" si="20"/>
        <v>18000</v>
      </c>
      <c r="F30" s="20">
        <f t="shared" si="20"/>
        <v>18600</v>
      </c>
      <c r="G30" s="20">
        <f t="shared" si="20"/>
        <v>18000</v>
      </c>
      <c r="H30" s="20">
        <f t="shared" si="20"/>
        <v>18600</v>
      </c>
      <c r="I30" s="20">
        <f t="shared" si="20"/>
        <v>18600</v>
      </c>
      <c r="J30" s="20">
        <f t="shared" si="20"/>
        <v>18000</v>
      </c>
      <c r="K30" s="20">
        <f t="shared" si="20"/>
        <v>18600</v>
      </c>
      <c r="L30" s="20">
        <f t="shared" si="20"/>
        <v>18000</v>
      </c>
      <c r="M30" s="20">
        <f t="shared" si="20"/>
        <v>18600</v>
      </c>
      <c r="N30" s="20">
        <f t="shared" si="20"/>
        <v>0</v>
      </c>
      <c r="O30" s="20">
        <f t="shared" si="20"/>
        <v>0</v>
      </c>
      <c r="P30" s="20">
        <f t="shared" si="20"/>
        <v>0</v>
      </c>
      <c r="Q30" s="20">
        <f t="shared" si="20"/>
        <v>0</v>
      </c>
      <c r="R30" s="20">
        <f t="shared" si="20"/>
        <v>0</v>
      </c>
      <c r="S30" s="20">
        <f t="shared" si="20"/>
        <v>0</v>
      </c>
      <c r="T30" s="20">
        <f t="shared" si="20"/>
        <v>0</v>
      </c>
      <c r="U30" s="20">
        <f t="shared" si="20"/>
        <v>0</v>
      </c>
      <c r="V30" s="20">
        <f t="shared" si="20"/>
        <v>0</v>
      </c>
      <c r="W30" s="20">
        <f t="shared" si="20"/>
        <v>0</v>
      </c>
      <c r="X30" s="20">
        <f t="shared" si="20"/>
        <v>0</v>
      </c>
      <c r="Y30" s="20">
        <f t="shared" si="20"/>
        <v>0</v>
      </c>
      <c r="Z30" s="20">
        <f t="shared" si="20"/>
        <v>0</v>
      </c>
      <c r="AA30" s="20">
        <f t="shared" si="20"/>
        <v>0</v>
      </c>
      <c r="AB30" s="20">
        <f t="shared" si="20"/>
        <v>0</v>
      </c>
      <c r="AC30" s="20">
        <f t="shared" si="20"/>
        <v>0</v>
      </c>
      <c r="AD30" s="20">
        <f t="shared" si="20"/>
        <v>0</v>
      </c>
      <c r="AE30" s="20">
        <f t="shared" si="20"/>
        <v>0</v>
      </c>
      <c r="AF30" s="20">
        <f t="shared" si="20"/>
        <v>0</v>
      </c>
      <c r="AG30" s="20">
        <f t="shared" si="20"/>
        <v>0</v>
      </c>
      <c r="AH30" s="20">
        <f t="shared" ref="AH30:BI30" si="21">IF(AND(AH$18&gt;=$D12,AH$18&lt;=$E12),$F12*AH$19,0)</f>
        <v>0</v>
      </c>
      <c r="AI30" s="20">
        <f t="shared" si="21"/>
        <v>0</v>
      </c>
      <c r="AJ30" s="20">
        <f t="shared" si="21"/>
        <v>0</v>
      </c>
      <c r="AK30" s="20">
        <f t="shared" si="21"/>
        <v>0</v>
      </c>
      <c r="AL30" s="20">
        <f t="shared" si="21"/>
        <v>0</v>
      </c>
      <c r="AM30" s="20">
        <f t="shared" si="21"/>
        <v>0</v>
      </c>
      <c r="AN30" s="20">
        <f t="shared" si="21"/>
        <v>0</v>
      </c>
      <c r="AO30" s="20">
        <f t="shared" si="21"/>
        <v>0</v>
      </c>
      <c r="AP30" s="20">
        <f t="shared" si="21"/>
        <v>0</v>
      </c>
      <c r="AQ30" s="20">
        <f t="shared" si="21"/>
        <v>0</v>
      </c>
      <c r="AR30" s="20">
        <f t="shared" si="21"/>
        <v>0</v>
      </c>
      <c r="AS30" s="20">
        <f t="shared" si="21"/>
        <v>0</v>
      </c>
      <c r="AT30" s="20">
        <f t="shared" si="21"/>
        <v>0</v>
      </c>
      <c r="AU30" s="20">
        <f t="shared" si="21"/>
        <v>0</v>
      </c>
      <c r="AV30" s="20">
        <f t="shared" si="21"/>
        <v>0</v>
      </c>
      <c r="AW30" s="20">
        <f t="shared" si="21"/>
        <v>0</v>
      </c>
      <c r="AX30" s="20">
        <f t="shared" si="21"/>
        <v>0</v>
      </c>
      <c r="AY30" s="20">
        <f t="shared" si="21"/>
        <v>0</v>
      </c>
      <c r="AZ30" s="20">
        <f t="shared" si="21"/>
        <v>0</v>
      </c>
      <c r="BA30" s="20">
        <f t="shared" si="21"/>
        <v>0</v>
      </c>
      <c r="BB30" s="20">
        <f t="shared" si="21"/>
        <v>0</v>
      </c>
      <c r="BC30" s="20">
        <f t="shared" si="21"/>
        <v>0</v>
      </c>
      <c r="BD30" s="20">
        <f t="shared" si="21"/>
        <v>0</v>
      </c>
      <c r="BE30" s="20">
        <f t="shared" si="21"/>
        <v>0</v>
      </c>
      <c r="BF30" s="20">
        <f t="shared" si="21"/>
        <v>0</v>
      </c>
      <c r="BG30" s="20">
        <f t="shared" si="21"/>
        <v>0</v>
      </c>
      <c r="BH30" s="20">
        <f t="shared" si="21"/>
        <v>0</v>
      </c>
      <c r="BI30" s="20">
        <f t="shared" si="21"/>
        <v>0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5"/>
        <v>Encore</v>
      </c>
      <c r="B31" s="20">
        <f t="shared" ref="B31:AG31" si="22">IF(AND(B$18&gt;=$D13,B$18&lt;=$E13),$F13*B$19,0)</f>
        <v>3720</v>
      </c>
      <c r="C31" s="20">
        <f t="shared" si="22"/>
        <v>3360</v>
      </c>
      <c r="D31" s="20">
        <f t="shared" si="22"/>
        <v>3720</v>
      </c>
      <c r="E31" s="20">
        <f t="shared" si="22"/>
        <v>3600</v>
      </c>
      <c r="F31" s="20">
        <f t="shared" si="22"/>
        <v>3720</v>
      </c>
      <c r="G31" s="20">
        <f t="shared" si="22"/>
        <v>3600</v>
      </c>
      <c r="H31" s="20">
        <f t="shared" si="22"/>
        <v>3720</v>
      </c>
      <c r="I31" s="20">
        <f t="shared" si="22"/>
        <v>3720</v>
      </c>
      <c r="J31" s="20">
        <f t="shared" si="22"/>
        <v>3600</v>
      </c>
      <c r="K31" s="20">
        <f t="shared" si="22"/>
        <v>3720</v>
      </c>
      <c r="L31" s="20">
        <f t="shared" si="22"/>
        <v>3600</v>
      </c>
      <c r="M31" s="20">
        <f t="shared" si="22"/>
        <v>3720</v>
      </c>
      <c r="N31" s="20">
        <f t="shared" si="22"/>
        <v>0</v>
      </c>
      <c r="O31" s="20">
        <f t="shared" si="22"/>
        <v>0</v>
      </c>
      <c r="P31" s="20">
        <f t="shared" si="22"/>
        <v>0</v>
      </c>
      <c r="Q31" s="20">
        <f t="shared" si="22"/>
        <v>0</v>
      </c>
      <c r="R31" s="20">
        <f t="shared" si="22"/>
        <v>0</v>
      </c>
      <c r="S31" s="20">
        <f t="shared" si="22"/>
        <v>0</v>
      </c>
      <c r="T31" s="20">
        <f t="shared" si="22"/>
        <v>0</v>
      </c>
      <c r="U31" s="20">
        <f t="shared" si="22"/>
        <v>0</v>
      </c>
      <c r="V31" s="20">
        <f t="shared" si="22"/>
        <v>0</v>
      </c>
      <c r="W31" s="20">
        <f t="shared" si="22"/>
        <v>0</v>
      </c>
      <c r="X31" s="20">
        <f t="shared" si="22"/>
        <v>0</v>
      </c>
      <c r="Y31" s="20">
        <f t="shared" si="22"/>
        <v>0</v>
      </c>
      <c r="Z31" s="20">
        <f t="shared" si="22"/>
        <v>0</v>
      </c>
      <c r="AA31" s="20">
        <f t="shared" si="22"/>
        <v>0</v>
      </c>
      <c r="AB31" s="20">
        <f t="shared" si="22"/>
        <v>0</v>
      </c>
      <c r="AC31" s="20">
        <f t="shared" si="22"/>
        <v>0</v>
      </c>
      <c r="AD31" s="20">
        <f t="shared" si="22"/>
        <v>0</v>
      </c>
      <c r="AE31" s="20">
        <f t="shared" si="22"/>
        <v>0</v>
      </c>
      <c r="AF31" s="20">
        <f t="shared" si="22"/>
        <v>0</v>
      </c>
      <c r="AG31" s="20">
        <f t="shared" si="22"/>
        <v>0</v>
      </c>
      <c r="AH31" s="20">
        <f t="shared" ref="AH31:BI31" si="23">IF(AND(AH$18&gt;=$D13,AH$18&lt;=$E13),$F13*AH$19,0)</f>
        <v>0</v>
      </c>
      <c r="AI31" s="20">
        <f t="shared" si="23"/>
        <v>0</v>
      </c>
      <c r="AJ31" s="20">
        <f t="shared" si="23"/>
        <v>0</v>
      </c>
      <c r="AK31" s="20">
        <f t="shared" si="23"/>
        <v>0</v>
      </c>
      <c r="AL31" s="20">
        <f t="shared" si="23"/>
        <v>0</v>
      </c>
      <c r="AM31" s="20">
        <f t="shared" si="23"/>
        <v>0</v>
      </c>
      <c r="AN31" s="20">
        <f t="shared" si="23"/>
        <v>0</v>
      </c>
      <c r="AO31" s="20">
        <f t="shared" si="23"/>
        <v>0</v>
      </c>
      <c r="AP31" s="20">
        <f t="shared" si="23"/>
        <v>0</v>
      </c>
      <c r="AQ31" s="20">
        <f t="shared" si="23"/>
        <v>0</v>
      </c>
      <c r="AR31" s="20">
        <f t="shared" si="23"/>
        <v>0</v>
      </c>
      <c r="AS31" s="20">
        <f t="shared" si="23"/>
        <v>0</v>
      </c>
      <c r="AT31" s="20">
        <f t="shared" si="23"/>
        <v>0</v>
      </c>
      <c r="AU31" s="20">
        <f t="shared" si="23"/>
        <v>0</v>
      </c>
      <c r="AV31" s="20">
        <f t="shared" si="23"/>
        <v>0</v>
      </c>
      <c r="AW31" s="20">
        <f t="shared" si="23"/>
        <v>0</v>
      </c>
      <c r="AX31" s="20">
        <f t="shared" si="23"/>
        <v>0</v>
      </c>
      <c r="AY31" s="20">
        <f t="shared" si="23"/>
        <v>0</v>
      </c>
      <c r="AZ31" s="20">
        <f t="shared" si="23"/>
        <v>0</v>
      </c>
      <c r="BA31" s="20">
        <f t="shared" si="23"/>
        <v>0</v>
      </c>
      <c r="BB31" s="20">
        <f t="shared" si="23"/>
        <v>0</v>
      </c>
      <c r="BC31" s="20">
        <f t="shared" si="23"/>
        <v>0</v>
      </c>
      <c r="BD31" s="20">
        <f t="shared" si="23"/>
        <v>0</v>
      </c>
      <c r="BE31" s="20">
        <f t="shared" si="23"/>
        <v>0</v>
      </c>
      <c r="BF31" s="20">
        <f t="shared" si="23"/>
        <v>0</v>
      </c>
      <c r="BG31" s="20">
        <f t="shared" si="23"/>
        <v>0</v>
      </c>
      <c r="BH31" s="20">
        <f t="shared" si="23"/>
        <v>0</v>
      </c>
      <c r="BI31" s="20">
        <f t="shared" si="23"/>
        <v>0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5"/>
        <v>Encore</v>
      </c>
      <c r="B32" s="20">
        <f t="shared" ref="B32:Q32" si="24">IF(AND(B$18&gt;=$D14,B$18&lt;=$E14),$F14*B$19,0)</f>
        <v>3720</v>
      </c>
      <c r="C32" s="20">
        <f t="shared" si="24"/>
        <v>3360</v>
      </c>
      <c r="D32" s="20">
        <f t="shared" si="24"/>
        <v>3720</v>
      </c>
      <c r="E32" s="20">
        <f t="shared" si="24"/>
        <v>3600</v>
      </c>
      <c r="F32" s="20">
        <f t="shared" si="24"/>
        <v>3720</v>
      </c>
      <c r="G32" s="20">
        <f t="shared" si="24"/>
        <v>3600</v>
      </c>
      <c r="H32" s="20">
        <f t="shared" si="24"/>
        <v>3720</v>
      </c>
      <c r="I32" s="20">
        <f t="shared" si="24"/>
        <v>3720</v>
      </c>
      <c r="J32" s="20">
        <f t="shared" si="24"/>
        <v>3600</v>
      </c>
      <c r="K32" s="20">
        <f t="shared" si="24"/>
        <v>3720</v>
      </c>
      <c r="L32" s="20">
        <f t="shared" si="24"/>
        <v>3600</v>
      </c>
      <c r="M32" s="20">
        <f t="shared" si="24"/>
        <v>3720</v>
      </c>
      <c r="N32" s="20">
        <f t="shared" si="24"/>
        <v>0</v>
      </c>
      <c r="O32" s="20">
        <f t="shared" si="24"/>
        <v>0</v>
      </c>
      <c r="P32" s="20">
        <f t="shared" si="24"/>
        <v>0</v>
      </c>
      <c r="Q32" s="20">
        <f t="shared" si="24"/>
        <v>0</v>
      </c>
      <c r="R32" s="20">
        <f t="shared" ref="R32:AG32" si="25">IF(AND(R$18&gt;=$D14,R$18&lt;=$E14),$F14*R$19,0)</f>
        <v>0</v>
      </c>
      <c r="S32" s="20">
        <f t="shared" si="25"/>
        <v>0</v>
      </c>
      <c r="T32" s="20">
        <f t="shared" si="25"/>
        <v>0</v>
      </c>
      <c r="U32" s="20">
        <f t="shared" si="25"/>
        <v>0</v>
      </c>
      <c r="V32" s="20">
        <f t="shared" si="25"/>
        <v>0</v>
      </c>
      <c r="W32" s="20">
        <f t="shared" si="25"/>
        <v>0</v>
      </c>
      <c r="X32" s="20">
        <f t="shared" si="25"/>
        <v>0</v>
      </c>
      <c r="Y32" s="20">
        <f t="shared" si="25"/>
        <v>0</v>
      </c>
      <c r="Z32" s="20">
        <f t="shared" si="25"/>
        <v>0</v>
      </c>
      <c r="AA32" s="20">
        <f t="shared" si="25"/>
        <v>0</v>
      </c>
      <c r="AB32" s="20">
        <f t="shared" si="25"/>
        <v>0</v>
      </c>
      <c r="AC32" s="20">
        <f t="shared" si="25"/>
        <v>0</v>
      </c>
      <c r="AD32" s="20">
        <f t="shared" si="25"/>
        <v>0</v>
      </c>
      <c r="AE32" s="20">
        <f t="shared" si="25"/>
        <v>0</v>
      </c>
      <c r="AF32" s="20">
        <f t="shared" si="25"/>
        <v>0</v>
      </c>
      <c r="AG32" s="20">
        <f t="shared" si="25"/>
        <v>0</v>
      </c>
      <c r="AH32" s="20">
        <f t="shared" ref="AH32:AW32" si="26">IF(AND(AH$18&gt;=$D14,AH$18&lt;=$E14),$F14*AH$19,0)</f>
        <v>0</v>
      </c>
      <c r="AI32" s="20">
        <f t="shared" si="26"/>
        <v>0</v>
      </c>
      <c r="AJ32" s="20">
        <f t="shared" si="26"/>
        <v>0</v>
      </c>
      <c r="AK32" s="20">
        <f t="shared" si="26"/>
        <v>0</v>
      </c>
      <c r="AL32" s="20">
        <f t="shared" si="26"/>
        <v>0</v>
      </c>
      <c r="AM32" s="20">
        <f t="shared" si="26"/>
        <v>0</v>
      </c>
      <c r="AN32" s="20">
        <f t="shared" si="26"/>
        <v>0</v>
      </c>
      <c r="AO32" s="20">
        <f t="shared" si="26"/>
        <v>0</v>
      </c>
      <c r="AP32" s="20">
        <f t="shared" si="26"/>
        <v>0</v>
      </c>
      <c r="AQ32" s="20">
        <f t="shared" si="26"/>
        <v>0</v>
      </c>
      <c r="AR32" s="20">
        <f t="shared" si="26"/>
        <v>0</v>
      </c>
      <c r="AS32" s="20">
        <f t="shared" si="26"/>
        <v>0</v>
      </c>
      <c r="AT32" s="20">
        <f t="shared" si="26"/>
        <v>0</v>
      </c>
      <c r="AU32" s="20">
        <f t="shared" si="26"/>
        <v>0</v>
      </c>
      <c r="AV32" s="20">
        <f t="shared" si="26"/>
        <v>0</v>
      </c>
      <c r="AW32" s="20">
        <f t="shared" si="26"/>
        <v>0</v>
      </c>
      <c r="AX32" s="20">
        <f t="shared" ref="AX32:BI32" si="27">IF(AND(AX$18&gt;=$D14,AX$18&lt;=$E14),$F14*AX$19,0)</f>
        <v>0</v>
      </c>
      <c r="AY32" s="20">
        <f t="shared" si="27"/>
        <v>0</v>
      </c>
      <c r="AZ32" s="20">
        <f t="shared" si="27"/>
        <v>0</v>
      </c>
      <c r="BA32" s="20">
        <f t="shared" si="27"/>
        <v>0</v>
      </c>
      <c r="BB32" s="20">
        <f t="shared" si="27"/>
        <v>0</v>
      </c>
      <c r="BC32" s="20">
        <f t="shared" si="27"/>
        <v>0</v>
      </c>
      <c r="BD32" s="20">
        <f t="shared" si="27"/>
        <v>0</v>
      </c>
      <c r="BE32" s="20">
        <f t="shared" si="27"/>
        <v>0</v>
      </c>
      <c r="BF32" s="20">
        <f t="shared" si="27"/>
        <v>0</v>
      </c>
      <c r="BG32" s="20">
        <f t="shared" si="27"/>
        <v>0</v>
      </c>
      <c r="BH32" s="20">
        <f t="shared" si="27"/>
        <v>0</v>
      </c>
      <c r="BI32" s="20">
        <f t="shared" si="27"/>
        <v>0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x14ac:dyDescent="0.2">
      <c r="A33" t="str">
        <f t="shared" si="5"/>
        <v>Encore</v>
      </c>
      <c r="B33" s="20">
        <f t="shared" ref="B33:AW33" si="28">IF(AND(B$18&gt;=$D15,B$18&lt;=$E15),$F15*B$19,0)</f>
        <v>11160</v>
      </c>
      <c r="C33" s="20">
        <f t="shared" si="28"/>
        <v>10080</v>
      </c>
      <c r="D33" s="20">
        <f t="shared" si="28"/>
        <v>11160</v>
      </c>
      <c r="E33" s="20">
        <f t="shared" si="28"/>
        <v>10800</v>
      </c>
      <c r="F33" s="20">
        <f t="shared" si="28"/>
        <v>11160</v>
      </c>
      <c r="G33" s="20">
        <f t="shared" si="28"/>
        <v>10800</v>
      </c>
      <c r="H33" s="20">
        <f t="shared" si="28"/>
        <v>11160</v>
      </c>
      <c r="I33" s="20">
        <f t="shared" si="28"/>
        <v>11160</v>
      </c>
      <c r="J33" s="20">
        <f t="shared" si="28"/>
        <v>10800</v>
      </c>
      <c r="K33" s="20">
        <f t="shared" si="28"/>
        <v>11160</v>
      </c>
      <c r="L33" s="20">
        <f t="shared" si="28"/>
        <v>10800</v>
      </c>
      <c r="M33" s="20">
        <f t="shared" si="28"/>
        <v>11160</v>
      </c>
      <c r="N33" s="20">
        <f t="shared" si="28"/>
        <v>0</v>
      </c>
      <c r="O33" s="20">
        <f t="shared" si="28"/>
        <v>0</v>
      </c>
      <c r="P33" s="20">
        <f t="shared" si="28"/>
        <v>0</v>
      </c>
      <c r="Q33" s="20">
        <f t="shared" si="28"/>
        <v>0</v>
      </c>
      <c r="R33" s="20">
        <f t="shared" si="28"/>
        <v>0</v>
      </c>
      <c r="S33" s="20">
        <f t="shared" si="28"/>
        <v>0</v>
      </c>
      <c r="T33" s="20">
        <f t="shared" si="28"/>
        <v>0</v>
      </c>
      <c r="U33" s="20">
        <f t="shared" si="28"/>
        <v>0</v>
      </c>
      <c r="V33" s="20">
        <f t="shared" si="28"/>
        <v>0</v>
      </c>
      <c r="W33" s="20">
        <f t="shared" si="28"/>
        <v>0</v>
      </c>
      <c r="X33" s="20">
        <f t="shared" si="28"/>
        <v>0</v>
      </c>
      <c r="Y33" s="20">
        <f t="shared" si="28"/>
        <v>0</v>
      </c>
      <c r="Z33" s="20">
        <f t="shared" si="28"/>
        <v>0</v>
      </c>
      <c r="AA33" s="20">
        <f t="shared" si="28"/>
        <v>0</v>
      </c>
      <c r="AB33" s="20">
        <f t="shared" si="28"/>
        <v>0</v>
      </c>
      <c r="AC33" s="20">
        <f t="shared" si="28"/>
        <v>0</v>
      </c>
      <c r="AD33" s="20">
        <f t="shared" si="28"/>
        <v>0</v>
      </c>
      <c r="AE33" s="20">
        <f t="shared" si="28"/>
        <v>0</v>
      </c>
      <c r="AF33" s="20">
        <f t="shared" si="28"/>
        <v>0</v>
      </c>
      <c r="AG33" s="20">
        <f t="shared" si="28"/>
        <v>0</v>
      </c>
      <c r="AH33" s="20">
        <f t="shared" si="28"/>
        <v>0</v>
      </c>
      <c r="AI33" s="20">
        <f t="shared" si="28"/>
        <v>0</v>
      </c>
      <c r="AJ33" s="20">
        <f t="shared" si="28"/>
        <v>0</v>
      </c>
      <c r="AK33" s="20">
        <f t="shared" si="28"/>
        <v>0</v>
      </c>
      <c r="AL33" s="20">
        <f t="shared" si="28"/>
        <v>0</v>
      </c>
      <c r="AM33" s="20">
        <f t="shared" si="28"/>
        <v>0</v>
      </c>
      <c r="AN33" s="20">
        <f t="shared" si="28"/>
        <v>0</v>
      </c>
      <c r="AO33" s="20">
        <f t="shared" si="28"/>
        <v>0</v>
      </c>
      <c r="AP33" s="20">
        <f t="shared" si="28"/>
        <v>0</v>
      </c>
      <c r="AQ33" s="20">
        <f t="shared" si="28"/>
        <v>0</v>
      </c>
      <c r="AR33" s="20">
        <f t="shared" si="28"/>
        <v>0</v>
      </c>
      <c r="AS33" s="20">
        <f t="shared" si="28"/>
        <v>0</v>
      </c>
      <c r="AT33" s="20">
        <f t="shared" si="28"/>
        <v>0</v>
      </c>
      <c r="AU33" s="20">
        <f t="shared" si="28"/>
        <v>0</v>
      </c>
      <c r="AV33" s="20">
        <f t="shared" si="28"/>
        <v>0</v>
      </c>
      <c r="AW33" s="20">
        <f t="shared" si="28"/>
        <v>0</v>
      </c>
      <c r="AX33" s="20">
        <f t="shared" ref="AX33:BI33" si="29">IF(AND(AX$18&gt;=$D15,AX$18&lt;=$E15),$F15*AX$19,0)</f>
        <v>0</v>
      </c>
      <c r="AY33" s="20">
        <f t="shared" si="29"/>
        <v>0</v>
      </c>
      <c r="AZ33" s="20">
        <f t="shared" si="29"/>
        <v>0</v>
      </c>
      <c r="BA33" s="20">
        <f t="shared" si="29"/>
        <v>0</v>
      </c>
      <c r="BB33" s="20">
        <f t="shared" si="29"/>
        <v>0</v>
      </c>
      <c r="BC33" s="20">
        <f t="shared" si="29"/>
        <v>0</v>
      </c>
      <c r="BD33" s="20">
        <f t="shared" si="29"/>
        <v>0</v>
      </c>
      <c r="BE33" s="20">
        <f t="shared" si="29"/>
        <v>0</v>
      </c>
      <c r="BF33" s="20">
        <f t="shared" si="29"/>
        <v>0</v>
      </c>
      <c r="BG33" s="20">
        <f t="shared" si="29"/>
        <v>0</v>
      </c>
      <c r="BH33" s="20">
        <f t="shared" si="29"/>
        <v>0</v>
      </c>
      <c r="BI33" s="20">
        <f t="shared" si="29"/>
        <v>0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x14ac:dyDescent="0.2">
      <c r="A35" s="8" t="s">
        <v>12</v>
      </c>
      <c r="B35" s="24">
        <f>SUM(B22:B33)</f>
        <v>125364</v>
      </c>
      <c r="C35" s="24">
        <f t="shared" ref="C35:BI35" si="30">SUM(C22:C33)</f>
        <v>113232</v>
      </c>
      <c r="D35" s="24">
        <f t="shared" si="30"/>
        <v>125364</v>
      </c>
      <c r="E35" s="24">
        <f t="shared" si="30"/>
        <v>117720</v>
      </c>
      <c r="F35" s="24">
        <f t="shared" si="30"/>
        <v>121644</v>
      </c>
      <c r="G35" s="24">
        <f t="shared" si="30"/>
        <v>117720</v>
      </c>
      <c r="H35" s="24">
        <f t="shared" si="30"/>
        <v>120900</v>
      </c>
      <c r="I35" s="24">
        <f t="shared" si="30"/>
        <v>120900</v>
      </c>
      <c r="J35" s="24">
        <f t="shared" si="30"/>
        <v>117000</v>
      </c>
      <c r="K35" s="24">
        <f t="shared" si="30"/>
        <v>120900</v>
      </c>
      <c r="L35" s="24">
        <f t="shared" si="30"/>
        <v>117000</v>
      </c>
      <c r="M35" s="24">
        <f t="shared" si="30"/>
        <v>120900</v>
      </c>
      <c r="N35" s="24">
        <f t="shared" si="30"/>
        <v>20460</v>
      </c>
      <c r="O35" s="24">
        <f t="shared" si="30"/>
        <v>18480</v>
      </c>
      <c r="P35" s="24">
        <f t="shared" si="30"/>
        <v>20460</v>
      </c>
      <c r="Q35" s="24">
        <f t="shared" si="30"/>
        <v>19800</v>
      </c>
      <c r="R35" s="24">
        <f t="shared" si="30"/>
        <v>20460</v>
      </c>
      <c r="S35" s="24">
        <f t="shared" si="30"/>
        <v>19800</v>
      </c>
      <c r="T35" s="24">
        <f t="shared" si="30"/>
        <v>20460</v>
      </c>
      <c r="U35" s="24">
        <f t="shared" si="30"/>
        <v>20460</v>
      </c>
      <c r="V35" s="24">
        <f t="shared" si="30"/>
        <v>19800</v>
      </c>
      <c r="W35" s="24">
        <f t="shared" si="30"/>
        <v>20460</v>
      </c>
      <c r="X35" s="24">
        <f t="shared" si="30"/>
        <v>19800</v>
      </c>
      <c r="Y35" s="24">
        <f t="shared" si="30"/>
        <v>20460</v>
      </c>
      <c r="Z35" s="24">
        <f t="shared" si="30"/>
        <v>1860</v>
      </c>
      <c r="AA35" s="24">
        <f t="shared" si="30"/>
        <v>1740</v>
      </c>
      <c r="AB35" s="24">
        <f t="shared" si="30"/>
        <v>1860</v>
      </c>
      <c r="AC35" s="24">
        <f t="shared" si="30"/>
        <v>1800</v>
      </c>
      <c r="AD35" s="24">
        <f t="shared" si="30"/>
        <v>1860</v>
      </c>
      <c r="AE35" s="24">
        <f t="shared" si="30"/>
        <v>1800</v>
      </c>
      <c r="AF35" s="24">
        <f t="shared" si="30"/>
        <v>1860</v>
      </c>
      <c r="AG35" s="24">
        <f t="shared" si="30"/>
        <v>1860</v>
      </c>
      <c r="AH35" s="24">
        <f t="shared" si="30"/>
        <v>1800</v>
      </c>
      <c r="AI35" s="24">
        <f t="shared" si="30"/>
        <v>1860</v>
      </c>
      <c r="AJ35" s="24">
        <f t="shared" si="30"/>
        <v>1800</v>
      </c>
      <c r="AK35" s="24">
        <f t="shared" si="30"/>
        <v>1860</v>
      </c>
      <c r="AL35" s="24">
        <f t="shared" si="30"/>
        <v>1860</v>
      </c>
      <c r="AM35" s="24">
        <f t="shared" si="30"/>
        <v>1680</v>
      </c>
      <c r="AN35" s="24">
        <f t="shared" si="30"/>
        <v>1860</v>
      </c>
      <c r="AO35" s="24">
        <f t="shared" si="30"/>
        <v>1800</v>
      </c>
      <c r="AP35" s="24">
        <f t="shared" si="30"/>
        <v>1860</v>
      </c>
      <c r="AQ35" s="24">
        <f t="shared" si="30"/>
        <v>1800</v>
      </c>
      <c r="AR35" s="24">
        <f t="shared" si="30"/>
        <v>1860</v>
      </c>
      <c r="AS35" s="24">
        <f t="shared" si="30"/>
        <v>1860</v>
      </c>
      <c r="AT35" s="24">
        <f t="shared" si="30"/>
        <v>1800</v>
      </c>
      <c r="AU35" s="24">
        <f t="shared" si="30"/>
        <v>1860</v>
      </c>
      <c r="AV35" s="24">
        <f t="shared" si="30"/>
        <v>1800</v>
      </c>
      <c r="AW35" s="24">
        <f t="shared" si="30"/>
        <v>1860</v>
      </c>
      <c r="AX35" s="24">
        <f t="shared" si="30"/>
        <v>1860</v>
      </c>
      <c r="AY35" s="24">
        <f t="shared" si="30"/>
        <v>1680</v>
      </c>
      <c r="AZ35" s="24">
        <f t="shared" si="30"/>
        <v>1860</v>
      </c>
      <c r="BA35" s="24">
        <f t="shared" si="30"/>
        <v>1800</v>
      </c>
      <c r="BB35" s="24">
        <f t="shared" si="30"/>
        <v>1860</v>
      </c>
      <c r="BC35" s="24">
        <f t="shared" si="30"/>
        <v>1800</v>
      </c>
      <c r="BD35" s="24">
        <f t="shared" si="30"/>
        <v>1860</v>
      </c>
      <c r="BE35" s="24">
        <f t="shared" si="30"/>
        <v>1860</v>
      </c>
      <c r="BF35" s="24">
        <f t="shared" si="30"/>
        <v>1800</v>
      </c>
      <c r="BG35" s="24">
        <f t="shared" si="30"/>
        <v>1860</v>
      </c>
      <c r="BH35" s="24">
        <f t="shared" si="30"/>
        <v>1800</v>
      </c>
      <c r="BI35" s="24">
        <f t="shared" si="30"/>
        <v>1860</v>
      </c>
    </row>
    <row r="37" spans="1:97" s="8" customFormat="1" x14ac:dyDescent="0.2">
      <c r="A37" s="8" t="s">
        <v>15</v>
      </c>
      <c r="B37" s="25">
        <f>B35*B20</f>
        <v>4575786</v>
      </c>
      <c r="C37" s="25">
        <f t="shared" ref="C37:BI37" si="31">C35*C20</f>
        <v>4132968</v>
      </c>
      <c r="D37" s="25">
        <f t="shared" si="31"/>
        <v>4575786</v>
      </c>
      <c r="E37" s="25">
        <f t="shared" si="31"/>
        <v>4061340</v>
      </c>
      <c r="F37" s="25">
        <f t="shared" si="31"/>
        <v>4196718</v>
      </c>
      <c r="G37" s="25">
        <f t="shared" si="31"/>
        <v>4061340</v>
      </c>
      <c r="H37" s="25">
        <f t="shared" si="31"/>
        <v>4654650</v>
      </c>
      <c r="I37" s="25">
        <f t="shared" si="31"/>
        <v>4654650</v>
      </c>
      <c r="J37" s="25">
        <f t="shared" si="31"/>
        <v>4504500</v>
      </c>
      <c r="K37" s="25">
        <f t="shared" si="31"/>
        <v>5077800</v>
      </c>
      <c r="L37" s="25">
        <f t="shared" si="31"/>
        <v>4884750</v>
      </c>
      <c r="M37" s="25">
        <f t="shared" si="31"/>
        <v>5047575</v>
      </c>
      <c r="N37" s="25">
        <f t="shared" si="31"/>
        <v>777480</v>
      </c>
      <c r="O37" s="25">
        <f t="shared" si="31"/>
        <v>702240</v>
      </c>
      <c r="P37" s="25">
        <f t="shared" si="31"/>
        <v>777480</v>
      </c>
      <c r="Q37" s="25">
        <f t="shared" si="31"/>
        <v>752400</v>
      </c>
      <c r="R37" s="25">
        <f t="shared" si="31"/>
        <v>777480</v>
      </c>
      <c r="S37" s="25">
        <f t="shared" si="31"/>
        <v>752400</v>
      </c>
      <c r="T37" s="25">
        <f t="shared" si="31"/>
        <v>777480</v>
      </c>
      <c r="U37" s="25">
        <f t="shared" si="31"/>
        <v>777480</v>
      </c>
      <c r="V37" s="25">
        <f t="shared" si="31"/>
        <v>752400</v>
      </c>
      <c r="W37" s="25">
        <f t="shared" si="31"/>
        <v>777480</v>
      </c>
      <c r="X37" s="25">
        <f t="shared" si="31"/>
        <v>752400</v>
      </c>
      <c r="Y37" s="25">
        <f t="shared" si="31"/>
        <v>777480</v>
      </c>
      <c r="Z37" s="25">
        <f t="shared" si="31"/>
        <v>70680</v>
      </c>
      <c r="AA37" s="25">
        <f t="shared" si="31"/>
        <v>66120</v>
      </c>
      <c r="AB37" s="25">
        <f t="shared" si="31"/>
        <v>70680</v>
      </c>
      <c r="AC37" s="25">
        <f t="shared" si="31"/>
        <v>68400</v>
      </c>
      <c r="AD37" s="25">
        <f t="shared" si="31"/>
        <v>70680</v>
      </c>
      <c r="AE37" s="25">
        <f t="shared" si="31"/>
        <v>68400</v>
      </c>
      <c r="AF37" s="25">
        <f t="shared" si="31"/>
        <v>70680</v>
      </c>
      <c r="AG37" s="25">
        <f t="shared" si="31"/>
        <v>70680</v>
      </c>
      <c r="AH37" s="25">
        <f t="shared" si="31"/>
        <v>68400</v>
      </c>
      <c r="AI37" s="25">
        <f t="shared" si="31"/>
        <v>70680</v>
      </c>
      <c r="AJ37" s="25">
        <f t="shared" si="31"/>
        <v>68400</v>
      </c>
      <c r="AK37" s="25">
        <f t="shared" si="31"/>
        <v>70680</v>
      </c>
      <c r="AL37" s="25">
        <f t="shared" si="31"/>
        <v>72540</v>
      </c>
      <c r="AM37" s="25">
        <f t="shared" si="31"/>
        <v>65520</v>
      </c>
      <c r="AN37" s="25">
        <f t="shared" si="31"/>
        <v>72540</v>
      </c>
      <c r="AO37" s="25">
        <f t="shared" si="31"/>
        <v>70200</v>
      </c>
      <c r="AP37" s="25">
        <f t="shared" si="31"/>
        <v>72540</v>
      </c>
      <c r="AQ37" s="25">
        <f t="shared" si="31"/>
        <v>70200</v>
      </c>
      <c r="AR37" s="25">
        <f t="shared" si="31"/>
        <v>72540</v>
      </c>
      <c r="AS37" s="25">
        <f t="shared" si="31"/>
        <v>72540</v>
      </c>
      <c r="AT37" s="25">
        <f t="shared" si="31"/>
        <v>70200</v>
      </c>
      <c r="AU37" s="25">
        <f t="shared" si="31"/>
        <v>72540</v>
      </c>
      <c r="AV37" s="25">
        <f t="shared" si="31"/>
        <v>70200</v>
      </c>
      <c r="AW37" s="25">
        <f t="shared" si="31"/>
        <v>72540</v>
      </c>
      <c r="AX37" s="25">
        <f t="shared" si="31"/>
        <v>74400</v>
      </c>
      <c r="AY37" s="25">
        <f t="shared" si="31"/>
        <v>67200</v>
      </c>
      <c r="AZ37" s="25">
        <f t="shared" si="31"/>
        <v>74400</v>
      </c>
      <c r="BA37" s="25">
        <f t="shared" si="31"/>
        <v>72000</v>
      </c>
      <c r="BB37" s="25">
        <f t="shared" si="31"/>
        <v>74400</v>
      </c>
      <c r="BC37" s="25">
        <f t="shared" si="31"/>
        <v>72000</v>
      </c>
      <c r="BD37" s="25">
        <f t="shared" si="31"/>
        <v>74400</v>
      </c>
      <c r="BE37" s="25">
        <f t="shared" si="31"/>
        <v>74400</v>
      </c>
      <c r="BF37" s="25">
        <f t="shared" si="31"/>
        <v>72000</v>
      </c>
      <c r="BG37" s="25">
        <f t="shared" si="31"/>
        <v>74400</v>
      </c>
      <c r="BH37" s="25">
        <f t="shared" si="31"/>
        <v>72000</v>
      </c>
      <c r="BI37" s="25">
        <f t="shared" si="31"/>
        <v>74400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K23"/>
  <sheetViews>
    <sheetView workbookViewId="0">
      <selection activeCell="B26" sqref="B26"/>
    </sheetView>
  </sheetViews>
  <sheetFormatPr defaultRowHeight="12.75" x14ac:dyDescent="0.2"/>
  <cols>
    <col min="1" max="1" width="13.85546875" bestFit="1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245" ht="16.5" thickBot="1" x14ac:dyDescent="0.3">
      <c r="A2" s="23" t="s">
        <v>17</v>
      </c>
      <c r="B2" s="19"/>
      <c r="C2" s="19"/>
      <c r="D2" s="19"/>
      <c r="E2" s="19"/>
      <c r="I2" s="7"/>
    </row>
    <row r="3" spans="1:245" ht="13.5" thickBo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245" x14ac:dyDescent="0.2">
      <c r="C4" s="5">
        <v>817781</v>
      </c>
      <c r="D4" s="6">
        <v>37257</v>
      </c>
      <c r="E4" s="6">
        <v>37621</v>
      </c>
      <c r="F4" s="5">
        <v>5</v>
      </c>
      <c r="G4" s="5">
        <v>47</v>
      </c>
      <c r="H4" s="5" t="s">
        <v>6</v>
      </c>
      <c r="I4" s="21"/>
      <c r="K4" s="4"/>
    </row>
    <row r="5" spans="1:245" x14ac:dyDescent="0.2">
      <c r="C5" s="2">
        <v>817783</v>
      </c>
      <c r="D5" s="3">
        <v>37257</v>
      </c>
      <c r="E5" s="3">
        <v>37621</v>
      </c>
      <c r="F5" s="2">
        <v>35</v>
      </c>
      <c r="G5" s="2">
        <v>46.9</v>
      </c>
      <c r="H5" s="2" t="s">
        <v>6</v>
      </c>
      <c r="I5" s="21"/>
      <c r="J5" s="7"/>
    </row>
    <row r="6" spans="1:245" x14ac:dyDescent="0.2">
      <c r="C6" s="5">
        <v>819211</v>
      </c>
      <c r="D6" s="6">
        <v>37257</v>
      </c>
      <c r="E6" s="6">
        <v>37346</v>
      </c>
      <c r="F6" s="5">
        <v>5</v>
      </c>
      <c r="G6" s="5">
        <v>47.75</v>
      </c>
      <c r="H6" s="5" t="s">
        <v>6</v>
      </c>
      <c r="I6" s="21"/>
      <c r="J6" s="7"/>
      <c r="K6" s="4"/>
    </row>
    <row r="7" spans="1:245" x14ac:dyDescent="0.2">
      <c r="C7" s="2">
        <v>829224</v>
      </c>
      <c r="D7" s="3">
        <v>37257</v>
      </c>
      <c r="E7" s="3">
        <v>37621</v>
      </c>
      <c r="F7" s="2">
        <v>5</v>
      </c>
      <c r="G7" s="2">
        <v>54</v>
      </c>
      <c r="H7" s="2" t="s">
        <v>6</v>
      </c>
      <c r="I7" s="21"/>
      <c r="J7" s="7"/>
    </row>
    <row r="8" spans="1:245" x14ac:dyDescent="0.2">
      <c r="C8" s="5">
        <v>839831</v>
      </c>
      <c r="D8" s="6">
        <v>37257</v>
      </c>
      <c r="E8" s="6">
        <v>37346</v>
      </c>
      <c r="F8" s="5">
        <v>10</v>
      </c>
      <c r="G8" s="5">
        <v>62.75</v>
      </c>
      <c r="H8" s="5" t="s">
        <v>6</v>
      </c>
      <c r="I8" s="21"/>
      <c r="J8" s="7"/>
    </row>
    <row r="9" spans="1:245" x14ac:dyDescent="0.2">
      <c r="A9" t="s">
        <v>16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</row>
    <row r="10" spans="1:245" hidden="1" x14ac:dyDescent="0.2">
      <c r="A10" s="8" t="s">
        <v>9</v>
      </c>
      <c r="B10" s="11">
        <f t="shared" ref="B10:BI10" si="0">C11-B11</f>
        <v>31</v>
      </c>
      <c r="C10" s="11">
        <f t="shared" si="0"/>
        <v>28</v>
      </c>
      <c r="D10" s="11">
        <f t="shared" si="0"/>
        <v>31</v>
      </c>
      <c r="E10" s="11">
        <f t="shared" si="0"/>
        <v>30</v>
      </c>
      <c r="F10" s="11">
        <f t="shared" si="0"/>
        <v>31</v>
      </c>
      <c r="G10" s="11">
        <f t="shared" si="0"/>
        <v>30</v>
      </c>
      <c r="H10" s="11">
        <f t="shared" si="0"/>
        <v>31</v>
      </c>
      <c r="I10" s="11">
        <f t="shared" si="0"/>
        <v>31</v>
      </c>
      <c r="J10" s="11">
        <f t="shared" si="0"/>
        <v>30</v>
      </c>
      <c r="K10" s="11">
        <f t="shared" si="0"/>
        <v>31</v>
      </c>
      <c r="L10" s="11">
        <f t="shared" si="0"/>
        <v>30</v>
      </c>
      <c r="M10" s="11">
        <f t="shared" si="0"/>
        <v>31</v>
      </c>
      <c r="N10" s="11">
        <f t="shared" si="0"/>
        <v>31</v>
      </c>
      <c r="O10" s="11">
        <f t="shared" si="0"/>
        <v>28</v>
      </c>
      <c r="P10" s="11">
        <f t="shared" si="0"/>
        <v>31</v>
      </c>
      <c r="Q10" s="11">
        <f t="shared" si="0"/>
        <v>30</v>
      </c>
      <c r="R10" s="11">
        <f t="shared" si="0"/>
        <v>31</v>
      </c>
      <c r="S10" s="11">
        <f t="shared" si="0"/>
        <v>30</v>
      </c>
      <c r="T10" s="11">
        <f t="shared" si="0"/>
        <v>31</v>
      </c>
      <c r="U10" s="11">
        <f t="shared" si="0"/>
        <v>31</v>
      </c>
      <c r="V10" s="11">
        <f t="shared" si="0"/>
        <v>30</v>
      </c>
      <c r="W10" s="11">
        <f t="shared" si="0"/>
        <v>31</v>
      </c>
      <c r="X10" s="11">
        <f t="shared" si="0"/>
        <v>30</v>
      </c>
      <c r="Y10" s="11">
        <f t="shared" si="0"/>
        <v>31</v>
      </c>
      <c r="Z10" s="11">
        <f t="shared" si="0"/>
        <v>31</v>
      </c>
      <c r="AA10" s="11">
        <f t="shared" si="0"/>
        <v>29</v>
      </c>
      <c r="AB10" s="11">
        <f t="shared" si="0"/>
        <v>31</v>
      </c>
      <c r="AC10" s="11">
        <f t="shared" si="0"/>
        <v>30</v>
      </c>
      <c r="AD10" s="11">
        <f t="shared" si="0"/>
        <v>31</v>
      </c>
      <c r="AE10" s="11">
        <f t="shared" si="0"/>
        <v>30</v>
      </c>
      <c r="AF10" s="11">
        <f t="shared" si="0"/>
        <v>31</v>
      </c>
      <c r="AG10" s="11">
        <f t="shared" si="0"/>
        <v>31</v>
      </c>
      <c r="AH10" s="11">
        <f t="shared" si="0"/>
        <v>30</v>
      </c>
      <c r="AI10" s="11">
        <f t="shared" si="0"/>
        <v>31</v>
      </c>
      <c r="AJ10" s="11">
        <f t="shared" si="0"/>
        <v>30</v>
      </c>
      <c r="AK10" s="11">
        <f t="shared" si="0"/>
        <v>31</v>
      </c>
      <c r="AL10" s="11">
        <f t="shared" si="0"/>
        <v>31</v>
      </c>
      <c r="AM10" s="11">
        <f t="shared" si="0"/>
        <v>28</v>
      </c>
      <c r="AN10" s="11">
        <f t="shared" si="0"/>
        <v>31</v>
      </c>
      <c r="AO10" s="11">
        <f t="shared" si="0"/>
        <v>30</v>
      </c>
      <c r="AP10" s="11">
        <f t="shared" si="0"/>
        <v>31</v>
      </c>
      <c r="AQ10" s="11">
        <f t="shared" si="0"/>
        <v>30</v>
      </c>
      <c r="AR10" s="11">
        <f t="shared" si="0"/>
        <v>31</v>
      </c>
      <c r="AS10" s="11">
        <f t="shared" si="0"/>
        <v>31</v>
      </c>
      <c r="AT10" s="11">
        <f t="shared" si="0"/>
        <v>30</v>
      </c>
      <c r="AU10" s="11">
        <f t="shared" si="0"/>
        <v>31</v>
      </c>
      <c r="AV10" s="11">
        <f t="shared" si="0"/>
        <v>30</v>
      </c>
      <c r="AW10" s="11">
        <f t="shared" si="0"/>
        <v>31</v>
      </c>
      <c r="AX10" s="11">
        <f t="shared" si="0"/>
        <v>31</v>
      </c>
      <c r="AY10" s="11">
        <f t="shared" si="0"/>
        <v>28</v>
      </c>
      <c r="AZ10" s="11">
        <f t="shared" si="0"/>
        <v>31</v>
      </c>
      <c r="BA10" s="11">
        <f t="shared" si="0"/>
        <v>30</v>
      </c>
      <c r="BB10" s="11">
        <f t="shared" si="0"/>
        <v>31</v>
      </c>
      <c r="BC10" s="11">
        <f t="shared" si="0"/>
        <v>30</v>
      </c>
      <c r="BD10" s="11">
        <f t="shared" si="0"/>
        <v>31</v>
      </c>
      <c r="BE10" s="11">
        <f t="shared" si="0"/>
        <v>31</v>
      </c>
      <c r="BF10" s="11">
        <f t="shared" si="0"/>
        <v>30</v>
      </c>
      <c r="BG10" s="11">
        <f t="shared" si="0"/>
        <v>31</v>
      </c>
      <c r="BH10" s="11">
        <f t="shared" si="0"/>
        <v>30</v>
      </c>
      <c r="BI10" s="11">
        <f t="shared" si="0"/>
        <v>31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</row>
    <row r="11" spans="1:245" ht="13.5" thickBot="1" x14ac:dyDescent="0.25">
      <c r="B11" s="12">
        <v>37257</v>
      </c>
      <c r="C11" s="12">
        <v>37288</v>
      </c>
      <c r="D11" s="12">
        <v>37316</v>
      </c>
      <c r="E11" s="12">
        <v>37347</v>
      </c>
      <c r="F11" s="12">
        <v>37377</v>
      </c>
      <c r="G11" s="12">
        <v>37408</v>
      </c>
      <c r="H11" s="12">
        <v>37438</v>
      </c>
      <c r="I11" s="12">
        <v>37469</v>
      </c>
      <c r="J11" s="12">
        <v>37500</v>
      </c>
      <c r="K11" s="12">
        <v>37530</v>
      </c>
      <c r="L11" s="12">
        <v>37561</v>
      </c>
      <c r="M11" s="12">
        <v>37591</v>
      </c>
      <c r="N11" s="12">
        <v>37622</v>
      </c>
      <c r="O11" s="12">
        <v>37653</v>
      </c>
      <c r="P11" s="12">
        <v>37681</v>
      </c>
      <c r="Q11" s="12">
        <v>37712</v>
      </c>
      <c r="R11" s="12">
        <v>37742</v>
      </c>
      <c r="S11" s="12">
        <v>37773</v>
      </c>
      <c r="T11" s="12">
        <v>37803</v>
      </c>
      <c r="U11" s="12">
        <v>37834</v>
      </c>
      <c r="V11" s="12">
        <v>37865</v>
      </c>
      <c r="W11" s="12">
        <v>37895</v>
      </c>
      <c r="X11" s="12">
        <v>37926</v>
      </c>
      <c r="Y11" s="12">
        <v>37956</v>
      </c>
      <c r="Z11" s="12">
        <v>37987</v>
      </c>
      <c r="AA11" s="12">
        <v>38018</v>
      </c>
      <c r="AB11" s="12">
        <v>38047</v>
      </c>
      <c r="AC11" s="12">
        <v>38078</v>
      </c>
      <c r="AD11" s="12">
        <v>38108</v>
      </c>
      <c r="AE11" s="12">
        <v>38139</v>
      </c>
      <c r="AF11" s="12">
        <v>38169</v>
      </c>
      <c r="AG11" s="12">
        <v>38200</v>
      </c>
      <c r="AH11" s="12">
        <v>38231</v>
      </c>
      <c r="AI11" s="12">
        <v>38261</v>
      </c>
      <c r="AJ11" s="12">
        <v>38292</v>
      </c>
      <c r="AK11" s="12">
        <v>38322</v>
      </c>
      <c r="AL11" s="12">
        <v>38353</v>
      </c>
      <c r="AM11" s="12">
        <v>38384</v>
      </c>
      <c r="AN11" s="12">
        <v>38412</v>
      </c>
      <c r="AO11" s="12">
        <v>38443</v>
      </c>
      <c r="AP11" s="12">
        <v>38473</v>
      </c>
      <c r="AQ11" s="12">
        <v>38504</v>
      </c>
      <c r="AR11" s="12">
        <v>38534</v>
      </c>
      <c r="AS11" s="12">
        <v>38565</v>
      </c>
      <c r="AT11" s="12">
        <v>38596</v>
      </c>
      <c r="AU11" s="12">
        <v>38626</v>
      </c>
      <c r="AV11" s="12">
        <v>38657</v>
      </c>
      <c r="AW11" s="12">
        <v>38687</v>
      </c>
      <c r="AX11" s="12">
        <v>38718</v>
      </c>
      <c r="AY11" s="12">
        <v>38749</v>
      </c>
      <c r="AZ11" s="12">
        <v>38777</v>
      </c>
      <c r="BA11" s="12">
        <v>38808</v>
      </c>
      <c r="BB11" s="12">
        <v>38838</v>
      </c>
      <c r="BC11" s="12">
        <v>38869</v>
      </c>
      <c r="BD11" s="12">
        <v>38899</v>
      </c>
      <c r="BE11" s="12">
        <v>38930</v>
      </c>
      <c r="BF11" s="12">
        <v>38961</v>
      </c>
      <c r="BG11" s="12">
        <v>38991</v>
      </c>
      <c r="BH11" s="12">
        <v>39022</v>
      </c>
      <c r="BI11" s="12">
        <v>39052</v>
      </c>
      <c r="BJ11" s="12">
        <v>39083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</row>
    <row r="12" spans="1:245" x14ac:dyDescent="0.2">
      <c r="A12" s="8" t="s">
        <v>10</v>
      </c>
      <c r="B12" s="14">
        <v>416</v>
      </c>
      <c r="C12">
        <v>384</v>
      </c>
      <c r="D12">
        <v>416</v>
      </c>
      <c r="E12">
        <v>416</v>
      </c>
      <c r="F12">
        <v>416</v>
      </c>
      <c r="G12">
        <v>400</v>
      </c>
      <c r="H12">
        <v>416</v>
      </c>
      <c r="I12">
        <v>432</v>
      </c>
      <c r="J12">
        <v>384</v>
      </c>
      <c r="K12">
        <v>432</v>
      </c>
      <c r="L12">
        <v>400</v>
      </c>
      <c r="M12">
        <v>400</v>
      </c>
      <c r="N12">
        <f t="shared" ref="N12:BI12" si="1">N10*24</f>
        <v>744</v>
      </c>
      <c r="O12">
        <f t="shared" si="1"/>
        <v>672</v>
      </c>
      <c r="P12">
        <f t="shared" si="1"/>
        <v>744</v>
      </c>
      <c r="Q12">
        <f t="shared" si="1"/>
        <v>720</v>
      </c>
      <c r="R12">
        <f t="shared" si="1"/>
        <v>744</v>
      </c>
      <c r="S12">
        <f t="shared" si="1"/>
        <v>720</v>
      </c>
      <c r="T12">
        <f t="shared" si="1"/>
        <v>744</v>
      </c>
      <c r="U12">
        <f t="shared" si="1"/>
        <v>744</v>
      </c>
      <c r="V12">
        <f t="shared" si="1"/>
        <v>720</v>
      </c>
      <c r="W12">
        <f t="shared" si="1"/>
        <v>744</v>
      </c>
      <c r="X12">
        <f t="shared" si="1"/>
        <v>720</v>
      </c>
      <c r="Y12">
        <f t="shared" si="1"/>
        <v>744</v>
      </c>
      <c r="Z12">
        <f t="shared" si="1"/>
        <v>744</v>
      </c>
      <c r="AA12">
        <f t="shared" si="1"/>
        <v>696</v>
      </c>
      <c r="AB12">
        <f t="shared" si="1"/>
        <v>744</v>
      </c>
      <c r="AC12">
        <f t="shared" si="1"/>
        <v>720</v>
      </c>
      <c r="AD12">
        <f t="shared" si="1"/>
        <v>744</v>
      </c>
      <c r="AE12">
        <f t="shared" si="1"/>
        <v>720</v>
      </c>
      <c r="AF12">
        <f t="shared" si="1"/>
        <v>744</v>
      </c>
      <c r="AG12">
        <f t="shared" si="1"/>
        <v>744</v>
      </c>
      <c r="AH12">
        <f t="shared" si="1"/>
        <v>720</v>
      </c>
      <c r="AI12">
        <f t="shared" si="1"/>
        <v>744</v>
      </c>
      <c r="AJ12">
        <f t="shared" si="1"/>
        <v>720</v>
      </c>
      <c r="AK12">
        <f t="shared" si="1"/>
        <v>744</v>
      </c>
      <c r="AL12">
        <f t="shared" si="1"/>
        <v>744</v>
      </c>
      <c r="AM12">
        <f t="shared" si="1"/>
        <v>672</v>
      </c>
      <c r="AN12">
        <f t="shared" si="1"/>
        <v>744</v>
      </c>
      <c r="AO12">
        <f t="shared" si="1"/>
        <v>720</v>
      </c>
      <c r="AP12">
        <f t="shared" si="1"/>
        <v>744</v>
      </c>
      <c r="AQ12">
        <f t="shared" si="1"/>
        <v>720</v>
      </c>
      <c r="AR12">
        <f t="shared" si="1"/>
        <v>744</v>
      </c>
      <c r="AS12">
        <f t="shared" si="1"/>
        <v>744</v>
      </c>
      <c r="AT12">
        <f t="shared" si="1"/>
        <v>720</v>
      </c>
      <c r="AU12">
        <f t="shared" si="1"/>
        <v>744</v>
      </c>
      <c r="AV12">
        <f t="shared" si="1"/>
        <v>720</v>
      </c>
      <c r="AW12">
        <f t="shared" si="1"/>
        <v>744</v>
      </c>
      <c r="AX12">
        <f t="shared" si="1"/>
        <v>744</v>
      </c>
      <c r="AY12">
        <f t="shared" si="1"/>
        <v>672</v>
      </c>
      <c r="AZ12">
        <f t="shared" si="1"/>
        <v>744</v>
      </c>
      <c r="BA12">
        <f t="shared" si="1"/>
        <v>720</v>
      </c>
      <c r="BB12">
        <f t="shared" si="1"/>
        <v>744</v>
      </c>
      <c r="BC12">
        <f t="shared" si="1"/>
        <v>720</v>
      </c>
      <c r="BD12">
        <f t="shared" si="1"/>
        <v>744</v>
      </c>
      <c r="BE12">
        <f t="shared" si="1"/>
        <v>744</v>
      </c>
      <c r="BF12">
        <f t="shared" si="1"/>
        <v>720</v>
      </c>
      <c r="BG12">
        <f t="shared" si="1"/>
        <v>744</v>
      </c>
      <c r="BH12">
        <f t="shared" si="1"/>
        <v>720</v>
      </c>
      <c r="BI12">
        <f t="shared" si="1"/>
        <v>744</v>
      </c>
    </row>
    <row r="13" spans="1:245" x14ac:dyDescent="0.2">
      <c r="A13" s="8" t="s">
        <v>11</v>
      </c>
      <c r="B13" s="16">
        <v>47.75</v>
      </c>
      <c r="C13" s="16">
        <v>47.75</v>
      </c>
      <c r="D13" s="16">
        <v>47.75</v>
      </c>
      <c r="E13" s="16">
        <v>45</v>
      </c>
      <c r="F13" s="16">
        <v>45</v>
      </c>
      <c r="G13" s="16">
        <v>45</v>
      </c>
      <c r="H13" s="16">
        <v>51</v>
      </c>
      <c r="I13" s="16">
        <v>51</v>
      </c>
      <c r="J13" s="16">
        <v>51</v>
      </c>
      <c r="K13" s="16">
        <v>55.75</v>
      </c>
      <c r="L13" s="16">
        <v>53.75</v>
      </c>
      <c r="M13" s="16">
        <v>53.75</v>
      </c>
      <c r="N13" s="16">
        <v>38</v>
      </c>
      <c r="O13" s="16">
        <v>38</v>
      </c>
      <c r="P13" s="16">
        <v>38</v>
      </c>
      <c r="Q13" s="16">
        <v>38</v>
      </c>
      <c r="R13" s="16">
        <v>38</v>
      </c>
      <c r="S13" s="16">
        <v>38</v>
      </c>
      <c r="T13" s="16">
        <v>38</v>
      </c>
      <c r="U13" s="16">
        <v>38</v>
      </c>
      <c r="V13" s="16">
        <v>38</v>
      </c>
      <c r="W13" s="16">
        <v>38</v>
      </c>
      <c r="X13" s="16">
        <v>38</v>
      </c>
      <c r="Y13" s="16">
        <v>38</v>
      </c>
      <c r="Z13" s="16">
        <v>39.5</v>
      </c>
      <c r="AA13" s="16">
        <f t="shared" ref="AA13:BI13" si="2">Z13</f>
        <v>39.5</v>
      </c>
      <c r="AB13" s="16">
        <f t="shared" si="2"/>
        <v>39.5</v>
      </c>
      <c r="AC13" s="16">
        <f t="shared" si="2"/>
        <v>39.5</v>
      </c>
      <c r="AD13" s="16">
        <f t="shared" si="2"/>
        <v>39.5</v>
      </c>
      <c r="AE13" s="16">
        <f t="shared" si="2"/>
        <v>39.5</v>
      </c>
      <c r="AF13" s="16">
        <f t="shared" si="2"/>
        <v>39.5</v>
      </c>
      <c r="AG13" s="16">
        <f t="shared" si="2"/>
        <v>39.5</v>
      </c>
      <c r="AH13" s="16">
        <f t="shared" si="2"/>
        <v>39.5</v>
      </c>
      <c r="AI13" s="16">
        <f t="shared" si="2"/>
        <v>39.5</v>
      </c>
      <c r="AJ13" s="16">
        <f t="shared" si="2"/>
        <v>39.5</v>
      </c>
      <c r="AK13" s="16">
        <f t="shared" si="2"/>
        <v>39.5</v>
      </c>
      <c r="AL13" s="16">
        <f t="shared" si="2"/>
        <v>39.5</v>
      </c>
      <c r="AM13" s="16">
        <f t="shared" si="2"/>
        <v>39.5</v>
      </c>
      <c r="AN13" s="16">
        <f t="shared" si="2"/>
        <v>39.5</v>
      </c>
      <c r="AO13" s="16">
        <f t="shared" si="2"/>
        <v>39.5</v>
      </c>
      <c r="AP13" s="16">
        <f t="shared" si="2"/>
        <v>39.5</v>
      </c>
      <c r="AQ13" s="16">
        <f t="shared" si="2"/>
        <v>39.5</v>
      </c>
      <c r="AR13" s="16">
        <f t="shared" si="2"/>
        <v>39.5</v>
      </c>
      <c r="AS13" s="16">
        <f t="shared" si="2"/>
        <v>39.5</v>
      </c>
      <c r="AT13" s="16">
        <f t="shared" si="2"/>
        <v>39.5</v>
      </c>
      <c r="AU13" s="16">
        <f t="shared" si="2"/>
        <v>39.5</v>
      </c>
      <c r="AV13" s="16">
        <f t="shared" si="2"/>
        <v>39.5</v>
      </c>
      <c r="AW13" s="16">
        <f t="shared" si="2"/>
        <v>39.5</v>
      </c>
      <c r="AX13" s="16">
        <f t="shared" si="2"/>
        <v>39.5</v>
      </c>
      <c r="AY13" s="16">
        <f t="shared" si="2"/>
        <v>39.5</v>
      </c>
      <c r="AZ13" s="16">
        <f t="shared" si="2"/>
        <v>39.5</v>
      </c>
      <c r="BA13" s="16">
        <f t="shared" si="2"/>
        <v>39.5</v>
      </c>
      <c r="BB13" s="16">
        <f t="shared" si="2"/>
        <v>39.5</v>
      </c>
      <c r="BC13" s="16">
        <f t="shared" si="2"/>
        <v>39.5</v>
      </c>
      <c r="BD13" s="16">
        <f t="shared" si="2"/>
        <v>39.5</v>
      </c>
      <c r="BE13" s="16">
        <f t="shared" si="2"/>
        <v>39.5</v>
      </c>
      <c r="BF13" s="16">
        <f t="shared" si="2"/>
        <v>39.5</v>
      </c>
      <c r="BG13" s="16">
        <f t="shared" si="2"/>
        <v>39.5</v>
      </c>
      <c r="BH13" s="16">
        <f t="shared" si="2"/>
        <v>39.5</v>
      </c>
      <c r="BI13" s="16">
        <f t="shared" si="2"/>
        <v>39.5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45" x14ac:dyDescent="0.2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</row>
    <row r="15" spans="1:245" x14ac:dyDescent="0.2">
      <c r="A15" t="str">
        <f>H4</f>
        <v>Encore</v>
      </c>
      <c r="B15" s="20">
        <f t="shared" ref="B15:AG15" si="3">IF(AND(B$11&gt;=$D4,B$11&lt;=$E4),$F4*B$12,0)</f>
        <v>2080</v>
      </c>
      <c r="C15" s="20">
        <f t="shared" si="3"/>
        <v>1920</v>
      </c>
      <c r="D15" s="20">
        <f t="shared" si="3"/>
        <v>2080</v>
      </c>
      <c r="E15" s="20">
        <f t="shared" si="3"/>
        <v>2080</v>
      </c>
      <c r="F15" s="20">
        <f t="shared" si="3"/>
        <v>2080</v>
      </c>
      <c r="G15" s="20">
        <f t="shared" si="3"/>
        <v>2000</v>
      </c>
      <c r="H15" s="20">
        <f t="shared" si="3"/>
        <v>2080</v>
      </c>
      <c r="I15" s="20">
        <f t="shared" si="3"/>
        <v>2160</v>
      </c>
      <c r="J15" s="20">
        <f t="shared" si="3"/>
        <v>1920</v>
      </c>
      <c r="K15" s="20">
        <f t="shared" si="3"/>
        <v>2160</v>
      </c>
      <c r="L15" s="20">
        <f t="shared" si="3"/>
        <v>2000</v>
      </c>
      <c r="M15" s="20">
        <f t="shared" si="3"/>
        <v>2000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0">
        <f t="shared" si="3"/>
        <v>0</v>
      </c>
      <c r="R15" s="20">
        <f t="shared" si="3"/>
        <v>0</v>
      </c>
      <c r="S15" s="20">
        <f t="shared" si="3"/>
        <v>0</v>
      </c>
      <c r="T15" s="20">
        <f t="shared" si="3"/>
        <v>0</v>
      </c>
      <c r="U15" s="20">
        <f t="shared" si="3"/>
        <v>0</v>
      </c>
      <c r="V15" s="20">
        <f t="shared" si="3"/>
        <v>0</v>
      </c>
      <c r="W15" s="20">
        <f t="shared" si="3"/>
        <v>0</v>
      </c>
      <c r="X15" s="20">
        <f t="shared" si="3"/>
        <v>0</v>
      </c>
      <c r="Y15" s="20">
        <f t="shared" si="3"/>
        <v>0</v>
      </c>
      <c r="Z15" s="20">
        <f t="shared" si="3"/>
        <v>0</v>
      </c>
      <c r="AA15" s="20">
        <f t="shared" si="3"/>
        <v>0</v>
      </c>
      <c r="AB15" s="20">
        <f t="shared" si="3"/>
        <v>0</v>
      </c>
      <c r="AC15" s="20">
        <f t="shared" si="3"/>
        <v>0</v>
      </c>
      <c r="AD15" s="20">
        <f t="shared" si="3"/>
        <v>0</v>
      </c>
      <c r="AE15" s="20">
        <f t="shared" si="3"/>
        <v>0</v>
      </c>
      <c r="AF15" s="20">
        <f t="shared" si="3"/>
        <v>0</v>
      </c>
      <c r="AG15" s="20">
        <f t="shared" si="3"/>
        <v>0</v>
      </c>
      <c r="AH15" s="20">
        <f t="shared" ref="AH15:BI15" si="4">IF(AND(AH$11&gt;=$D4,AH$11&lt;=$E4),$F4*AH$12,0)</f>
        <v>0</v>
      </c>
      <c r="AI15" s="20">
        <f t="shared" si="4"/>
        <v>0</v>
      </c>
      <c r="AJ15" s="20">
        <f t="shared" si="4"/>
        <v>0</v>
      </c>
      <c r="AK15" s="20">
        <f t="shared" si="4"/>
        <v>0</v>
      </c>
      <c r="AL15" s="20">
        <f t="shared" si="4"/>
        <v>0</v>
      </c>
      <c r="AM15" s="20">
        <f t="shared" si="4"/>
        <v>0</v>
      </c>
      <c r="AN15" s="20">
        <f t="shared" si="4"/>
        <v>0</v>
      </c>
      <c r="AO15" s="20">
        <f t="shared" si="4"/>
        <v>0</v>
      </c>
      <c r="AP15" s="20">
        <f t="shared" si="4"/>
        <v>0</v>
      </c>
      <c r="AQ15" s="20">
        <f t="shared" si="4"/>
        <v>0</v>
      </c>
      <c r="AR15" s="20">
        <f t="shared" si="4"/>
        <v>0</v>
      </c>
      <c r="AS15" s="20">
        <f t="shared" si="4"/>
        <v>0</v>
      </c>
      <c r="AT15" s="20">
        <f t="shared" si="4"/>
        <v>0</v>
      </c>
      <c r="AU15" s="20">
        <f t="shared" si="4"/>
        <v>0</v>
      </c>
      <c r="AV15" s="20">
        <f t="shared" si="4"/>
        <v>0</v>
      </c>
      <c r="AW15" s="20">
        <f t="shared" si="4"/>
        <v>0</v>
      </c>
      <c r="AX15" s="20">
        <f t="shared" si="4"/>
        <v>0</v>
      </c>
      <c r="AY15" s="20">
        <f t="shared" si="4"/>
        <v>0</v>
      </c>
      <c r="AZ15" s="20">
        <f t="shared" si="4"/>
        <v>0</v>
      </c>
      <c r="BA15" s="20">
        <f t="shared" si="4"/>
        <v>0</v>
      </c>
      <c r="BB15" s="20">
        <f t="shared" si="4"/>
        <v>0</v>
      </c>
      <c r="BC15" s="20">
        <f t="shared" si="4"/>
        <v>0</v>
      </c>
      <c r="BD15" s="20">
        <f t="shared" si="4"/>
        <v>0</v>
      </c>
      <c r="BE15" s="20">
        <f t="shared" si="4"/>
        <v>0</v>
      </c>
      <c r="BF15" s="20">
        <f t="shared" si="4"/>
        <v>0</v>
      </c>
      <c r="BG15" s="20">
        <f t="shared" si="4"/>
        <v>0</v>
      </c>
      <c r="BH15" s="20">
        <f t="shared" si="4"/>
        <v>0</v>
      </c>
      <c r="BI15" s="20">
        <f t="shared" si="4"/>
        <v>0</v>
      </c>
    </row>
    <row r="16" spans="1:245" x14ac:dyDescent="0.2">
      <c r="A16" t="str">
        <f>H5</f>
        <v>Encore</v>
      </c>
      <c r="B16" s="20">
        <f t="shared" ref="B16:AG16" si="5">IF(AND(B$11&gt;=$D5,B$11&lt;=$E5),$F5*B$12,0)</f>
        <v>14560</v>
      </c>
      <c r="C16" s="20">
        <f t="shared" si="5"/>
        <v>13440</v>
      </c>
      <c r="D16" s="20">
        <f t="shared" si="5"/>
        <v>14560</v>
      </c>
      <c r="E16" s="20">
        <f t="shared" si="5"/>
        <v>14560</v>
      </c>
      <c r="F16" s="20">
        <f t="shared" si="5"/>
        <v>14560</v>
      </c>
      <c r="G16" s="20">
        <f t="shared" si="5"/>
        <v>14000</v>
      </c>
      <c r="H16" s="20">
        <f t="shared" si="5"/>
        <v>14560</v>
      </c>
      <c r="I16" s="20">
        <f t="shared" si="5"/>
        <v>15120</v>
      </c>
      <c r="J16" s="20">
        <f t="shared" si="5"/>
        <v>13440</v>
      </c>
      <c r="K16" s="20">
        <f t="shared" si="5"/>
        <v>15120</v>
      </c>
      <c r="L16" s="20">
        <f t="shared" si="5"/>
        <v>14000</v>
      </c>
      <c r="M16" s="20">
        <f t="shared" si="5"/>
        <v>14000</v>
      </c>
      <c r="N16" s="20">
        <f t="shared" si="5"/>
        <v>0</v>
      </c>
      <c r="O16" s="20">
        <f t="shared" si="5"/>
        <v>0</v>
      </c>
      <c r="P16" s="20">
        <f t="shared" si="5"/>
        <v>0</v>
      </c>
      <c r="Q16" s="20">
        <f t="shared" si="5"/>
        <v>0</v>
      </c>
      <c r="R16" s="20">
        <f t="shared" si="5"/>
        <v>0</v>
      </c>
      <c r="S16" s="20">
        <f t="shared" si="5"/>
        <v>0</v>
      </c>
      <c r="T16" s="20">
        <f t="shared" si="5"/>
        <v>0</v>
      </c>
      <c r="U16" s="20">
        <f t="shared" si="5"/>
        <v>0</v>
      </c>
      <c r="V16" s="20">
        <f t="shared" si="5"/>
        <v>0</v>
      </c>
      <c r="W16" s="20">
        <f t="shared" si="5"/>
        <v>0</v>
      </c>
      <c r="X16" s="20">
        <f t="shared" si="5"/>
        <v>0</v>
      </c>
      <c r="Y16" s="20">
        <f t="shared" si="5"/>
        <v>0</v>
      </c>
      <c r="Z16" s="20">
        <f t="shared" si="5"/>
        <v>0</v>
      </c>
      <c r="AA16" s="20">
        <f t="shared" si="5"/>
        <v>0</v>
      </c>
      <c r="AB16" s="20">
        <f t="shared" si="5"/>
        <v>0</v>
      </c>
      <c r="AC16" s="20">
        <f t="shared" si="5"/>
        <v>0</v>
      </c>
      <c r="AD16" s="20">
        <f t="shared" si="5"/>
        <v>0</v>
      </c>
      <c r="AE16" s="20">
        <f t="shared" si="5"/>
        <v>0</v>
      </c>
      <c r="AF16" s="20">
        <f t="shared" si="5"/>
        <v>0</v>
      </c>
      <c r="AG16" s="20">
        <f t="shared" si="5"/>
        <v>0</v>
      </c>
      <c r="AH16" s="20">
        <f t="shared" ref="AH16:BI16" si="6">IF(AND(AH$11&gt;=$D5,AH$11&lt;=$E5),$F5*AH$12,0)</f>
        <v>0</v>
      </c>
      <c r="AI16" s="20">
        <f t="shared" si="6"/>
        <v>0</v>
      </c>
      <c r="AJ16" s="20">
        <f t="shared" si="6"/>
        <v>0</v>
      </c>
      <c r="AK16" s="20">
        <f t="shared" si="6"/>
        <v>0</v>
      </c>
      <c r="AL16" s="20">
        <f t="shared" si="6"/>
        <v>0</v>
      </c>
      <c r="AM16" s="20">
        <f t="shared" si="6"/>
        <v>0</v>
      </c>
      <c r="AN16" s="20">
        <f t="shared" si="6"/>
        <v>0</v>
      </c>
      <c r="AO16" s="20">
        <f t="shared" si="6"/>
        <v>0</v>
      </c>
      <c r="AP16" s="20">
        <f t="shared" si="6"/>
        <v>0</v>
      </c>
      <c r="AQ16" s="20">
        <f t="shared" si="6"/>
        <v>0</v>
      </c>
      <c r="AR16" s="20">
        <f t="shared" si="6"/>
        <v>0</v>
      </c>
      <c r="AS16" s="20">
        <f t="shared" si="6"/>
        <v>0</v>
      </c>
      <c r="AT16" s="20">
        <f t="shared" si="6"/>
        <v>0</v>
      </c>
      <c r="AU16" s="20">
        <f t="shared" si="6"/>
        <v>0</v>
      </c>
      <c r="AV16" s="20">
        <f t="shared" si="6"/>
        <v>0</v>
      </c>
      <c r="AW16" s="20">
        <f t="shared" si="6"/>
        <v>0</v>
      </c>
      <c r="AX16" s="20">
        <f t="shared" si="6"/>
        <v>0</v>
      </c>
      <c r="AY16" s="20">
        <f t="shared" si="6"/>
        <v>0</v>
      </c>
      <c r="AZ16" s="20">
        <f t="shared" si="6"/>
        <v>0</v>
      </c>
      <c r="BA16" s="20">
        <f t="shared" si="6"/>
        <v>0</v>
      </c>
      <c r="BB16" s="20">
        <f t="shared" si="6"/>
        <v>0</v>
      </c>
      <c r="BC16" s="20">
        <f t="shared" si="6"/>
        <v>0</v>
      </c>
      <c r="BD16" s="20">
        <f t="shared" si="6"/>
        <v>0</v>
      </c>
      <c r="BE16" s="20">
        <f t="shared" si="6"/>
        <v>0</v>
      </c>
      <c r="BF16" s="20">
        <f t="shared" si="6"/>
        <v>0</v>
      </c>
      <c r="BG16" s="20">
        <f t="shared" si="6"/>
        <v>0</v>
      </c>
      <c r="BH16" s="20">
        <f t="shared" si="6"/>
        <v>0</v>
      </c>
      <c r="BI16" s="20">
        <f t="shared" si="6"/>
        <v>0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1:97" x14ac:dyDescent="0.2">
      <c r="A17" t="str">
        <f>H6</f>
        <v>Encore</v>
      </c>
      <c r="B17" s="20">
        <f t="shared" ref="B17:AG17" si="7">IF(AND(B$11&gt;=$D6,B$11&lt;=$E6),$F6*B$12,0)</f>
        <v>2080</v>
      </c>
      <c r="C17" s="20">
        <f t="shared" si="7"/>
        <v>1920</v>
      </c>
      <c r="D17" s="20">
        <f t="shared" si="7"/>
        <v>2080</v>
      </c>
      <c r="E17" s="20">
        <f t="shared" si="7"/>
        <v>0</v>
      </c>
      <c r="F17" s="20">
        <f t="shared" si="7"/>
        <v>0</v>
      </c>
      <c r="G17" s="20">
        <f t="shared" si="7"/>
        <v>0</v>
      </c>
      <c r="H17" s="20">
        <f t="shared" si="7"/>
        <v>0</v>
      </c>
      <c r="I17" s="20">
        <f t="shared" si="7"/>
        <v>0</v>
      </c>
      <c r="J17" s="20">
        <f t="shared" si="7"/>
        <v>0</v>
      </c>
      <c r="K17" s="20">
        <f t="shared" si="7"/>
        <v>0</v>
      </c>
      <c r="L17" s="20">
        <f t="shared" si="7"/>
        <v>0</v>
      </c>
      <c r="M17" s="20">
        <f t="shared" si="7"/>
        <v>0</v>
      </c>
      <c r="N17" s="20">
        <f t="shared" si="7"/>
        <v>0</v>
      </c>
      <c r="O17" s="20">
        <f t="shared" si="7"/>
        <v>0</v>
      </c>
      <c r="P17" s="20">
        <f t="shared" si="7"/>
        <v>0</v>
      </c>
      <c r="Q17" s="20">
        <f t="shared" si="7"/>
        <v>0</v>
      </c>
      <c r="R17" s="20">
        <f t="shared" si="7"/>
        <v>0</v>
      </c>
      <c r="S17" s="20">
        <f t="shared" si="7"/>
        <v>0</v>
      </c>
      <c r="T17" s="20">
        <f t="shared" si="7"/>
        <v>0</v>
      </c>
      <c r="U17" s="20">
        <f t="shared" si="7"/>
        <v>0</v>
      </c>
      <c r="V17" s="20">
        <f t="shared" si="7"/>
        <v>0</v>
      </c>
      <c r="W17" s="20">
        <f t="shared" si="7"/>
        <v>0</v>
      </c>
      <c r="X17" s="20">
        <f t="shared" si="7"/>
        <v>0</v>
      </c>
      <c r="Y17" s="20">
        <f t="shared" si="7"/>
        <v>0</v>
      </c>
      <c r="Z17" s="20">
        <f t="shared" si="7"/>
        <v>0</v>
      </c>
      <c r="AA17" s="20">
        <f t="shared" si="7"/>
        <v>0</v>
      </c>
      <c r="AB17" s="20">
        <f t="shared" si="7"/>
        <v>0</v>
      </c>
      <c r="AC17" s="20">
        <f t="shared" si="7"/>
        <v>0</v>
      </c>
      <c r="AD17" s="20">
        <f t="shared" si="7"/>
        <v>0</v>
      </c>
      <c r="AE17" s="20">
        <f t="shared" si="7"/>
        <v>0</v>
      </c>
      <c r="AF17" s="20">
        <f t="shared" si="7"/>
        <v>0</v>
      </c>
      <c r="AG17" s="20">
        <f t="shared" si="7"/>
        <v>0</v>
      </c>
      <c r="AH17" s="20">
        <f t="shared" ref="AH17:BI17" si="8">IF(AND(AH$11&gt;=$D6,AH$11&lt;=$E6),$F6*AH$12,0)</f>
        <v>0</v>
      </c>
      <c r="AI17" s="20">
        <f t="shared" si="8"/>
        <v>0</v>
      </c>
      <c r="AJ17" s="20">
        <f t="shared" si="8"/>
        <v>0</v>
      </c>
      <c r="AK17" s="20">
        <f t="shared" si="8"/>
        <v>0</v>
      </c>
      <c r="AL17" s="20">
        <f t="shared" si="8"/>
        <v>0</v>
      </c>
      <c r="AM17" s="20">
        <f t="shared" si="8"/>
        <v>0</v>
      </c>
      <c r="AN17" s="20">
        <f t="shared" si="8"/>
        <v>0</v>
      </c>
      <c r="AO17" s="20">
        <f t="shared" si="8"/>
        <v>0</v>
      </c>
      <c r="AP17" s="20">
        <f t="shared" si="8"/>
        <v>0</v>
      </c>
      <c r="AQ17" s="20">
        <f t="shared" si="8"/>
        <v>0</v>
      </c>
      <c r="AR17" s="20">
        <f t="shared" si="8"/>
        <v>0</v>
      </c>
      <c r="AS17" s="20">
        <f t="shared" si="8"/>
        <v>0</v>
      </c>
      <c r="AT17" s="20">
        <f t="shared" si="8"/>
        <v>0</v>
      </c>
      <c r="AU17" s="20">
        <f t="shared" si="8"/>
        <v>0</v>
      </c>
      <c r="AV17" s="20">
        <f t="shared" si="8"/>
        <v>0</v>
      </c>
      <c r="AW17" s="20">
        <f t="shared" si="8"/>
        <v>0</v>
      </c>
      <c r="AX17" s="20">
        <f t="shared" si="8"/>
        <v>0</v>
      </c>
      <c r="AY17" s="20">
        <f t="shared" si="8"/>
        <v>0</v>
      </c>
      <c r="AZ17" s="20">
        <f t="shared" si="8"/>
        <v>0</v>
      </c>
      <c r="BA17" s="20">
        <f t="shared" si="8"/>
        <v>0</v>
      </c>
      <c r="BB17" s="20">
        <f t="shared" si="8"/>
        <v>0</v>
      </c>
      <c r="BC17" s="20">
        <f t="shared" si="8"/>
        <v>0</v>
      </c>
      <c r="BD17" s="20">
        <f t="shared" si="8"/>
        <v>0</v>
      </c>
      <c r="BE17" s="20">
        <f t="shared" si="8"/>
        <v>0</v>
      </c>
      <c r="BF17" s="20">
        <f t="shared" si="8"/>
        <v>0</v>
      </c>
      <c r="BG17" s="20">
        <f t="shared" si="8"/>
        <v>0</v>
      </c>
      <c r="BH17" s="20">
        <f t="shared" si="8"/>
        <v>0</v>
      </c>
      <c r="BI17" s="20">
        <f t="shared" si="8"/>
        <v>0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">
      <c r="A18" t="str">
        <f>H7</f>
        <v>Encore</v>
      </c>
      <c r="B18" s="20">
        <f t="shared" ref="B18:AG18" si="9">IF(AND(B$11&gt;=$D7,B$11&lt;=$E7),$F7*B$12,0)</f>
        <v>2080</v>
      </c>
      <c r="C18" s="20">
        <f t="shared" si="9"/>
        <v>1920</v>
      </c>
      <c r="D18" s="20">
        <f t="shared" si="9"/>
        <v>2080</v>
      </c>
      <c r="E18" s="20">
        <f t="shared" si="9"/>
        <v>2080</v>
      </c>
      <c r="F18" s="20">
        <f t="shared" si="9"/>
        <v>2080</v>
      </c>
      <c r="G18" s="20">
        <f t="shared" si="9"/>
        <v>2000</v>
      </c>
      <c r="H18" s="20">
        <f t="shared" si="9"/>
        <v>2080</v>
      </c>
      <c r="I18" s="20">
        <f t="shared" si="9"/>
        <v>2160</v>
      </c>
      <c r="J18" s="20">
        <f t="shared" si="9"/>
        <v>1920</v>
      </c>
      <c r="K18" s="20">
        <f t="shared" si="9"/>
        <v>2160</v>
      </c>
      <c r="L18" s="20">
        <f t="shared" si="9"/>
        <v>2000</v>
      </c>
      <c r="M18" s="20">
        <f t="shared" si="9"/>
        <v>2000</v>
      </c>
      <c r="N18" s="20">
        <f t="shared" si="9"/>
        <v>0</v>
      </c>
      <c r="O18" s="20">
        <f t="shared" si="9"/>
        <v>0</v>
      </c>
      <c r="P18" s="20">
        <f t="shared" si="9"/>
        <v>0</v>
      </c>
      <c r="Q18" s="20">
        <f t="shared" si="9"/>
        <v>0</v>
      </c>
      <c r="R18" s="20">
        <f t="shared" si="9"/>
        <v>0</v>
      </c>
      <c r="S18" s="20">
        <f t="shared" si="9"/>
        <v>0</v>
      </c>
      <c r="T18" s="20">
        <f t="shared" si="9"/>
        <v>0</v>
      </c>
      <c r="U18" s="20">
        <f t="shared" si="9"/>
        <v>0</v>
      </c>
      <c r="V18" s="20">
        <f t="shared" si="9"/>
        <v>0</v>
      </c>
      <c r="W18" s="20">
        <f t="shared" si="9"/>
        <v>0</v>
      </c>
      <c r="X18" s="20">
        <f t="shared" si="9"/>
        <v>0</v>
      </c>
      <c r="Y18" s="20">
        <f t="shared" si="9"/>
        <v>0</v>
      </c>
      <c r="Z18" s="20">
        <f t="shared" si="9"/>
        <v>0</v>
      </c>
      <c r="AA18" s="20">
        <f t="shared" si="9"/>
        <v>0</v>
      </c>
      <c r="AB18" s="20">
        <f t="shared" si="9"/>
        <v>0</v>
      </c>
      <c r="AC18" s="20">
        <f t="shared" si="9"/>
        <v>0</v>
      </c>
      <c r="AD18" s="20">
        <f t="shared" si="9"/>
        <v>0</v>
      </c>
      <c r="AE18" s="20">
        <f t="shared" si="9"/>
        <v>0</v>
      </c>
      <c r="AF18" s="20">
        <f t="shared" si="9"/>
        <v>0</v>
      </c>
      <c r="AG18" s="20">
        <f t="shared" si="9"/>
        <v>0</v>
      </c>
      <c r="AH18" s="20">
        <f t="shared" ref="AH18:BI18" si="10">IF(AND(AH$11&gt;=$D7,AH$11&lt;=$E7),$F7*AH$12,0)</f>
        <v>0</v>
      </c>
      <c r="AI18" s="20">
        <f t="shared" si="10"/>
        <v>0</v>
      </c>
      <c r="AJ18" s="20">
        <f t="shared" si="10"/>
        <v>0</v>
      </c>
      <c r="AK18" s="20">
        <f t="shared" si="10"/>
        <v>0</v>
      </c>
      <c r="AL18" s="20">
        <f t="shared" si="10"/>
        <v>0</v>
      </c>
      <c r="AM18" s="20">
        <f t="shared" si="10"/>
        <v>0</v>
      </c>
      <c r="AN18" s="20">
        <f t="shared" si="10"/>
        <v>0</v>
      </c>
      <c r="AO18" s="20">
        <f t="shared" si="10"/>
        <v>0</v>
      </c>
      <c r="AP18" s="20">
        <f t="shared" si="10"/>
        <v>0</v>
      </c>
      <c r="AQ18" s="20">
        <f t="shared" si="10"/>
        <v>0</v>
      </c>
      <c r="AR18" s="20">
        <f t="shared" si="10"/>
        <v>0</v>
      </c>
      <c r="AS18" s="20">
        <f t="shared" si="10"/>
        <v>0</v>
      </c>
      <c r="AT18" s="20">
        <f t="shared" si="10"/>
        <v>0</v>
      </c>
      <c r="AU18" s="20">
        <f t="shared" si="10"/>
        <v>0</v>
      </c>
      <c r="AV18" s="20">
        <f t="shared" si="10"/>
        <v>0</v>
      </c>
      <c r="AW18" s="20">
        <f t="shared" si="10"/>
        <v>0</v>
      </c>
      <c r="AX18" s="20">
        <f t="shared" si="10"/>
        <v>0</v>
      </c>
      <c r="AY18" s="20">
        <f t="shared" si="10"/>
        <v>0</v>
      </c>
      <c r="AZ18" s="20">
        <f t="shared" si="10"/>
        <v>0</v>
      </c>
      <c r="BA18" s="20">
        <f t="shared" si="10"/>
        <v>0</v>
      </c>
      <c r="BB18" s="20">
        <f t="shared" si="10"/>
        <v>0</v>
      </c>
      <c r="BC18" s="20">
        <f t="shared" si="10"/>
        <v>0</v>
      </c>
      <c r="BD18" s="20">
        <f t="shared" si="10"/>
        <v>0</v>
      </c>
      <c r="BE18" s="20">
        <f t="shared" si="10"/>
        <v>0</v>
      </c>
      <c r="BF18" s="20">
        <f t="shared" si="10"/>
        <v>0</v>
      </c>
      <c r="BG18" s="20">
        <f t="shared" si="10"/>
        <v>0</v>
      </c>
      <c r="BH18" s="20">
        <f t="shared" si="10"/>
        <v>0</v>
      </c>
      <c r="BI18" s="20">
        <f t="shared" si="10"/>
        <v>0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1:97" x14ac:dyDescent="0.2">
      <c r="A19" t="str">
        <f>H8</f>
        <v>Encore</v>
      </c>
      <c r="B19" s="20">
        <f t="shared" ref="B19:AG19" si="11">IF(AND(B$11&gt;=$D8,B$11&lt;=$E8),$F8*B$12,0)</f>
        <v>4160</v>
      </c>
      <c r="C19" s="20">
        <f t="shared" si="11"/>
        <v>3840</v>
      </c>
      <c r="D19" s="20">
        <f t="shared" si="11"/>
        <v>4160</v>
      </c>
      <c r="E19" s="20">
        <f t="shared" si="11"/>
        <v>0</v>
      </c>
      <c r="F19" s="20">
        <f t="shared" si="11"/>
        <v>0</v>
      </c>
      <c r="G19" s="20">
        <f t="shared" si="11"/>
        <v>0</v>
      </c>
      <c r="H19" s="20">
        <f t="shared" si="11"/>
        <v>0</v>
      </c>
      <c r="I19" s="20">
        <f t="shared" si="11"/>
        <v>0</v>
      </c>
      <c r="J19" s="20">
        <f t="shared" si="11"/>
        <v>0</v>
      </c>
      <c r="K19" s="20">
        <f t="shared" si="11"/>
        <v>0</v>
      </c>
      <c r="L19" s="20">
        <f t="shared" si="11"/>
        <v>0</v>
      </c>
      <c r="M19" s="20">
        <f t="shared" si="11"/>
        <v>0</v>
      </c>
      <c r="N19" s="20">
        <f t="shared" si="11"/>
        <v>0</v>
      </c>
      <c r="O19" s="20">
        <f t="shared" si="11"/>
        <v>0</v>
      </c>
      <c r="P19" s="20">
        <f t="shared" si="11"/>
        <v>0</v>
      </c>
      <c r="Q19" s="20">
        <f t="shared" si="11"/>
        <v>0</v>
      </c>
      <c r="R19" s="20">
        <f t="shared" si="11"/>
        <v>0</v>
      </c>
      <c r="S19" s="20">
        <f t="shared" si="11"/>
        <v>0</v>
      </c>
      <c r="T19" s="20">
        <f t="shared" si="11"/>
        <v>0</v>
      </c>
      <c r="U19" s="20">
        <f t="shared" si="11"/>
        <v>0</v>
      </c>
      <c r="V19" s="20">
        <f t="shared" si="11"/>
        <v>0</v>
      </c>
      <c r="W19" s="20">
        <f t="shared" si="11"/>
        <v>0</v>
      </c>
      <c r="X19" s="20">
        <f t="shared" si="11"/>
        <v>0</v>
      </c>
      <c r="Y19" s="20">
        <f t="shared" si="11"/>
        <v>0</v>
      </c>
      <c r="Z19" s="20">
        <f t="shared" si="11"/>
        <v>0</v>
      </c>
      <c r="AA19" s="20">
        <f t="shared" si="11"/>
        <v>0</v>
      </c>
      <c r="AB19" s="20">
        <f t="shared" si="11"/>
        <v>0</v>
      </c>
      <c r="AC19" s="20">
        <f t="shared" si="11"/>
        <v>0</v>
      </c>
      <c r="AD19" s="20">
        <f t="shared" si="11"/>
        <v>0</v>
      </c>
      <c r="AE19" s="20">
        <f t="shared" si="11"/>
        <v>0</v>
      </c>
      <c r="AF19" s="20">
        <f t="shared" si="11"/>
        <v>0</v>
      </c>
      <c r="AG19" s="20">
        <f t="shared" si="11"/>
        <v>0</v>
      </c>
      <c r="AH19" s="20">
        <f t="shared" ref="AH19:BI19" si="12">IF(AND(AH$11&gt;=$D8,AH$11&lt;=$E8),$F8*AH$12,0)</f>
        <v>0</v>
      </c>
      <c r="AI19" s="20">
        <f t="shared" si="12"/>
        <v>0</v>
      </c>
      <c r="AJ19" s="20">
        <f t="shared" si="12"/>
        <v>0</v>
      </c>
      <c r="AK19" s="20">
        <f t="shared" si="12"/>
        <v>0</v>
      </c>
      <c r="AL19" s="20">
        <f t="shared" si="12"/>
        <v>0</v>
      </c>
      <c r="AM19" s="20">
        <f t="shared" si="12"/>
        <v>0</v>
      </c>
      <c r="AN19" s="20">
        <f t="shared" si="12"/>
        <v>0</v>
      </c>
      <c r="AO19" s="20">
        <f t="shared" si="12"/>
        <v>0</v>
      </c>
      <c r="AP19" s="20">
        <f t="shared" si="12"/>
        <v>0</v>
      </c>
      <c r="AQ19" s="20">
        <f t="shared" si="12"/>
        <v>0</v>
      </c>
      <c r="AR19" s="20">
        <f t="shared" si="12"/>
        <v>0</v>
      </c>
      <c r="AS19" s="20">
        <f t="shared" si="12"/>
        <v>0</v>
      </c>
      <c r="AT19" s="20">
        <f t="shared" si="12"/>
        <v>0</v>
      </c>
      <c r="AU19" s="20">
        <f t="shared" si="12"/>
        <v>0</v>
      </c>
      <c r="AV19" s="20">
        <f t="shared" si="12"/>
        <v>0</v>
      </c>
      <c r="AW19" s="20">
        <f t="shared" si="12"/>
        <v>0</v>
      </c>
      <c r="AX19" s="20">
        <f t="shared" si="12"/>
        <v>0</v>
      </c>
      <c r="AY19" s="20">
        <f t="shared" si="12"/>
        <v>0</v>
      </c>
      <c r="AZ19" s="20">
        <f t="shared" si="12"/>
        <v>0</v>
      </c>
      <c r="BA19" s="20">
        <f t="shared" si="12"/>
        <v>0</v>
      </c>
      <c r="BB19" s="20">
        <f t="shared" si="12"/>
        <v>0</v>
      </c>
      <c r="BC19" s="20">
        <f t="shared" si="12"/>
        <v>0</v>
      </c>
      <c r="BD19" s="20">
        <f t="shared" si="12"/>
        <v>0</v>
      </c>
      <c r="BE19" s="20">
        <f t="shared" si="12"/>
        <v>0</v>
      </c>
      <c r="BF19" s="20">
        <f t="shared" si="12"/>
        <v>0</v>
      </c>
      <c r="BG19" s="20">
        <f t="shared" si="12"/>
        <v>0</v>
      </c>
      <c r="BH19" s="20">
        <f t="shared" si="12"/>
        <v>0</v>
      </c>
      <c r="BI19" s="20">
        <f t="shared" si="12"/>
        <v>0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1:97" x14ac:dyDescent="0.2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1:97" s="8" customFormat="1" x14ac:dyDescent="0.2">
      <c r="A21" s="8" t="s">
        <v>12</v>
      </c>
      <c r="B21" s="24">
        <f t="shared" ref="B21:AG21" si="13">SUM(B15:B19)</f>
        <v>24960</v>
      </c>
      <c r="C21" s="24">
        <f t="shared" si="13"/>
        <v>23040</v>
      </c>
      <c r="D21" s="24">
        <f t="shared" si="13"/>
        <v>24960</v>
      </c>
      <c r="E21" s="24">
        <f t="shared" si="13"/>
        <v>18720</v>
      </c>
      <c r="F21" s="24">
        <f t="shared" si="13"/>
        <v>18720</v>
      </c>
      <c r="G21" s="24">
        <f t="shared" si="13"/>
        <v>18000</v>
      </c>
      <c r="H21" s="24">
        <f t="shared" si="13"/>
        <v>18720</v>
      </c>
      <c r="I21" s="24">
        <f t="shared" si="13"/>
        <v>19440</v>
      </c>
      <c r="J21" s="24">
        <f t="shared" si="13"/>
        <v>17280</v>
      </c>
      <c r="K21" s="24">
        <f t="shared" si="13"/>
        <v>19440</v>
      </c>
      <c r="L21" s="24">
        <f t="shared" si="13"/>
        <v>18000</v>
      </c>
      <c r="M21" s="24">
        <f t="shared" si="13"/>
        <v>18000</v>
      </c>
      <c r="N21" s="24">
        <f t="shared" si="13"/>
        <v>0</v>
      </c>
      <c r="O21" s="24">
        <f t="shared" si="13"/>
        <v>0</v>
      </c>
      <c r="P21" s="24">
        <f t="shared" si="13"/>
        <v>0</v>
      </c>
      <c r="Q21" s="24">
        <f t="shared" si="13"/>
        <v>0</v>
      </c>
      <c r="R21" s="24">
        <f t="shared" si="13"/>
        <v>0</v>
      </c>
      <c r="S21" s="24">
        <f t="shared" si="13"/>
        <v>0</v>
      </c>
      <c r="T21" s="24">
        <f t="shared" si="13"/>
        <v>0</v>
      </c>
      <c r="U21" s="24">
        <f t="shared" si="13"/>
        <v>0</v>
      </c>
      <c r="V21" s="24">
        <f t="shared" si="13"/>
        <v>0</v>
      </c>
      <c r="W21" s="24">
        <f t="shared" si="13"/>
        <v>0</v>
      </c>
      <c r="X21" s="24">
        <f t="shared" si="13"/>
        <v>0</v>
      </c>
      <c r="Y21" s="24">
        <f t="shared" si="13"/>
        <v>0</v>
      </c>
      <c r="Z21" s="24">
        <f t="shared" si="13"/>
        <v>0</v>
      </c>
      <c r="AA21" s="24">
        <f t="shared" si="13"/>
        <v>0</v>
      </c>
      <c r="AB21" s="24">
        <f t="shared" si="13"/>
        <v>0</v>
      </c>
      <c r="AC21" s="24">
        <f t="shared" si="13"/>
        <v>0</v>
      </c>
      <c r="AD21" s="24">
        <f t="shared" si="13"/>
        <v>0</v>
      </c>
      <c r="AE21" s="24">
        <f t="shared" si="13"/>
        <v>0</v>
      </c>
      <c r="AF21" s="24">
        <f t="shared" si="13"/>
        <v>0</v>
      </c>
      <c r="AG21" s="24">
        <f t="shared" si="13"/>
        <v>0</v>
      </c>
      <c r="AH21" s="24">
        <f t="shared" ref="AH21:BI21" si="14">SUM(AH15:AH19)</f>
        <v>0</v>
      </c>
      <c r="AI21" s="24">
        <f t="shared" si="14"/>
        <v>0</v>
      </c>
      <c r="AJ21" s="24">
        <f t="shared" si="14"/>
        <v>0</v>
      </c>
      <c r="AK21" s="24">
        <f t="shared" si="14"/>
        <v>0</v>
      </c>
      <c r="AL21" s="24">
        <f t="shared" si="14"/>
        <v>0</v>
      </c>
      <c r="AM21" s="24">
        <f t="shared" si="14"/>
        <v>0</v>
      </c>
      <c r="AN21" s="24">
        <f t="shared" si="14"/>
        <v>0</v>
      </c>
      <c r="AO21" s="24">
        <f t="shared" si="14"/>
        <v>0</v>
      </c>
      <c r="AP21" s="24">
        <f t="shared" si="14"/>
        <v>0</v>
      </c>
      <c r="AQ21" s="24">
        <f t="shared" si="14"/>
        <v>0</v>
      </c>
      <c r="AR21" s="24">
        <f t="shared" si="14"/>
        <v>0</v>
      </c>
      <c r="AS21" s="24">
        <f t="shared" si="14"/>
        <v>0</v>
      </c>
      <c r="AT21" s="24">
        <f t="shared" si="14"/>
        <v>0</v>
      </c>
      <c r="AU21" s="24">
        <f t="shared" si="14"/>
        <v>0</v>
      </c>
      <c r="AV21" s="24">
        <f t="shared" si="14"/>
        <v>0</v>
      </c>
      <c r="AW21" s="24">
        <f t="shared" si="14"/>
        <v>0</v>
      </c>
      <c r="AX21" s="24">
        <f t="shared" si="14"/>
        <v>0</v>
      </c>
      <c r="AY21" s="24">
        <f t="shared" si="14"/>
        <v>0</v>
      </c>
      <c r="AZ21" s="24">
        <f t="shared" si="14"/>
        <v>0</v>
      </c>
      <c r="BA21" s="24">
        <f t="shared" si="14"/>
        <v>0</v>
      </c>
      <c r="BB21" s="24">
        <f t="shared" si="14"/>
        <v>0</v>
      </c>
      <c r="BC21" s="24">
        <f t="shared" si="14"/>
        <v>0</v>
      </c>
      <c r="BD21" s="24">
        <f t="shared" si="14"/>
        <v>0</v>
      </c>
      <c r="BE21" s="24">
        <f t="shared" si="14"/>
        <v>0</v>
      </c>
      <c r="BF21" s="24">
        <f t="shared" si="14"/>
        <v>0</v>
      </c>
      <c r="BG21" s="24">
        <f t="shared" si="14"/>
        <v>0</v>
      </c>
      <c r="BH21" s="24">
        <f t="shared" si="14"/>
        <v>0</v>
      </c>
      <c r="BI21" s="24">
        <f t="shared" si="14"/>
        <v>0</v>
      </c>
    </row>
    <row r="23" spans="1:97" s="8" customFormat="1" x14ac:dyDescent="0.2">
      <c r="A23" s="8" t="s">
        <v>15</v>
      </c>
      <c r="B23" s="25">
        <f>B21*B13</f>
        <v>1191840</v>
      </c>
      <c r="C23" s="25">
        <f t="shared" ref="C23:M23" si="15">C21*C13</f>
        <v>1100160</v>
      </c>
      <c r="D23" s="25">
        <f t="shared" si="15"/>
        <v>1191840</v>
      </c>
      <c r="E23" s="25">
        <f t="shared" si="15"/>
        <v>842400</v>
      </c>
      <c r="F23" s="25">
        <f t="shared" si="15"/>
        <v>842400</v>
      </c>
      <c r="G23" s="25">
        <f t="shared" si="15"/>
        <v>810000</v>
      </c>
      <c r="H23" s="25">
        <f t="shared" si="15"/>
        <v>954720</v>
      </c>
      <c r="I23" s="25">
        <f t="shared" si="15"/>
        <v>991440</v>
      </c>
      <c r="J23" s="25">
        <f t="shared" si="15"/>
        <v>881280</v>
      </c>
      <c r="K23" s="25">
        <f t="shared" si="15"/>
        <v>1083780</v>
      </c>
      <c r="L23" s="25">
        <f t="shared" si="15"/>
        <v>967500</v>
      </c>
      <c r="M23" s="25">
        <f t="shared" si="15"/>
        <v>967500</v>
      </c>
    </row>
  </sheetData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R63"/>
  <sheetViews>
    <sheetView tabSelected="1" topLeftCell="A37" workbookViewId="0">
      <selection activeCell="L51" sqref="L51"/>
    </sheetView>
  </sheetViews>
  <sheetFormatPr defaultRowHeight="12.75" x14ac:dyDescent="0.2"/>
  <cols>
    <col min="1" max="1" width="16.7109375" customWidth="1"/>
    <col min="2" max="15" width="14" bestFit="1" customWidth="1"/>
    <col min="16" max="27" width="12.85546875" bestFit="1" customWidth="1"/>
    <col min="28" max="60" width="11.28515625" bestFit="1" customWidth="1"/>
    <col min="61" max="61" width="11.85546875" bestFit="1" customWidth="1"/>
    <col min="62" max="63" width="11.28515625" bestFit="1" customWidth="1"/>
    <col min="64" max="231" width="7.7109375" bestFit="1" customWidth="1"/>
  </cols>
  <sheetData>
    <row r="2" spans="1:183" ht="16.5" thickBot="1" x14ac:dyDescent="0.3">
      <c r="A2" s="23" t="s">
        <v>14</v>
      </c>
      <c r="B2" s="19"/>
      <c r="C2" s="19"/>
      <c r="D2" s="19"/>
      <c r="E2" s="19"/>
      <c r="I2" s="7"/>
    </row>
    <row r="3" spans="1:183" ht="13.5" thickBot="1" x14ac:dyDescent="0.25">
      <c r="C3" s="1" t="s">
        <v>19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">
      <c r="C4" s="5">
        <v>259</v>
      </c>
      <c r="D4" s="6">
        <v>36923</v>
      </c>
      <c r="E4" s="6">
        <v>37621</v>
      </c>
      <c r="F4" s="5">
        <v>25</v>
      </c>
      <c r="G4" s="36">
        <v>123.5</v>
      </c>
      <c r="H4" s="5" t="s">
        <v>6</v>
      </c>
      <c r="I4" s="21"/>
      <c r="K4" s="4"/>
    </row>
    <row r="5" spans="1:183" x14ac:dyDescent="0.2">
      <c r="C5" s="2">
        <v>260</v>
      </c>
      <c r="D5" s="3">
        <v>36923</v>
      </c>
      <c r="E5" s="3">
        <v>37986</v>
      </c>
      <c r="F5" s="2">
        <v>25</v>
      </c>
      <c r="G5" s="37">
        <v>105.5</v>
      </c>
      <c r="H5" s="2" t="s">
        <v>6</v>
      </c>
      <c r="I5" s="21"/>
      <c r="J5" s="7"/>
    </row>
    <row r="6" spans="1:183" x14ac:dyDescent="0.2">
      <c r="C6" s="5">
        <v>934</v>
      </c>
      <c r="D6" s="6">
        <v>37257</v>
      </c>
      <c r="E6" s="6">
        <v>37437</v>
      </c>
      <c r="F6" s="5">
        <v>1</v>
      </c>
      <c r="G6" s="36">
        <v>50.5</v>
      </c>
      <c r="H6" s="5" t="s">
        <v>7</v>
      </c>
      <c r="I6" s="21"/>
      <c r="J6" s="7"/>
      <c r="K6" s="4"/>
    </row>
    <row r="7" spans="1:183" x14ac:dyDescent="0.2">
      <c r="C7" s="2">
        <v>1421</v>
      </c>
      <c r="D7" s="3">
        <v>37174</v>
      </c>
      <c r="E7" s="3">
        <v>39082</v>
      </c>
      <c r="F7" s="2">
        <v>2.5</v>
      </c>
      <c r="G7" s="38">
        <v>44.9955</v>
      </c>
      <c r="H7" s="2" t="s">
        <v>8</v>
      </c>
      <c r="I7" s="21"/>
      <c r="J7" s="7"/>
    </row>
    <row r="8" spans="1:183" x14ac:dyDescent="0.2">
      <c r="C8" s="5">
        <v>1947</v>
      </c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">
      <c r="C9" s="2">
        <v>1950</v>
      </c>
      <c r="D9" s="3">
        <v>37257</v>
      </c>
      <c r="E9" s="3">
        <v>37621</v>
      </c>
      <c r="F9" s="2">
        <v>25</v>
      </c>
      <c r="G9" s="37">
        <v>44.55</v>
      </c>
      <c r="H9" s="2" t="s">
        <v>6</v>
      </c>
      <c r="I9" s="21"/>
      <c r="J9" s="7"/>
    </row>
    <row r="10" spans="1:183" x14ac:dyDescent="0.2">
      <c r="C10" s="5">
        <v>1963</v>
      </c>
      <c r="D10" s="6">
        <v>37257</v>
      </c>
      <c r="E10" s="6">
        <v>37346</v>
      </c>
      <c r="F10" s="5">
        <v>5</v>
      </c>
      <c r="G10" s="36">
        <v>39.65</v>
      </c>
      <c r="H10" s="5" t="s">
        <v>6</v>
      </c>
      <c r="I10" s="21"/>
      <c r="J10" s="7"/>
    </row>
    <row r="11" spans="1:183" x14ac:dyDescent="0.2">
      <c r="C11" s="2">
        <v>1965</v>
      </c>
      <c r="D11" s="3">
        <v>37257</v>
      </c>
      <c r="E11" s="3">
        <v>37621</v>
      </c>
      <c r="F11" s="2">
        <v>25</v>
      </c>
      <c r="G11" s="37">
        <v>38.75</v>
      </c>
      <c r="H11" s="2" t="s">
        <v>6</v>
      </c>
      <c r="I11" s="21"/>
      <c r="J11" s="7"/>
    </row>
    <row r="12" spans="1:183" x14ac:dyDescent="0.2">
      <c r="C12" s="5">
        <v>1966</v>
      </c>
      <c r="D12" s="6">
        <v>37257</v>
      </c>
      <c r="E12" s="6">
        <v>37621</v>
      </c>
      <c r="F12" s="5">
        <v>25</v>
      </c>
      <c r="G12" s="36">
        <v>75</v>
      </c>
      <c r="H12" s="5" t="s">
        <v>6</v>
      </c>
      <c r="I12" s="21"/>
      <c r="J12" s="7"/>
    </row>
    <row r="13" spans="1:183" x14ac:dyDescent="0.2">
      <c r="C13" s="2">
        <v>1973</v>
      </c>
      <c r="D13" s="3">
        <v>37257</v>
      </c>
      <c r="E13" s="3">
        <v>37621</v>
      </c>
      <c r="F13" s="2">
        <v>5</v>
      </c>
      <c r="G13" s="37">
        <v>46.65</v>
      </c>
      <c r="H13" s="2" t="s">
        <v>6</v>
      </c>
      <c r="I13" s="21"/>
      <c r="J13" s="7"/>
    </row>
    <row r="14" spans="1:183" x14ac:dyDescent="0.2">
      <c r="C14" s="5">
        <v>1974</v>
      </c>
      <c r="D14" s="6">
        <v>37257</v>
      </c>
      <c r="E14" s="6">
        <v>37621</v>
      </c>
      <c r="F14" s="5">
        <v>5</v>
      </c>
      <c r="G14" s="36">
        <v>47.5</v>
      </c>
      <c r="H14" s="5" t="s">
        <v>6</v>
      </c>
      <c r="I14" s="21"/>
      <c r="J14" s="7"/>
    </row>
    <row r="15" spans="1:183" x14ac:dyDescent="0.2">
      <c r="C15" s="2">
        <v>1975</v>
      </c>
      <c r="D15" s="3">
        <v>37257</v>
      </c>
      <c r="E15" s="3">
        <v>37621</v>
      </c>
      <c r="F15" s="2">
        <v>15</v>
      </c>
      <c r="G15" s="37">
        <v>47</v>
      </c>
      <c r="H15" s="2" t="s">
        <v>6</v>
      </c>
      <c r="I15" s="7"/>
    </row>
    <row r="16" spans="1:183" x14ac:dyDescent="0.2">
      <c r="A16" s="8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">
      <c r="A17" s="8" t="s">
        <v>9</v>
      </c>
      <c r="B17" s="11">
        <f t="shared" ref="B17:Q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-35588</v>
      </c>
      <c r="N17" s="11">
        <f t="shared" si="0"/>
        <v>1</v>
      </c>
      <c r="O17" s="11">
        <f t="shared" si="0"/>
        <v>1</v>
      </c>
      <c r="P17" s="11">
        <f t="shared" si="0"/>
        <v>1</v>
      </c>
      <c r="Q17" s="11">
        <f t="shared" si="0"/>
        <v>-2006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s="30" customFormat="1" ht="13.5" thickBot="1" x14ac:dyDescent="0.25">
      <c r="A18"/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26">
        <v>2003</v>
      </c>
      <c r="O18" s="26">
        <v>2004</v>
      </c>
      <c r="P18" s="26">
        <v>2005</v>
      </c>
      <c r="Q18" s="26">
        <v>2006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</row>
    <row r="19" spans="1:245" x14ac:dyDescent="0.2">
      <c r="A19" s="8" t="s">
        <v>10</v>
      </c>
      <c r="B19">
        <f>Flat!B19</f>
        <v>744</v>
      </c>
      <c r="C19">
        <f>Flat!C19</f>
        <v>672</v>
      </c>
      <c r="D19">
        <f>Flat!D19</f>
        <v>744</v>
      </c>
      <c r="E19">
        <f>Flat!E19</f>
        <v>720</v>
      </c>
      <c r="F19">
        <f>Flat!F19</f>
        <v>744</v>
      </c>
      <c r="G19">
        <f>Flat!G19</f>
        <v>720</v>
      </c>
      <c r="H19">
        <f>Flat!H19</f>
        <v>744</v>
      </c>
      <c r="I19">
        <f>Flat!I19</f>
        <v>744</v>
      </c>
      <c r="J19">
        <f>Flat!J19</f>
        <v>720</v>
      </c>
      <c r="K19">
        <f>Flat!K19</f>
        <v>744</v>
      </c>
      <c r="L19">
        <f>Flat!L19</f>
        <v>720</v>
      </c>
      <c r="M19">
        <f>Flat!M19</f>
        <v>744</v>
      </c>
      <c r="N19" s="27">
        <f>SUM(Flat!N19:Y19)</f>
        <v>8760</v>
      </c>
      <c r="O19" s="27">
        <f>SUM(Flat!Z19:AK19)</f>
        <v>8784</v>
      </c>
      <c r="P19" s="27">
        <f>SUM(Flat!AL19:AW19)</f>
        <v>8760</v>
      </c>
      <c r="Q19" s="27">
        <f>SUM(Flat!AX19:BI19)</f>
        <v>8760</v>
      </c>
    </row>
    <row r="20" spans="1:245" x14ac:dyDescent="0.2">
      <c r="A20" s="8" t="s">
        <v>11</v>
      </c>
      <c r="B20" s="16">
        <v>35</v>
      </c>
      <c r="C20" s="16">
        <v>35</v>
      </c>
      <c r="D20" s="16">
        <v>35</v>
      </c>
      <c r="E20" s="16">
        <v>32</v>
      </c>
      <c r="F20" s="16">
        <v>32</v>
      </c>
      <c r="G20" s="16">
        <v>32</v>
      </c>
      <c r="H20" s="16">
        <v>37</v>
      </c>
      <c r="I20" s="16">
        <v>37</v>
      </c>
      <c r="J20" s="16">
        <v>37</v>
      </c>
      <c r="K20" s="16">
        <v>40</v>
      </c>
      <c r="L20" s="16">
        <v>40</v>
      </c>
      <c r="M20" s="16">
        <v>40</v>
      </c>
      <c r="N20" s="28">
        <v>37</v>
      </c>
      <c r="O20" s="16">
        <v>38</v>
      </c>
      <c r="P20" s="16">
        <v>39</v>
      </c>
      <c r="Q20" s="16">
        <v>40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ht="13.5" thickBot="1" x14ac:dyDescent="0.25">
      <c r="A21" s="1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">
      <c r="A22" t="str">
        <f>H4</f>
        <v>Encore</v>
      </c>
      <c r="B22" s="20">
        <f t="shared" ref="B22:M22" si="1">IF(AND(B$18&gt;=$D4,B$18&lt;=$E4),$F4*B$19,0)</f>
        <v>18600</v>
      </c>
      <c r="C22" s="20">
        <f t="shared" si="1"/>
        <v>16800</v>
      </c>
      <c r="D22" s="20">
        <f t="shared" si="1"/>
        <v>18600</v>
      </c>
      <c r="E22" s="20">
        <f t="shared" si="1"/>
        <v>18000</v>
      </c>
      <c r="F22" s="20">
        <f t="shared" si="1"/>
        <v>18600</v>
      </c>
      <c r="G22" s="20">
        <f t="shared" si="1"/>
        <v>18000</v>
      </c>
      <c r="H22" s="20">
        <f t="shared" si="1"/>
        <v>18600</v>
      </c>
      <c r="I22" s="20">
        <f t="shared" si="1"/>
        <v>18600</v>
      </c>
      <c r="J22" s="20">
        <f t="shared" si="1"/>
        <v>18000</v>
      </c>
      <c r="K22" s="20">
        <f t="shared" si="1"/>
        <v>18600</v>
      </c>
      <c r="L22" s="20">
        <f t="shared" si="1"/>
        <v>18000</v>
      </c>
      <c r="M22" s="20">
        <f t="shared" si="1"/>
        <v>18600</v>
      </c>
      <c r="N22" s="27">
        <f>SUM(Flat!N22:Y22)</f>
        <v>0</v>
      </c>
      <c r="O22" s="27">
        <f>SUM(Flat!Z22:AK22)</f>
        <v>0</v>
      </c>
      <c r="P22" s="27">
        <f>SUM(Flat!AL22:AW22)</f>
        <v>0</v>
      </c>
      <c r="Q22" s="27">
        <f>SUM(Flat!AX22:BI22)</f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245" x14ac:dyDescent="0.2">
      <c r="A23" t="str">
        <f t="shared" ref="A23:A33" si="2">H5</f>
        <v>Encore</v>
      </c>
      <c r="B23" s="20">
        <f t="shared" ref="B23:M23" si="3">IF(AND(B$18&gt;=$D5,B$18&lt;=$E5),$F5*B$19,0)</f>
        <v>18600</v>
      </c>
      <c r="C23" s="20">
        <f t="shared" si="3"/>
        <v>16800</v>
      </c>
      <c r="D23" s="20">
        <f t="shared" si="3"/>
        <v>18600</v>
      </c>
      <c r="E23" s="20">
        <f t="shared" si="3"/>
        <v>18000</v>
      </c>
      <c r="F23" s="20">
        <f t="shared" si="3"/>
        <v>18600</v>
      </c>
      <c r="G23" s="20">
        <f t="shared" si="3"/>
        <v>18000</v>
      </c>
      <c r="H23" s="20">
        <f t="shared" si="3"/>
        <v>18600</v>
      </c>
      <c r="I23" s="20">
        <f t="shared" si="3"/>
        <v>18600</v>
      </c>
      <c r="J23" s="20">
        <f t="shared" si="3"/>
        <v>18000</v>
      </c>
      <c r="K23" s="20">
        <f t="shared" si="3"/>
        <v>18600</v>
      </c>
      <c r="L23" s="20">
        <f t="shared" si="3"/>
        <v>18000</v>
      </c>
      <c r="M23" s="20">
        <f t="shared" si="3"/>
        <v>18600</v>
      </c>
      <c r="N23" s="27">
        <f>SUM(Flat!N23:Y23)</f>
        <v>219000</v>
      </c>
      <c r="O23" s="27">
        <f>SUM(Flat!Z23:AK23)</f>
        <v>0</v>
      </c>
      <c r="P23" s="27">
        <f>SUM(Flat!AL23:AW23)</f>
        <v>0</v>
      </c>
      <c r="Q23" s="27">
        <f>SUM(Flat!AX23:BI23)</f>
        <v>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">
      <c r="A24" t="str">
        <f t="shared" si="2"/>
        <v>Lethbridge</v>
      </c>
      <c r="B24" s="20">
        <f t="shared" ref="B24:M24" si="4">IF(AND(B$18&gt;=$D6,B$18&lt;=$E6),$F6*B$19,0)</f>
        <v>744</v>
      </c>
      <c r="C24" s="20">
        <f t="shared" si="4"/>
        <v>672</v>
      </c>
      <c r="D24" s="20">
        <f t="shared" si="4"/>
        <v>744</v>
      </c>
      <c r="E24" s="20">
        <f t="shared" si="4"/>
        <v>720</v>
      </c>
      <c r="F24" s="20">
        <f t="shared" si="4"/>
        <v>744</v>
      </c>
      <c r="G24" s="20">
        <f t="shared" si="4"/>
        <v>720</v>
      </c>
      <c r="H24" s="20">
        <f t="shared" si="4"/>
        <v>0</v>
      </c>
      <c r="I24" s="20">
        <f t="shared" si="4"/>
        <v>0</v>
      </c>
      <c r="J24" s="20">
        <f t="shared" si="4"/>
        <v>0</v>
      </c>
      <c r="K24" s="20">
        <f t="shared" si="4"/>
        <v>0</v>
      </c>
      <c r="L24" s="20">
        <f t="shared" si="4"/>
        <v>0</v>
      </c>
      <c r="M24" s="20">
        <f t="shared" si="4"/>
        <v>0</v>
      </c>
      <c r="N24" s="27">
        <f>SUM(Flat!N24:Y24)</f>
        <v>0</v>
      </c>
      <c r="O24" s="27">
        <f>SUM(Flat!Z24:AK24)</f>
        <v>0</v>
      </c>
      <c r="P24" s="27">
        <f>SUM(Flat!AL24:AW24)</f>
        <v>0</v>
      </c>
      <c r="Q24" s="27">
        <f>SUM(Flat!AX24:BI24)</f>
        <v>0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">
      <c r="A25" t="str">
        <f t="shared" si="2"/>
        <v>Suncor</v>
      </c>
      <c r="B25" s="20">
        <f t="shared" ref="B25:M25" si="5">IF(AND(B$18&gt;=$D7,B$18&lt;=$E7),$F7*B$19,0)</f>
        <v>1860</v>
      </c>
      <c r="C25" s="20">
        <f t="shared" si="5"/>
        <v>1680</v>
      </c>
      <c r="D25" s="20">
        <f t="shared" si="5"/>
        <v>1860</v>
      </c>
      <c r="E25" s="20">
        <f t="shared" si="5"/>
        <v>1800</v>
      </c>
      <c r="F25" s="20">
        <f t="shared" si="5"/>
        <v>1860</v>
      </c>
      <c r="G25" s="20">
        <f t="shared" si="5"/>
        <v>1800</v>
      </c>
      <c r="H25" s="20">
        <f t="shared" si="5"/>
        <v>1860</v>
      </c>
      <c r="I25" s="20">
        <f t="shared" si="5"/>
        <v>1860</v>
      </c>
      <c r="J25" s="20">
        <f t="shared" si="5"/>
        <v>1800</v>
      </c>
      <c r="K25" s="20">
        <f t="shared" si="5"/>
        <v>1860</v>
      </c>
      <c r="L25" s="20">
        <f t="shared" si="5"/>
        <v>1800</v>
      </c>
      <c r="M25" s="20">
        <f t="shared" si="5"/>
        <v>1860</v>
      </c>
      <c r="N25" s="27">
        <f>SUM(Flat!N25:Y25)</f>
        <v>21900</v>
      </c>
      <c r="O25" s="27">
        <f>SUM(Flat!Z25:AK25)</f>
        <v>21960</v>
      </c>
      <c r="P25" s="27">
        <f>SUM(Flat!AL25:AW25)</f>
        <v>21900</v>
      </c>
      <c r="Q25" s="27">
        <f>SUM(Flat!AX25:BI25)</f>
        <v>21900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">
      <c r="A26" t="str">
        <f t="shared" si="2"/>
        <v>Chevron</v>
      </c>
      <c r="B26" s="20">
        <f t="shared" ref="B26:M26" si="6">IF(AND(B$18&gt;=$D8,B$18&lt;=$E8),$F8*B$19,0)</f>
        <v>7440</v>
      </c>
      <c r="C26" s="20">
        <f t="shared" si="6"/>
        <v>6720</v>
      </c>
      <c r="D26" s="20">
        <f t="shared" si="6"/>
        <v>7440</v>
      </c>
      <c r="E26" s="20">
        <f t="shared" si="6"/>
        <v>7200</v>
      </c>
      <c r="F26" s="20">
        <f t="shared" si="6"/>
        <v>7440</v>
      </c>
      <c r="G26" s="20">
        <f t="shared" si="6"/>
        <v>7200</v>
      </c>
      <c r="H26" s="20">
        <f t="shared" si="6"/>
        <v>7440</v>
      </c>
      <c r="I26" s="20">
        <f t="shared" si="6"/>
        <v>7440</v>
      </c>
      <c r="J26" s="20">
        <f t="shared" si="6"/>
        <v>7200</v>
      </c>
      <c r="K26" s="20">
        <f t="shared" si="6"/>
        <v>7440</v>
      </c>
      <c r="L26" s="20">
        <f t="shared" si="6"/>
        <v>7200</v>
      </c>
      <c r="M26" s="20">
        <f t="shared" si="6"/>
        <v>7440</v>
      </c>
      <c r="N26" s="27">
        <f>SUM(Flat!N26:Y26)</f>
        <v>0</v>
      </c>
      <c r="O26" s="27">
        <f>SUM(Flat!Z26:AK26)</f>
        <v>0</v>
      </c>
      <c r="P26" s="27">
        <f>SUM(Flat!AL26:AW26)</f>
        <v>0</v>
      </c>
      <c r="Q26" s="27">
        <f>SUM(Flat!AX26:BI26)</f>
        <v>0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">
      <c r="A27" t="str">
        <f t="shared" si="2"/>
        <v>Encore</v>
      </c>
      <c r="B27" s="20">
        <f t="shared" ref="B27:M32" si="7">IF(AND(B$18&gt;=$D9,B$18&lt;=$E9),$F9*B$19,0)</f>
        <v>18600</v>
      </c>
      <c r="C27" s="20">
        <f t="shared" si="7"/>
        <v>16800</v>
      </c>
      <c r="D27" s="20">
        <f t="shared" si="7"/>
        <v>18600</v>
      </c>
      <c r="E27" s="20">
        <f t="shared" si="7"/>
        <v>18000</v>
      </c>
      <c r="F27" s="20">
        <f t="shared" si="7"/>
        <v>18600</v>
      </c>
      <c r="G27" s="20">
        <f t="shared" si="7"/>
        <v>18000</v>
      </c>
      <c r="H27" s="20">
        <f t="shared" si="7"/>
        <v>18600</v>
      </c>
      <c r="I27" s="20">
        <f t="shared" si="7"/>
        <v>18600</v>
      </c>
      <c r="J27" s="20">
        <f t="shared" si="7"/>
        <v>18000</v>
      </c>
      <c r="K27" s="20">
        <f t="shared" si="7"/>
        <v>18600</v>
      </c>
      <c r="L27" s="20">
        <f t="shared" si="7"/>
        <v>18000</v>
      </c>
      <c r="M27" s="20">
        <f t="shared" si="7"/>
        <v>18600</v>
      </c>
      <c r="N27" s="27">
        <f>SUM(Flat!N27:Y27)</f>
        <v>0</v>
      </c>
      <c r="O27" s="27">
        <f>SUM(Flat!Z27:AK27)</f>
        <v>0</v>
      </c>
      <c r="P27" s="27">
        <f>SUM(Flat!AL27:AW27)</f>
        <v>0</v>
      </c>
      <c r="Q27" s="27">
        <f>SUM(Flat!AX27:BI27)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">
      <c r="A28" t="str">
        <f t="shared" si="2"/>
        <v>Encore</v>
      </c>
      <c r="B28" s="20">
        <f t="shared" si="7"/>
        <v>3720</v>
      </c>
      <c r="C28" s="20">
        <f t="shared" si="7"/>
        <v>3360</v>
      </c>
      <c r="D28" s="20">
        <f t="shared" si="7"/>
        <v>3720</v>
      </c>
      <c r="E28" s="20">
        <f t="shared" si="7"/>
        <v>0</v>
      </c>
      <c r="F28" s="20">
        <f t="shared" si="7"/>
        <v>0</v>
      </c>
      <c r="G28" s="20">
        <f t="shared" si="7"/>
        <v>0</v>
      </c>
      <c r="H28" s="20">
        <f t="shared" si="7"/>
        <v>0</v>
      </c>
      <c r="I28" s="20">
        <f t="shared" si="7"/>
        <v>0</v>
      </c>
      <c r="J28" s="20">
        <f t="shared" si="7"/>
        <v>0</v>
      </c>
      <c r="K28" s="20">
        <f t="shared" si="7"/>
        <v>0</v>
      </c>
      <c r="L28" s="20">
        <f t="shared" si="7"/>
        <v>0</v>
      </c>
      <c r="M28" s="20">
        <f t="shared" si="7"/>
        <v>0</v>
      </c>
      <c r="N28" s="27">
        <f>SUM(Flat!N28:Y28)</f>
        <v>0</v>
      </c>
      <c r="O28" s="27">
        <f>SUM(Flat!Z28:AK28)</f>
        <v>0</v>
      </c>
      <c r="P28" s="27">
        <f>SUM(Flat!AL28:AW28)</f>
        <v>0</v>
      </c>
      <c r="Q28" s="27">
        <f>SUM(Flat!AX28:BI28)</f>
        <v>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">
      <c r="A29" t="str">
        <f t="shared" si="2"/>
        <v>Encore</v>
      </c>
      <c r="B29" s="20">
        <f t="shared" si="7"/>
        <v>18600</v>
      </c>
      <c r="C29" s="20">
        <f t="shared" si="7"/>
        <v>16800</v>
      </c>
      <c r="D29" s="20">
        <f t="shared" si="7"/>
        <v>18600</v>
      </c>
      <c r="E29" s="20">
        <f t="shared" si="7"/>
        <v>18000</v>
      </c>
      <c r="F29" s="20">
        <f t="shared" si="7"/>
        <v>18600</v>
      </c>
      <c r="G29" s="20">
        <f t="shared" si="7"/>
        <v>18000</v>
      </c>
      <c r="H29" s="20">
        <f t="shared" si="7"/>
        <v>18600</v>
      </c>
      <c r="I29" s="20">
        <f t="shared" si="7"/>
        <v>18600</v>
      </c>
      <c r="J29" s="20">
        <f t="shared" si="7"/>
        <v>18000</v>
      </c>
      <c r="K29" s="20">
        <f t="shared" si="7"/>
        <v>18600</v>
      </c>
      <c r="L29" s="20">
        <f t="shared" si="7"/>
        <v>18000</v>
      </c>
      <c r="M29" s="20">
        <f t="shared" si="7"/>
        <v>18600</v>
      </c>
      <c r="N29" s="27">
        <f>SUM(Flat!N29:Y29)</f>
        <v>0</v>
      </c>
      <c r="O29" s="27">
        <f>SUM(Flat!Z29:AK29)</f>
        <v>0</v>
      </c>
      <c r="P29" s="27">
        <f>SUM(Flat!AL29:AW29)</f>
        <v>0</v>
      </c>
      <c r="Q29" s="27">
        <f>SUM(Flat!AX29:BI29)</f>
        <v>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">
      <c r="A30" t="str">
        <f t="shared" si="2"/>
        <v>Encore</v>
      </c>
      <c r="B30" s="20">
        <f t="shared" si="7"/>
        <v>18600</v>
      </c>
      <c r="C30" s="20">
        <f t="shared" si="7"/>
        <v>16800</v>
      </c>
      <c r="D30" s="20">
        <f t="shared" si="7"/>
        <v>18600</v>
      </c>
      <c r="E30" s="20">
        <f t="shared" si="7"/>
        <v>18000</v>
      </c>
      <c r="F30" s="20">
        <f t="shared" si="7"/>
        <v>18600</v>
      </c>
      <c r="G30" s="20">
        <f t="shared" si="7"/>
        <v>18000</v>
      </c>
      <c r="H30" s="20">
        <f t="shared" si="7"/>
        <v>18600</v>
      </c>
      <c r="I30" s="20">
        <f t="shared" si="7"/>
        <v>18600</v>
      </c>
      <c r="J30" s="20">
        <f t="shared" si="7"/>
        <v>18000</v>
      </c>
      <c r="K30" s="20">
        <f t="shared" si="7"/>
        <v>18600</v>
      </c>
      <c r="L30" s="20">
        <f t="shared" si="7"/>
        <v>18000</v>
      </c>
      <c r="M30" s="20">
        <f t="shared" si="7"/>
        <v>18600</v>
      </c>
      <c r="N30" s="27">
        <f>SUM(Flat!N30:Y30)</f>
        <v>0</v>
      </c>
      <c r="O30" s="27">
        <f>SUM(Flat!Z30:AK30)</f>
        <v>0</v>
      </c>
      <c r="P30" s="27">
        <f>SUM(Flat!AL30:AW30)</f>
        <v>0</v>
      </c>
      <c r="Q30" s="27">
        <f>SUM(Flat!AX30:BI30)</f>
        <v>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">
      <c r="A31" t="str">
        <f t="shared" si="2"/>
        <v>Encore</v>
      </c>
      <c r="B31" s="20">
        <f t="shared" si="7"/>
        <v>3720</v>
      </c>
      <c r="C31" s="20">
        <f t="shared" si="7"/>
        <v>3360</v>
      </c>
      <c r="D31" s="20">
        <f t="shared" si="7"/>
        <v>3720</v>
      </c>
      <c r="E31" s="20">
        <f t="shared" si="7"/>
        <v>3600</v>
      </c>
      <c r="F31" s="20">
        <f t="shared" si="7"/>
        <v>3720</v>
      </c>
      <c r="G31" s="20">
        <f t="shared" si="7"/>
        <v>3600</v>
      </c>
      <c r="H31" s="20">
        <f t="shared" si="7"/>
        <v>3720</v>
      </c>
      <c r="I31" s="20">
        <f t="shared" si="7"/>
        <v>3720</v>
      </c>
      <c r="J31" s="20">
        <f t="shared" si="7"/>
        <v>3600</v>
      </c>
      <c r="K31" s="20">
        <f t="shared" si="7"/>
        <v>3720</v>
      </c>
      <c r="L31" s="20">
        <f t="shared" si="7"/>
        <v>3600</v>
      </c>
      <c r="M31" s="20">
        <f t="shared" si="7"/>
        <v>3720</v>
      </c>
      <c r="N31" s="27">
        <f>SUM(Flat!N31:Y31)</f>
        <v>0</v>
      </c>
      <c r="O31" s="27">
        <f>SUM(Flat!Z31:AK31)</f>
        <v>0</v>
      </c>
      <c r="P31" s="27">
        <f>SUM(Flat!AL31:AW31)</f>
        <v>0</v>
      </c>
      <c r="Q31" s="27">
        <f>SUM(Flat!AX31:BI31)</f>
        <v>0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">
      <c r="A32" t="str">
        <f t="shared" si="2"/>
        <v>Encore</v>
      </c>
      <c r="B32" s="20">
        <f t="shared" si="7"/>
        <v>3720</v>
      </c>
      <c r="C32" s="20">
        <f t="shared" si="7"/>
        <v>3360</v>
      </c>
      <c r="D32" s="20">
        <f t="shared" si="7"/>
        <v>3720</v>
      </c>
      <c r="E32" s="20">
        <f t="shared" si="7"/>
        <v>3600</v>
      </c>
      <c r="F32" s="20">
        <f t="shared" si="7"/>
        <v>3720</v>
      </c>
      <c r="G32" s="20">
        <f t="shared" si="7"/>
        <v>3600</v>
      </c>
      <c r="H32" s="20">
        <f t="shared" si="7"/>
        <v>3720</v>
      </c>
      <c r="I32" s="20">
        <f t="shared" si="7"/>
        <v>3720</v>
      </c>
      <c r="J32" s="20">
        <f t="shared" si="7"/>
        <v>3600</v>
      </c>
      <c r="K32" s="20">
        <f t="shared" si="7"/>
        <v>3720</v>
      </c>
      <c r="L32" s="20">
        <f t="shared" si="7"/>
        <v>3600</v>
      </c>
      <c r="M32" s="20">
        <f t="shared" si="7"/>
        <v>3720</v>
      </c>
      <c r="N32" s="27">
        <f>SUM(Flat!N32:Y32)</f>
        <v>0</v>
      </c>
      <c r="O32" s="27">
        <f>SUM(Flat!Z32:AK32)</f>
        <v>0</v>
      </c>
      <c r="P32" s="27">
        <f>SUM(Flat!AL32:AW32)</f>
        <v>0</v>
      </c>
      <c r="Q32" s="27">
        <f>SUM(Flat!AX32:BI32)</f>
        <v>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ht="13.5" thickBot="1" x14ac:dyDescent="0.25">
      <c r="A33" s="19" t="str">
        <f t="shared" si="2"/>
        <v>Encore</v>
      </c>
      <c r="B33" s="31">
        <f t="shared" ref="B33:M33" si="8">IF(AND(B$18&gt;=$D15,B$18&lt;=$E15),$F15*B$19,0)</f>
        <v>11160</v>
      </c>
      <c r="C33" s="31">
        <f t="shared" si="8"/>
        <v>10080</v>
      </c>
      <c r="D33" s="31">
        <f t="shared" si="8"/>
        <v>11160</v>
      </c>
      <c r="E33" s="31">
        <f t="shared" si="8"/>
        <v>10800</v>
      </c>
      <c r="F33" s="31">
        <f t="shared" si="8"/>
        <v>11160</v>
      </c>
      <c r="G33" s="31">
        <f t="shared" si="8"/>
        <v>10800</v>
      </c>
      <c r="H33" s="31">
        <f t="shared" si="8"/>
        <v>11160</v>
      </c>
      <c r="I33" s="31">
        <f t="shared" si="8"/>
        <v>11160</v>
      </c>
      <c r="J33" s="31">
        <f t="shared" si="8"/>
        <v>10800</v>
      </c>
      <c r="K33" s="31">
        <f t="shared" si="8"/>
        <v>11160</v>
      </c>
      <c r="L33" s="31">
        <f t="shared" si="8"/>
        <v>10800</v>
      </c>
      <c r="M33" s="31">
        <f t="shared" si="8"/>
        <v>11160</v>
      </c>
      <c r="N33" s="32">
        <f>SUM(Flat!N33:Y33)</f>
        <v>0</v>
      </c>
      <c r="O33" s="32">
        <f>SUM(Flat!Z33:AK33)</f>
        <v>0</v>
      </c>
      <c r="P33" s="32">
        <f>SUM(Flat!AL33:AW33)</f>
        <v>0</v>
      </c>
      <c r="Q33" s="32">
        <f>SUM(Flat!AX33:BI33)</f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ht="13.5" thickBot="1" x14ac:dyDescent="0.25">
      <c r="A35" s="18" t="s">
        <v>12</v>
      </c>
      <c r="B35" s="33">
        <f t="shared" ref="B35:Q35" si="9">SUM(B22:B33)</f>
        <v>125364</v>
      </c>
      <c r="C35" s="33">
        <f t="shared" si="9"/>
        <v>113232</v>
      </c>
      <c r="D35" s="33">
        <f t="shared" si="9"/>
        <v>125364</v>
      </c>
      <c r="E35" s="33">
        <f t="shared" si="9"/>
        <v>117720</v>
      </c>
      <c r="F35" s="33">
        <f t="shared" si="9"/>
        <v>121644</v>
      </c>
      <c r="G35" s="33">
        <f t="shared" si="9"/>
        <v>117720</v>
      </c>
      <c r="H35" s="33">
        <f t="shared" si="9"/>
        <v>120900</v>
      </c>
      <c r="I35" s="33">
        <f t="shared" si="9"/>
        <v>120900</v>
      </c>
      <c r="J35" s="33">
        <f t="shared" si="9"/>
        <v>117000</v>
      </c>
      <c r="K35" s="33">
        <f t="shared" si="9"/>
        <v>120900</v>
      </c>
      <c r="L35" s="33">
        <f t="shared" si="9"/>
        <v>117000</v>
      </c>
      <c r="M35" s="33">
        <f t="shared" si="9"/>
        <v>120900</v>
      </c>
      <c r="N35" s="33">
        <f t="shared" si="9"/>
        <v>240900</v>
      </c>
      <c r="O35" s="33">
        <f t="shared" si="9"/>
        <v>21960</v>
      </c>
      <c r="P35" s="33">
        <f t="shared" si="9"/>
        <v>21900</v>
      </c>
      <c r="Q35" s="33">
        <f t="shared" si="9"/>
        <v>21900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7" spans="1:97" s="8" customFormat="1" ht="13.5" thickBot="1" x14ac:dyDescent="0.25">
      <c r="A37" s="18" t="s">
        <v>15</v>
      </c>
      <c r="B37" s="34">
        <f t="shared" ref="B37:Q37" si="10">B35*B20</f>
        <v>4387740</v>
      </c>
      <c r="C37" s="34">
        <f t="shared" si="10"/>
        <v>3963120</v>
      </c>
      <c r="D37" s="34">
        <f t="shared" si="10"/>
        <v>4387740</v>
      </c>
      <c r="E37" s="34">
        <f t="shared" si="10"/>
        <v>3767040</v>
      </c>
      <c r="F37" s="34">
        <f t="shared" si="10"/>
        <v>3892608</v>
      </c>
      <c r="G37" s="34">
        <f t="shared" si="10"/>
        <v>3767040</v>
      </c>
      <c r="H37" s="34">
        <f t="shared" si="10"/>
        <v>4473300</v>
      </c>
      <c r="I37" s="34">
        <f t="shared" si="10"/>
        <v>4473300</v>
      </c>
      <c r="J37" s="34">
        <f t="shared" si="10"/>
        <v>4329000</v>
      </c>
      <c r="K37" s="34">
        <f t="shared" si="10"/>
        <v>4836000</v>
      </c>
      <c r="L37" s="34">
        <f t="shared" si="10"/>
        <v>4680000</v>
      </c>
      <c r="M37" s="34">
        <f t="shared" si="10"/>
        <v>4836000</v>
      </c>
      <c r="N37" s="34">
        <f t="shared" si="10"/>
        <v>8913300</v>
      </c>
      <c r="O37" s="34">
        <f t="shared" si="10"/>
        <v>834480</v>
      </c>
      <c r="P37" s="34">
        <f t="shared" si="10"/>
        <v>854100</v>
      </c>
      <c r="Q37" s="34">
        <f t="shared" si="10"/>
        <v>876000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9" spans="1:97" ht="16.5" thickBot="1" x14ac:dyDescent="0.3">
      <c r="A39" s="23" t="s">
        <v>17</v>
      </c>
      <c r="B39" s="19"/>
      <c r="C39" s="19"/>
      <c r="D39" s="19"/>
      <c r="E39" s="19"/>
      <c r="I39" s="7"/>
    </row>
    <row r="40" spans="1:97" ht="13.5" thickBot="1" x14ac:dyDescent="0.25">
      <c r="C40" s="1" t="s">
        <v>19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7"/>
    </row>
    <row r="41" spans="1:97" x14ac:dyDescent="0.2">
      <c r="C41" s="5" t="s">
        <v>20</v>
      </c>
      <c r="D41" s="6">
        <v>37257</v>
      </c>
      <c r="E41" s="6">
        <v>37621</v>
      </c>
      <c r="F41" s="5">
        <v>5</v>
      </c>
      <c r="G41" s="36">
        <v>47</v>
      </c>
      <c r="H41" s="5" t="s">
        <v>6</v>
      </c>
      <c r="I41" s="21"/>
      <c r="K41" s="4"/>
    </row>
    <row r="42" spans="1:97" x14ac:dyDescent="0.2">
      <c r="C42" s="2" t="s">
        <v>21</v>
      </c>
      <c r="D42" s="3">
        <v>37257</v>
      </c>
      <c r="E42" s="3">
        <v>37621</v>
      </c>
      <c r="F42" s="2">
        <v>35</v>
      </c>
      <c r="G42" s="37">
        <v>46.9</v>
      </c>
      <c r="H42" s="2" t="s">
        <v>6</v>
      </c>
      <c r="I42" s="21"/>
      <c r="J42" s="7"/>
    </row>
    <row r="43" spans="1:97" x14ac:dyDescent="0.2">
      <c r="C43" s="5">
        <v>1964</v>
      </c>
      <c r="D43" s="6">
        <v>37257</v>
      </c>
      <c r="E43" s="6">
        <v>37346</v>
      </c>
      <c r="F43" s="5">
        <v>5</v>
      </c>
      <c r="G43" s="36">
        <v>47.75</v>
      </c>
      <c r="H43" s="5" t="s">
        <v>6</v>
      </c>
      <c r="I43" s="21"/>
      <c r="J43" s="7"/>
      <c r="K43" s="4"/>
    </row>
    <row r="44" spans="1:97" x14ac:dyDescent="0.2">
      <c r="C44" s="2" t="s">
        <v>22</v>
      </c>
      <c r="D44" s="3">
        <v>37257</v>
      </c>
      <c r="E44" s="3">
        <v>37621</v>
      </c>
      <c r="F44" s="2">
        <v>5</v>
      </c>
      <c r="G44" s="37">
        <v>54</v>
      </c>
      <c r="H44" s="2" t="s">
        <v>6</v>
      </c>
      <c r="I44" s="21"/>
      <c r="J44" s="7"/>
    </row>
    <row r="45" spans="1:97" x14ac:dyDescent="0.2">
      <c r="C45" s="5">
        <v>1976</v>
      </c>
      <c r="D45" s="6">
        <v>37257</v>
      </c>
      <c r="E45" s="6">
        <v>37346</v>
      </c>
      <c r="F45" s="5">
        <v>10</v>
      </c>
      <c r="G45" s="36">
        <v>62.75</v>
      </c>
      <c r="H45" s="5" t="s">
        <v>6</v>
      </c>
      <c r="I45" s="21"/>
      <c r="J45" s="7"/>
    </row>
    <row r="46" spans="1:97" x14ac:dyDescent="0.2">
      <c r="A46" s="8" t="s">
        <v>16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97" hidden="1" x14ac:dyDescent="0.2">
      <c r="A47" s="8" t="s">
        <v>9</v>
      </c>
      <c r="B47" s="11">
        <f t="shared" ref="B47:M47" si="11">C48-B48</f>
        <v>31</v>
      </c>
      <c r="C47" s="11">
        <f t="shared" si="11"/>
        <v>28</v>
      </c>
      <c r="D47" s="11">
        <f t="shared" si="11"/>
        <v>31</v>
      </c>
      <c r="E47" s="11">
        <f t="shared" si="11"/>
        <v>30</v>
      </c>
      <c r="F47" s="11">
        <f t="shared" si="11"/>
        <v>31</v>
      </c>
      <c r="G47" s="11">
        <f t="shared" si="11"/>
        <v>30</v>
      </c>
      <c r="H47" s="11">
        <f t="shared" si="11"/>
        <v>31</v>
      </c>
      <c r="I47" s="11">
        <f t="shared" si="11"/>
        <v>31</v>
      </c>
      <c r="J47" s="11">
        <f t="shared" si="11"/>
        <v>30</v>
      </c>
      <c r="K47" s="11">
        <f t="shared" si="11"/>
        <v>31</v>
      </c>
      <c r="L47" s="11">
        <f t="shared" si="11"/>
        <v>30</v>
      </c>
      <c r="M47" s="11">
        <f t="shared" si="11"/>
        <v>-37591</v>
      </c>
    </row>
    <row r="48" spans="1:97" ht="13.5" thickBot="1" x14ac:dyDescent="0.25">
      <c r="B48" s="12">
        <v>37257</v>
      </c>
      <c r="C48" s="12">
        <v>37288</v>
      </c>
      <c r="D48" s="12">
        <v>37316</v>
      </c>
      <c r="E48" s="12">
        <v>37347</v>
      </c>
      <c r="F48" s="12">
        <v>37377</v>
      </c>
      <c r="G48" s="12">
        <v>37408</v>
      </c>
      <c r="H48" s="12">
        <v>37438</v>
      </c>
      <c r="I48" s="12">
        <v>37469</v>
      </c>
      <c r="J48" s="12">
        <v>37500</v>
      </c>
      <c r="K48" s="12">
        <v>37530</v>
      </c>
      <c r="L48" s="12">
        <v>37561</v>
      </c>
      <c r="M48" s="12">
        <v>37591</v>
      </c>
    </row>
    <row r="49" spans="1:252" x14ac:dyDescent="0.2">
      <c r="A49" s="8" t="s">
        <v>10</v>
      </c>
      <c r="B49" s="14">
        <v>416</v>
      </c>
      <c r="C49">
        <v>384</v>
      </c>
      <c r="D49">
        <v>416</v>
      </c>
      <c r="E49">
        <v>416</v>
      </c>
      <c r="F49">
        <v>416</v>
      </c>
      <c r="G49">
        <v>400</v>
      </c>
      <c r="H49">
        <v>416</v>
      </c>
      <c r="I49">
        <v>432</v>
      </c>
      <c r="J49">
        <v>384</v>
      </c>
      <c r="K49">
        <v>432</v>
      </c>
      <c r="L49">
        <v>400</v>
      </c>
      <c r="M49">
        <v>400</v>
      </c>
    </row>
    <row r="50" spans="1:252" x14ac:dyDescent="0.2">
      <c r="A50" s="8" t="s">
        <v>11</v>
      </c>
      <c r="B50" s="16">
        <v>45</v>
      </c>
      <c r="C50" s="16">
        <v>45</v>
      </c>
      <c r="D50" s="16">
        <v>45</v>
      </c>
      <c r="E50" s="16">
        <v>42</v>
      </c>
      <c r="F50" s="16">
        <v>42</v>
      </c>
      <c r="G50" s="16">
        <v>42</v>
      </c>
      <c r="H50" s="16">
        <v>49</v>
      </c>
      <c r="I50" s="16">
        <v>49</v>
      </c>
      <c r="J50" s="16">
        <v>49</v>
      </c>
      <c r="K50" s="16">
        <v>54</v>
      </c>
      <c r="L50" s="16">
        <v>52</v>
      </c>
      <c r="M50" s="16">
        <v>52</v>
      </c>
    </row>
    <row r="51" spans="1:252" ht="13.5" thickBot="1" x14ac:dyDescent="0.25">
      <c r="A51" s="1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252" x14ac:dyDescent="0.2">
      <c r="A52" t="str">
        <f>H41</f>
        <v>Encore</v>
      </c>
      <c r="B52" s="20">
        <f>Peak!B15</f>
        <v>2080</v>
      </c>
      <c r="C52" s="20">
        <f>Peak!C15</f>
        <v>1920</v>
      </c>
      <c r="D52" s="20">
        <f>Peak!D15</f>
        <v>2080</v>
      </c>
      <c r="E52" s="20">
        <f>Peak!E15</f>
        <v>2080</v>
      </c>
      <c r="F52" s="20">
        <f>Peak!F15</f>
        <v>2080</v>
      </c>
      <c r="G52" s="20">
        <f>Peak!G15</f>
        <v>2000</v>
      </c>
      <c r="H52" s="20">
        <f>Peak!H15</f>
        <v>2080</v>
      </c>
      <c r="I52" s="20">
        <f>Peak!I15</f>
        <v>2160</v>
      </c>
      <c r="J52" s="20">
        <f>Peak!J15</f>
        <v>1920</v>
      </c>
      <c r="K52" s="20">
        <f>Peak!K15</f>
        <v>2160</v>
      </c>
      <c r="L52" s="20">
        <f>Peak!L15</f>
        <v>2000</v>
      </c>
      <c r="M52" s="20">
        <f>Peak!M15</f>
        <v>2000</v>
      </c>
    </row>
    <row r="53" spans="1:252" x14ac:dyDescent="0.2">
      <c r="A53" t="str">
        <f>H42</f>
        <v>Encore</v>
      </c>
      <c r="B53" s="20">
        <f>Peak!B16</f>
        <v>14560</v>
      </c>
      <c r="C53" s="20">
        <f>Peak!C16</f>
        <v>13440</v>
      </c>
      <c r="D53" s="20">
        <f>Peak!D16</f>
        <v>14560</v>
      </c>
      <c r="E53" s="20">
        <f>Peak!E16</f>
        <v>14560</v>
      </c>
      <c r="F53" s="20">
        <f>Peak!F16</f>
        <v>14560</v>
      </c>
      <c r="G53" s="20">
        <f>Peak!G16</f>
        <v>14000</v>
      </c>
      <c r="H53" s="20">
        <f>Peak!H16</f>
        <v>14560</v>
      </c>
      <c r="I53" s="20">
        <f>Peak!I16</f>
        <v>15120</v>
      </c>
      <c r="J53" s="20">
        <f>Peak!J16</f>
        <v>13440</v>
      </c>
      <c r="K53" s="20">
        <f>Peak!K16</f>
        <v>15120</v>
      </c>
      <c r="L53" s="20">
        <f>Peak!L16</f>
        <v>14000</v>
      </c>
      <c r="M53" s="20">
        <f>Peak!M16</f>
        <v>14000</v>
      </c>
    </row>
    <row r="54" spans="1:252" x14ac:dyDescent="0.2">
      <c r="A54" t="str">
        <f>H43</f>
        <v>Encore</v>
      </c>
      <c r="B54" s="20">
        <f>Peak!B17</f>
        <v>2080</v>
      </c>
      <c r="C54" s="20">
        <f>Peak!C17</f>
        <v>1920</v>
      </c>
      <c r="D54" s="20">
        <f>Peak!D17</f>
        <v>2080</v>
      </c>
      <c r="E54" s="20">
        <f>Peak!E17</f>
        <v>0</v>
      </c>
      <c r="F54" s="20">
        <f>Peak!F17</f>
        <v>0</v>
      </c>
      <c r="G54" s="20">
        <f>Peak!G17</f>
        <v>0</v>
      </c>
      <c r="H54" s="20">
        <f>Peak!H17</f>
        <v>0</v>
      </c>
      <c r="I54" s="20">
        <f>Peak!I17</f>
        <v>0</v>
      </c>
      <c r="J54" s="20">
        <f>Peak!J17</f>
        <v>0</v>
      </c>
      <c r="K54" s="20">
        <f>Peak!K17</f>
        <v>0</v>
      </c>
      <c r="L54" s="20">
        <f>Peak!L17</f>
        <v>0</v>
      </c>
      <c r="M54" s="20">
        <f>Peak!M17</f>
        <v>0</v>
      </c>
    </row>
    <row r="55" spans="1:252" x14ac:dyDescent="0.2">
      <c r="A55" t="str">
        <f>H44</f>
        <v>Encore</v>
      </c>
      <c r="B55" s="20">
        <f>Peak!B18</f>
        <v>2080</v>
      </c>
      <c r="C55" s="20">
        <f>Peak!C18</f>
        <v>1920</v>
      </c>
      <c r="D55" s="20">
        <f>Peak!D18</f>
        <v>2080</v>
      </c>
      <c r="E55" s="20">
        <f>Peak!E18</f>
        <v>2080</v>
      </c>
      <c r="F55" s="20">
        <f>Peak!F18</f>
        <v>2080</v>
      </c>
      <c r="G55" s="20">
        <f>Peak!G18</f>
        <v>2000</v>
      </c>
      <c r="H55" s="20">
        <f>Peak!H18</f>
        <v>2080</v>
      </c>
      <c r="I55" s="20">
        <f>Peak!I18</f>
        <v>2160</v>
      </c>
      <c r="J55" s="20">
        <f>Peak!J18</f>
        <v>1920</v>
      </c>
      <c r="K55" s="20">
        <f>Peak!K18</f>
        <v>2160</v>
      </c>
      <c r="L55" s="20">
        <f>Peak!L18</f>
        <v>2000</v>
      </c>
      <c r="M55" s="20">
        <f>Peak!M18</f>
        <v>2000</v>
      </c>
    </row>
    <row r="56" spans="1:252" ht="13.5" thickBot="1" x14ac:dyDescent="0.25">
      <c r="A56" s="19" t="str">
        <f>H45</f>
        <v>Encore</v>
      </c>
      <c r="B56" s="31">
        <f>Peak!B19</f>
        <v>4160</v>
      </c>
      <c r="C56" s="31">
        <f>Peak!C19</f>
        <v>3840</v>
      </c>
      <c r="D56" s="31">
        <f>Peak!D19</f>
        <v>4160</v>
      </c>
      <c r="E56" s="31">
        <f>Peak!E19</f>
        <v>0</v>
      </c>
      <c r="F56" s="31">
        <f>Peak!F19</f>
        <v>0</v>
      </c>
      <c r="G56" s="31">
        <f>Peak!G19</f>
        <v>0</v>
      </c>
      <c r="H56" s="31">
        <f>Peak!H19</f>
        <v>0</v>
      </c>
      <c r="I56" s="31">
        <f>Peak!I19</f>
        <v>0</v>
      </c>
      <c r="J56" s="31">
        <f>Peak!J19</f>
        <v>0</v>
      </c>
      <c r="K56" s="31">
        <f>Peak!K19</f>
        <v>0</v>
      </c>
      <c r="L56" s="31">
        <f>Peak!L19</f>
        <v>0</v>
      </c>
      <c r="M56" s="31">
        <f>Peak!M19</f>
        <v>0</v>
      </c>
    </row>
    <row r="57" spans="1:252" x14ac:dyDescent="0.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252" ht="13.5" thickBot="1" x14ac:dyDescent="0.25">
      <c r="A58" s="18" t="s">
        <v>12</v>
      </c>
      <c r="B58" s="33">
        <f t="shared" ref="B58:M58" si="12">SUM(B52:B56)</f>
        <v>24960</v>
      </c>
      <c r="C58" s="33">
        <f t="shared" si="12"/>
        <v>23040</v>
      </c>
      <c r="D58" s="33">
        <f t="shared" si="12"/>
        <v>24960</v>
      </c>
      <c r="E58" s="33">
        <f t="shared" si="12"/>
        <v>18720</v>
      </c>
      <c r="F58" s="33">
        <f t="shared" si="12"/>
        <v>18720</v>
      </c>
      <c r="G58" s="33">
        <f t="shared" si="12"/>
        <v>18000</v>
      </c>
      <c r="H58" s="33">
        <f t="shared" si="12"/>
        <v>18720</v>
      </c>
      <c r="I58" s="33">
        <f t="shared" si="12"/>
        <v>19440</v>
      </c>
      <c r="J58" s="33">
        <f t="shared" si="12"/>
        <v>17280</v>
      </c>
      <c r="K58" s="33">
        <f t="shared" si="12"/>
        <v>19440</v>
      </c>
      <c r="L58" s="33">
        <f t="shared" si="12"/>
        <v>18000</v>
      </c>
      <c r="M58" s="33">
        <f t="shared" si="12"/>
        <v>18000</v>
      </c>
    </row>
    <row r="60" spans="1:252" ht="13.5" thickBot="1" x14ac:dyDescent="0.25">
      <c r="A60" s="18" t="s">
        <v>15</v>
      </c>
      <c r="B60" s="34">
        <f>B58*B50</f>
        <v>1123200</v>
      </c>
      <c r="C60" s="34">
        <f t="shared" ref="C60:M60" si="13">C58*C50</f>
        <v>1036800</v>
      </c>
      <c r="D60" s="34">
        <f t="shared" si="13"/>
        <v>1123200</v>
      </c>
      <c r="E60" s="34">
        <f t="shared" si="13"/>
        <v>786240</v>
      </c>
      <c r="F60" s="34">
        <f t="shared" si="13"/>
        <v>786240</v>
      </c>
      <c r="G60" s="34">
        <f t="shared" si="13"/>
        <v>756000</v>
      </c>
      <c r="H60" s="34">
        <f t="shared" si="13"/>
        <v>917280</v>
      </c>
      <c r="I60" s="34">
        <f t="shared" si="13"/>
        <v>952560</v>
      </c>
      <c r="J60" s="34">
        <f t="shared" si="13"/>
        <v>846720</v>
      </c>
      <c r="K60" s="34">
        <f t="shared" si="13"/>
        <v>1049760</v>
      </c>
      <c r="L60" s="34">
        <f t="shared" si="13"/>
        <v>936000</v>
      </c>
      <c r="M60" s="34">
        <f t="shared" si="13"/>
        <v>936000</v>
      </c>
    </row>
    <row r="63" spans="1:252" s="8" customFormat="1" ht="13.5" thickBot="1" x14ac:dyDescent="0.25">
      <c r="A63" s="18" t="s">
        <v>18</v>
      </c>
      <c r="B63" s="34">
        <f t="shared" ref="B63:Q63" si="14">B60+B37</f>
        <v>5510940</v>
      </c>
      <c r="C63" s="34">
        <f t="shared" si="14"/>
        <v>4999920</v>
      </c>
      <c r="D63" s="34">
        <f t="shared" si="14"/>
        <v>5510940</v>
      </c>
      <c r="E63" s="34">
        <f t="shared" si="14"/>
        <v>4553280</v>
      </c>
      <c r="F63" s="34">
        <f t="shared" si="14"/>
        <v>4678848</v>
      </c>
      <c r="G63" s="34">
        <f t="shared" si="14"/>
        <v>4523040</v>
      </c>
      <c r="H63" s="34">
        <f t="shared" si="14"/>
        <v>5390580</v>
      </c>
      <c r="I63" s="34">
        <f t="shared" si="14"/>
        <v>5425860</v>
      </c>
      <c r="J63" s="34">
        <f t="shared" si="14"/>
        <v>5175720</v>
      </c>
      <c r="K63" s="34">
        <f t="shared" si="14"/>
        <v>5885760</v>
      </c>
      <c r="L63" s="34">
        <f t="shared" si="14"/>
        <v>5616000</v>
      </c>
      <c r="M63" s="34">
        <f t="shared" si="14"/>
        <v>5772000</v>
      </c>
      <c r="N63" s="34">
        <f t="shared" si="14"/>
        <v>8913300</v>
      </c>
      <c r="O63" s="34">
        <f t="shared" si="14"/>
        <v>834480</v>
      </c>
      <c r="P63" s="34">
        <f t="shared" si="14"/>
        <v>854100</v>
      </c>
      <c r="Q63" s="34">
        <f t="shared" si="14"/>
        <v>876000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Flat</vt:lpstr>
      <vt:lpstr>Peak</vt:lpstr>
      <vt:lpstr>Flat - yearly</vt:lpstr>
      <vt:lpstr>'Flat - yearly'!Print_Area</vt:lpstr>
      <vt:lpstr>Peak!Print_Area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Felienne</cp:lastModifiedBy>
  <cp:lastPrinted>2002-01-04T00:14:02Z</cp:lastPrinted>
  <dcterms:created xsi:type="dcterms:W3CDTF">1996-10-14T23:33:28Z</dcterms:created>
  <dcterms:modified xsi:type="dcterms:W3CDTF">2014-09-04T16:14:08Z</dcterms:modified>
</cp:coreProperties>
</file>