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23415" windowHeight="14955"/>
  </bookViews>
  <sheets>
    <sheet name="Sheet1" sheetId="1" r:id="rId1"/>
  </sheets>
  <definedNames>
    <definedName name="ZA0" localSheetId="0">"Crystal Ball Data : Ver. 5.1"</definedName>
    <definedName name="ZA0A" localSheetId="0">0+0</definedName>
    <definedName name="ZA0C" localSheetId="0">0+0</definedName>
    <definedName name="ZA0D" localSheetId="0">0+0</definedName>
    <definedName name="ZA0F" localSheetId="0">1+110</definedName>
    <definedName name="ZA0T" localSheetId="0">112131456+0</definedName>
    <definedName name="_ZF110" localSheetId="0">Sheet1!$Z$76+"Y76"+""+17185+801+475+217+312+502+771+4+3+"-"+"+"+2.6+50+2+4+95+0.0814706192872146+5</definedName>
  </definedNames>
  <calcPr calcId="152511"/>
</workbook>
</file>

<file path=xl/calcChain.xml><?xml version="1.0" encoding="utf-8"?>
<calcChain xmlns="http://schemas.openxmlformats.org/spreadsheetml/2006/main">
  <c r="D4" i="1" l="1"/>
  <c r="K9" i="1"/>
  <c r="F13" i="1"/>
  <c r="H13" i="1" s="1"/>
  <c r="J13" i="1"/>
  <c r="O13" i="1"/>
  <c r="AC13" i="1"/>
  <c r="AB13" i="1" s="1"/>
  <c r="AD13" i="1"/>
  <c r="AE13" i="1"/>
  <c r="AF13" i="1"/>
  <c r="AG13" i="1"/>
  <c r="AH13" i="1"/>
  <c r="AI13" i="1"/>
  <c r="AJ13" i="1"/>
  <c r="AK13" i="1"/>
  <c r="AL13" i="1"/>
  <c r="AM13" i="1"/>
  <c r="AN13" i="1"/>
  <c r="F14" i="1"/>
  <c r="J14" i="1"/>
  <c r="K14" i="1" s="1"/>
  <c r="O14" i="1"/>
  <c r="AC14" i="1"/>
  <c r="AD14" i="1"/>
  <c r="AE14" i="1"/>
  <c r="AF14" i="1"/>
  <c r="AG14" i="1"/>
  <c r="AH14" i="1"/>
  <c r="AI14" i="1"/>
  <c r="AJ14" i="1"/>
  <c r="AB14" i="1" s="1"/>
  <c r="AK14" i="1"/>
  <c r="AL14" i="1"/>
  <c r="AM14" i="1"/>
  <c r="AN14" i="1"/>
  <c r="F15" i="1"/>
  <c r="J15" i="1"/>
  <c r="O15" i="1"/>
  <c r="AC15" i="1"/>
  <c r="AB15" i="1" s="1"/>
  <c r="AD15" i="1"/>
  <c r="AE15" i="1"/>
  <c r="AF15" i="1"/>
  <c r="AG15" i="1"/>
  <c r="AH15" i="1"/>
  <c r="AI15" i="1"/>
  <c r="AJ15" i="1"/>
  <c r="AK15" i="1"/>
  <c r="AL15" i="1"/>
  <c r="AM15" i="1"/>
  <c r="AN15" i="1"/>
  <c r="F16" i="1"/>
  <c r="J16" i="1"/>
  <c r="O16" i="1"/>
  <c r="AC16" i="1"/>
  <c r="AD16" i="1"/>
  <c r="AE16" i="1"/>
  <c r="AF16" i="1"/>
  <c r="AG16" i="1"/>
  <c r="AH16" i="1"/>
  <c r="AB16" i="1" s="1"/>
  <c r="AI16" i="1"/>
  <c r="AJ16" i="1"/>
  <c r="AK16" i="1"/>
  <c r="AL16" i="1"/>
  <c r="AM16" i="1"/>
  <c r="AN16" i="1"/>
  <c r="F17" i="1"/>
  <c r="J17" i="1"/>
  <c r="O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F18" i="1"/>
  <c r="J18" i="1"/>
  <c r="O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F19" i="1"/>
  <c r="J19" i="1"/>
  <c r="O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F20" i="1"/>
  <c r="J20" i="1"/>
  <c r="O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F21" i="1"/>
  <c r="J21" i="1"/>
  <c r="O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F22" i="1"/>
  <c r="J22" i="1"/>
  <c r="O22" i="1"/>
  <c r="AC22" i="1"/>
  <c r="AD22" i="1"/>
  <c r="AE22" i="1"/>
  <c r="AF22" i="1"/>
  <c r="AG22" i="1"/>
  <c r="AH22" i="1"/>
  <c r="AI22" i="1"/>
  <c r="AJ22" i="1"/>
  <c r="AB22" i="1" s="1"/>
  <c r="AK22" i="1"/>
  <c r="AL22" i="1"/>
  <c r="AM22" i="1"/>
  <c r="AN22" i="1"/>
  <c r="F23" i="1"/>
  <c r="J23" i="1"/>
  <c r="K23" i="1"/>
  <c r="N23" i="1"/>
  <c r="O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F24" i="1"/>
  <c r="J24" i="1"/>
  <c r="O24" i="1"/>
  <c r="AC24" i="1"/>
  <c r="AD24" i="1"/>
  <c r="AE24" i="1"/>
  <c r="AF24" i="1"/>
  <c r="AG24" i="1"/>
  <c r="AH24" i="1"/>
  <c r="AI24" i="1"/>
  <c r="AJ24" i="1"/>
  <c r="AB24" i="1" s="1"/>
  <c r="AK24" i="1"/>
  <c r="AL24" i="1"/>
  <c r="AM24" i="1"/>
  <c r="AN24" i="1"/>
  <c r="F25" i="1"/>
  <c r="J25" i="1"/>
  <c r="K25" i="1"/>
  <c r="O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F26" i="1"/>
  <c r="J26" i="1"/>
  <c r="O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F27" i="1"/>
  <c r="J27" i="1"/>
  <c r="K27" i="1"/>
  <c r="O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F28" i="1"/>
  <c r="J28" i="1"/>
  <c r="O28" i="1"/>
  <c r="AC28" i="1"/>
  <c r="AD28" i="1"/>
  <c r="AE28" i="1"/>
  <c r="AF28" i="1"/>
  <c r="AG28" i="1"/>
  <c r="AH28" i="1"/>
  <c r="AI28" i="1"/>
  <c r="AJ28" i="1"/>
  <c r="AB28" i="1" s="1"/>
  <c r="AK28" i="1"/>
  <c r="AL28" i="1"/>
  <c r="AM28" i="1"/>
  <c r="AN28" i="1"/>
  <c r="F29" i="1"/>
  <c r="J29" i="1"/>
  <c r="K29" i="1"/>
  <c r="O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F30" i="1"/>
  <c r="J30" i="1"/>
  <c r="O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F31" i="1"/>
  <c r="J31" i="1"/>
  <c r="K31" i="1"/>
  <c r="O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F32" i="1"/>
  <c r="J32" i="1"/>
  <c r="O32" i="1"/>
  <c r="AC32" i="1"/>
  <c r="AD32" i="1"/>
  <c r="AE32" i="1"/>
  <c r="AF32" i="1"/>
  <c r="AG32" i="1"/>
  <c r="AH32" i="1"/>
  <c r="AI32" i="1"/>
  <c r="AJ32" i="1"/>
  <c r="AB32" i="1" s="1"/>
  <c r="AK32" i="1"/>
  <c r="AL32" i="1"/>
  <c r="AM32" i="1"/>
  <c r="AN32" i="1"/>
  <c r="F33" i="1"/>
  <c r="J33" i="1"/>
  <c r="K33" i="1"/>
  <c r="O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F34" i="1"/>
  <c r="J34" i="1"/>
  <c r="O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F35" i="1"/>
  <c r="J35" i="1"/>
  <c r="K35" i="1"/>
  <c r="N35" i="1"/>
  <c r="O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F36" i="1"/>
  <c r="J36" i="1"/>
  <c r="O36" i="1"/>
  <c r="AC36" i="1"/>
  <c r="AD36" i="1"/>
  <c r="AE36" i="1"/>
  <c r="AF36" i="1"/>
  <c r="AG36" i="1"/>
  <c r="AH36" i="1"/>
  <c r="AI36" i="1"/>
  <c r="AJ36" i="1"/>
  <c r="AB36" i="1" s="1"/>
  <c r="AK36" i="1"/>
  <c r="AL36" i="1"/>
  <c r="AM36" i="1"/>
  <c r="AN36" i="1"/>
  <c r="F37" i="1"/>
  <c r="J37" i="1"/>
  <c r="K37" i="1"/>
  <c r="O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F38" i="1"/>
  <c r="J38" i="1"/>
  <c r="O38" i="1"/>
  <c r="AC38" i="1"/>
  <c r="AD38" i="1"/>
  <c r="AE38" i="1"/>
  <c r="AB38" i="1" s="1"/>
  <c r="AF38" i="1"/>
  <c r="AG38" i="1"/>
  <c r="AH38" i="1"/>
  <c r="AI38" i="1"/>
  <c r="AJ38" i="1"/>
  <c r="AK38" i="1"/>
  <c r="AL38" i="1"/>
  <c r="AM38" i="1"/>
  <c r="AN38" i="1"/>
  <c r="F39" i="1"/>
  <c r="J39" i="1"/>
  <c r="K39" i="1"/>
  <c r="O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F40" i="1"/>
  <c r="J40" i="1"/>
  <c r="O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F41" i="1"/>
  <c r="J41" i="1"/>
  <c r="K41" i="1"/>
  <c r="N41" i="1"/>
  <c r="O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F42" i="1"/>
  <c r="J42" i="1"/>
  <c r="K42" i="1"/>
  <c r="O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F43" i="1"/>
  <c r="N15" i="1" s="1"/>
  <c r="J43" i="1"/>
  <c r="K43" i="1"/>
  <c r="O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F44" i="1"/>
  <c r="J44" i="1"/>
  <c r="O44" i="1"/>
  <c r="AC44" i="1"/>
  <c r="AD44" i="1"/>
  <c r="AE44" i="1"/>
  <c r="AF44" i="1"/>
  <c r="AG44" i="1"/>
  <c r="AB44" i="1" s="1"/>
  <c r="AH44" i="1"/>
  <c r="AI44" i="1"/>
  <c r="AJ44" i="1"/>
  <c r="AK44" i="1"/>
  <c r="AL44" i="1"/>
  <c r="AM44" i="1"/>
  <c r="AN44" i="1"/>
  <c r="F45" i="1"/>
  <c r="J45" i="1"/>
  <c r="O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F46" i="1"/>
  <c r="J46" i="1"/>
  <c r="K46" i="1" s="1"/>
  <c r="O46" i="1"/>
  <c r="AC46" i="1"/>
  <c r="AD46" i="1"/>
  <c r="AE46" i="1"/>
  <c r="AF46" i="1"/>
  <c r="AG46" i="1"/>
  <c r="AH46" i="1"/>
  <c r="AI46" i="1"/>
  <c r="AJ46" i="1"/>
  <c r="AB46" i="1" s="1"/>
  <c r="AK46" i="1"/>
  <c r="AL46" i="1"/>
  <c r="AM46" i="1"/>
  <c r="AN46" i="1"/>
  <c r="F47" i="1"/>
  <c r="J47" i="1"/>
  <c r="K47" i="1" s="1"/>
  <c r="O47" i="1"/>
  <c r="AC47" i="1"/>
  <c r="AD47" i="1"/>
  <c r="AE47" i="1"/>
  <c r="AF47" i="1"/>
  <c r="AB47" i="1" s="1"/>
  <c r="AG47" i="1"/>
  <c r="AH47" i="1"/>
  <c r="AI47" i="1"/>
  <c r="AJ47" i="1"/>
  <c r="AK47" i="1"/>
  <c r="AL47" i="1"/>
  <c r="AM47" i="1"/>
  <c r="AN47" i="1"/>
  <c r="F48" i="1"/>
  <c r="J48" i="1"/>
  <c r="K48" i="1"/>
  <c r="O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F49" i="1"/>
  <c r="J49" i="1"/>
  <c r="O49" i="1"/>
  <c r="AC49" i="1"/>
  <c r="AD49" i="1"/>
  <c r="AE49" i="1"/>
  <c r="AB49" i="1" s="1"/>
  <c r="AF49" i="1"/>
  <c r="AG49" i="1"/>
  <c r="AH49" i="1"/>
  <c r="AI49" i="1"/>
  <c r="AJ49" i="1"/>
  <c r="AK49" i="1"/>
  <c r="AL49" i="1"/>
  <c r="AM49" i="1"/>
  <c r="AN49" i="1"/>
  <c r="F50" i="1"/>
  <c r="J50" i="1"/>
  <c r="O50" i="1"/>
  <c r="AC50" i="1"/>
  <c r="AB50" i="1" s="1"/>
  <c r="AD50" i="1"/>
  <c r="AE50" i="1"/>
  <c r="AF50" i="1"/>
  <c r="AG50" i="1"/>
  <c r="AH50" i="1"/>
  <c r="AI50" i="1"/>
  <c r="AJ50" i="1"/>
  <c r="AK50" i="1"/>
  <c r="AL50" i="1"/>
  <c r="AM50" i="1"/>
  <c r="AN50" i="1"/>
  <c r="F51" i="1"/>
  <c r="J51" i="1"/>
  <c r="K51" i="1" s="1"/>
  <c r="O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F52" i="1"/>
  <c r="J52" i="1"/>
  <c r="O52" i="1"/>
  <c r="AC52" i="1"/>
  <c r="AB52" i="1" s="1"/>
  <c r="AD52" i="1"/>
  <c r="AE52" i="1"/>
  <c r="AF52" i="1"/>
  <c r="AG52" i="1"/>
  <c r="AH52" i="1"/>
  <c r="AI52" i="1"/>
  <c r="AJ52" i="1"/>
  <c r="AK52" i="1"/>
  <c r="AL52" i="1"/>
  <c r="AM52" i="1"/>
  <c r="AN52" i="1"/>
  <c r="F53" i="1"/>
  <c r="J53" i="1"/>
  <c r="K53" i="1" s="1"/>
  <c r="O53" i="1"/>
  <c r="AC53" i="1"/>
  <c r="AD53" i="1"/>
  <c r="AE53" i="1"/>
  <c r="AF53" i="1"/>
  <c r="AG53" i="1"/>
  <c r="AB53" i="1" s="1"/>
  <c r="AH53" i="1"/>
  <c r="AI53" i="1"/>
  <c r="AJ53" i="1"/>
  <c r="AK53" i="1"/>
  <c r="AL53" i="1"/>
  <c r="AM53" i="1"/>
  <c r="AN53" i="1"/>
  <c r="F54" i="1"/>
  <c r="N54" i="1" s="1"/>
  <c r="J54" i="1"/>
  <c r="K54" i="1"/>
  <c r="O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F55" i="1"/>
  <c r="J55" i="1"/>
  <c r="K55" i="1"/>
  <c r="O55" i="1"/>
  <c r="AC55" i="1"/>
  <c r="AB55" i="1" s="1"/>
  <c r="AD55" i="1"/>
  <c r="AE55" i="1"/>
  <c r="AF55" i="1"/>
  <c r="AG55" i="1"/>
  <c r="AH55" i="1"/>
  <c r="AI55" i="1"/>
  <c r="AJ55" i="1"/>
  <c r="AK55" i="1"/>
  <c r="AL55" i="1"/>
  <c r="AM55" i="1"/>
  <c r="AN55" i="1"/>
  <c r="F56" i="1"/>
  <c r="J56" i="1"/>
  <c r="K56" i="1"/>
  <c r="N56" i="1"/>
  <c r="O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F57" i="1"/>
  <c r="O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F58" i="1"/>
  <c r="O58" i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AC58" i="1"/>
  <c r="AD58" i="1"/>
  <c r="AE58" i="1"/>
  <c r="AF58" i="1"/>
  <c r="AG58" i="1"/>
  <c r="AB58" i="1" s="1"/>
  <c r="AH58" i="1"/>
  <c r="AI58" i="1"/>
  <c r="AJ58" i="1"/>
  <c r="AK58" i="1"/>
  <c r="AL58" i="1"/>
  <c r="AM58" i="1"/>
  <c r="AN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F59" i="1"/>
  <c r="N59" i="1"/>
  <c r="AC59" i="1"/>
  <c r="AD59" i="1"/>
  <c r="AE59" i="1"/>
  <c r="AF59" i="1"/>
  <c r="AG59" i="1"/>
  <c r="AH59" i="1"/>
  <c r="AI59" i="1"/>
  <c r="AJ59" i="1"/>
  <c r="AB59" i="1" s="1"/>
  <c r="AK59" i="1"/>
  <c r="AL59" i="1"/>
  <c r="AM59" i="1"/>
  <c r="AN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F60" i="1"/>
  <c r="N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F61" i="1"/>
  <c r="AC61" i="1"/>
  <c r="AD61" i="1"/>
  <c r="AE61" i="1"/>
  <c r="AF61" i="1"/>
  <c r="AB61" i="1" s="1"/>
  <c r="AG61" i="1"/>
  <c r="AH61" i="1"/>
  <c r="AI61" i="1"/>
  <c r="AJ61" i="1"/>
  <c r="AK61" i="1"/>
  <c r="AL61" i="1"/>
  <c r="AM61" i="1"/>
  <c r="AN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F62" i="1"/>
  <c r="AC62" i="1"/>
  <c r="AB62" i="1" s="1"/>
  <c r="AD62" i="1"/>
  <c r="AE62" i="1"/>
  <c r="AF62" i="1"/>
  <c r="AG62" i="1"/>
  <c r="AH62" i="1"/>
  <c r="AI62" i="1"/>
  <c r="AJ62" i="1"/>
  <c r="AK62" i="1"/>
  <c r="AL62" i="1"/>
  <c r="AM62" i="1"/>
  <c r="AN62" i="1"/>
  <c r="AR62" i="1"/>
  <c r="AS62" i="1"/>
  <c r="AT62" i="1"/>
  <c r="AQ62" i="1" s="1"/>
  <c r="AU62" i="1"/>
  <c r="AV62" i="1"/>
  <c r="AW62" i="1"/>
  <c r="AX62" i="1"/>
  <c r="AY62" i="1"/>
  <c r="AZ62" i="1"/>
  <c r="BA62" i="1"/>
  <c r="BB62" i="1"/>
  <c r="BC62" i="1"/>
  <c r="F63" i="1"/>
  <c r="AC63" i="1"/>
  <c r="AB63" i="1" s="1"/>
  <c r="AP63" i="1" s="1"/>
  <c r="AD63" i="1"/>
  <c r="AE63" i="1"/>
  <c r="AF63" i="1"/>
  <c r="AG63" i="1"/>
  <c r="AH63" i="1"/>
  <c r="AI63" i="1"/>
  <c r="AJ63" i="1"/>
  <c r="AK63" i="1"/>
  <c r="AL63" i="1"/>
  <c r="AM63" i="1"/>
  <c r="AN63" i="1"/>
  <c r="AR63" i="1"/>
  <c r="AS63" i="1"/>
  <c r="AT63" i="1"/>
  <c r="AQ63" i="1" s="1"/>
  <c r="AU63" i="1"/>
  <c r="AV63" i="1"/>
  <c r="AW63" i="1"/>
  <c r="AX63" i="1"/>
  <c r="AY63" i="1"/>
  <c r="AZ63" i="1"/>
  <c r="BA63" i="1"/>
  <c r="BB63" i="1"/>
  <c r="BC63" i="1"/>
  <c r="F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R64" i="1"/>
  <c r="AS64" i="1"/>
  <c r="AT64" i="1"/>
  <c r="AQ64" i="1" s="1"/>
  <c r="AU64" i="1"/>
  <c r="AV64" i="1"/>
  <c r="AW64" i="1"/>
  <c r="AX64" i="1"/>
  <c r="AY64" i="1"/>
  <c r="AZ64" i="1"/>
  <c r="BA64" i="1"/>
  <c r="BB64" i="1"/>
  <c r="BC64" i="1"/>
  <c r="F65" i="1"/>
  <c r="AC65" i="1"/>
  <c r="AB65" i="1" s="1"/>
  <c r="AP65" i="1" s="1"/>
  <c r="AD65" i="1"/>
  <c r="AE65" i="1"/>
  <c r="AF65" i="1"/>
  <c r="AG65" i="1"/>
  <c r="AH65" i="1"/>
  <c r="AI65" i="1"/>
  <c r="AJ65" i="1"/>
  <c r="AK65" i="1"/>
  <c r="AL65" i="1"/>
  <c r="AM65" i="1"/>
  <c r="AN65" i="1"/>
  <c r="AR65" i="1"/>
  <c r="AS65" i="1"/>
  <c r="AT65" i="1"/>
  <c r="AU65" i="1"/>
  <c r="AQ65" i="1" s="1"/>
  <c r="AV65" i="1"/>
  <c r="AW65" i="1"/>
  <c r="AX65" i="1"/>
  <c r="AY65" i="1"/>
  <c r="AZ65" i="1"/>
  <c r="BA65" i="1"/>
  <c r="BB65" i="1"/>
  <c r="BC65" i="1"/>
  <c r="F66" i="1"/>
  <c r="N66" i="1"/>
  <c r="AC66" i="1"/>
  <c r="AB66" i="1" s="1"/>
  <c r="AP66" i="1" s="1"/>
  <c r="AD66" i="1"/>
  <c r="AE66" i="1"/>
  <c r="AF66" i="1"/>
  <c r="AG66" i="1"/>
  <c r="AH66" i="1"/>
  <c r="AI66" i="1"/>
  <c r="AJ66" i="1"/>
  <c r="AK66" i="1"/>
  <c r="AL66" i="1"/>
  <c r="AM66" i="1"/>
  <c r="AN66" i="1"/>
  <c r="AR66" i="1"/>
  <c r="AQ66" i="1" s="1"/>
  <c r="AS66" i="1"/>
  <c r="AT66" i="1"/>
  <c r="AU66" i="1"/>
  <c r="AV66" i="1"/>
  <c r="AW66" i="1"/>
  <c r="AX66" i="1"/>
  <c r="AY66" i="1"/>
  <c r="AZ66" i="1"/>
  <c r="BA66" i="1"/>
  <c r="BB66" i="1"/>
  <c r="BC66" i="1"/>
  <c r="F67" i="1"/>
  <c r="N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R67" i="1"/>
  <c r="AQ67" i="1" s="1"/>
  <c r="AS67" i="1"/>
  <c r="AT67" i="1"/>
  <c r="AU67" i="1"/>
  <c r="AV67" i="1"/>
  <c r="AW67" i="1"/>
  <c r="AX67" i="1"/>
  <c r="AY67" i="1"/>
  <c r="AZ67" i="1"/>
  <c r="BA67" i="1"/>
  <c r="BB67" i="1"/>
  <c r="BC67" i="1"/>
  <c r="F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F69" i="1"/>
  <c r="N69" i="1" s="1"/>
  <c r="AC69" i="1"/>
  <c r="AD69" i="1"/>
  <c r="AE69" i="1"/>
  <c r="AB69" i="1" s="1"/>
  <c r="AP69" i="1" s="1"/>
  <c r="AF69" i="1"/>
  <c r="AG69" i="1"/>
  <c r="AH69" i="1"/>
  <c r="AI69" i="1"/>
  <c r="AJ69" i="1"/>
  <c r="AK69" i="1"/>
  <c r="AL69" i="1"/>
  <c r="AM69" i="1"/>
  <c r="AN69" i="1"/>
  <c r="AR69" i="1"/>
  <c r="AS69" i="1"/>
  <c r="AQ69" i="1" s="1"/>
  <c r="AT69" i="1"/>
  <c r="AU69" i="1"/>
  <c r="AV69" i="1"/>
  <c r="AW69" i="1"/>
  <c r="AX69" i="1"/>
  <c r="AY69" i="1"/>
  <c r="AZ69" i="1"/>
  <c r="BA69" i="1"/>
  <c r="BB69" i="1"/>
  <c r="BC69" i="1"/>
  <c r="F70" i="1"/>
  <c r="N70" i="1" s="1"/>
  <c r="P70" i="1" s="1"/>
  <c r="AC70" i="1"/>
  <c r="AB70" i="1" s="1"/>
  <c r="AP70" i="1" s="1"/>
  <c r="AD70" i="1"/>
  <c r="AE70" i="1"/>
  <c r="AF70" i="1"/>
  <c r="AG70" i="1"/>
  <c r="AH70" i="1"/>
  <c r="AI70" i="1"/>
  <c r="AJ70" i="1"/>
  <c r="AK70" i="1"/>
  <c r="AL70" i="1"/>
  <c r="AM70" i="1"/>
  <c r="AN70" i="1"/>
  <c r="AR70" i="1"/>
  <c r="AS70" i="1"/>
  <c r="AQ70" i="1" s="1"/>
  <c r="AT70" i="1"/>
  <c r="AU70" i="1"/>
  <c r="AV70" i="1"/>
  <c r="AW70" i="1"/>
  <c r="AX70" i="1"/>
  <c r="AY70" i="1"/>
  <c r="AZ70" i="1"/>
  <c r="BA70" i="1"/>
  <c r="BB70" i="1"/>
  <c r="BC70" i="1"/>
  <c r="F71" i="1"/>
  <c r="N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R71" i="1"/>
  <c r="AS71" i="1"/>
  <c r="AT71" i="1"/>
  <c r="AQ71" i="1" s="1"/>
  <c r="AU71" i="1"/>
  <c r="AV71" i="1"/>
  <c r="AW71" i="1"/>
  <c r="AX71" i="1"/>
  <c r="AY71" i="1"/>
  <c r="AZ71" i="1"/>
  <c r="BA71" i="1"/>
  <c r="BB71" i="1"/>
  <c r="BC71" i="1"/>
  <c r="F72" i="1"/>
  <c r="AC72" i="1"/>
  <c r="AB72" i="1" s="1"/>
  <c r="AD72" i="1"/>
  <c r="AE72" i="1"/>
  <c r="AF72" i="1"/>
  <c r="AG72" i="1"/>
  <c r="AH72" i="1"/>
  <c r="AI72" i="1"/>
  <c r="AJ72" i="1"/>
  <c r="AK72" i="1"/>
  <c r="AL72" i="1"/>
  <c r="AM72" i="1"/>
  <c r="AN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F73" i="1"/>
  <c r="N73" i="1"/>
  <c r="P73" i="1"/>
  <c r="AC73" i="1"/>
  <c r="AB73" i="1" s="1"/>
  <c r="AD73" i="1"/>
  <c r="AE73" i="1"/>
  <c r="AF73" i="1"/>
  <c r="AG73" i="1"/>
  <c r="AH73" i="1"/>
  <c r="AI73" i="1"/>
  <c r="AJ73" i="1"/>
  <c r="AK73" i="1"/>
  <c r="AL73" i="1"/>
  <c r="AM73" i="1"/>
  <c r="AN73" i="1"/>
  <c r="AR73" i="1"/>
  <c r="AQ73" i="1" s="1"/>
  <c r="AS73" i="1"/>
  <c r="AT73" i="1"/>
  <c r="AU73" i="1"/>
  <c r="AV73" i="1"/>
  <c r="AW73" i="1"/>
  <c r="AX73" i="1"/>
  <c r="AY73" i="1"/>
  <c r="AZ73" i="1"/>
  <c r="BA73" i="1"/>
  <c r="BB73" i="1"/>
  <c r="BC73" i="1"/>
  <c r="AP59" i="1" l="1"/>
  <c r="AP73" i="1"/>
  <c r="AP62" i="1"/>
  <c r="P30" i="1"/>
  <c r="AB40" i="1"/>
  <c r="AB34" i="1"/>
  <c r="AB71" i="1"/>
  <c r="AP71" i="1" s="1"/>
  <c r="AQ57" i="1"/>
  <c r="AB48" i="1"/>
  <c r="K45" i="1"/>
  <c r="N58" i="1"/>
  <c r="K44" i="1"/>
  <c r="AB42" i="1"/>
  <c r="AB26" i="1"/>
  <c r="AQ60" i="1"/>
  <c r="AB57" i="1"/>
  <c r="AP57" i="1" s="1"/>
  <c r="J57" i="1" s="1"/>
  <c r="AB56" i="1"/>
  <c r="AB51" i="1"/>
  <c r="K52" i="1"/>
  <c r="N49" i="1"/>
  <c r="U49" i="1" s="1"/>
  <c r="N43" i="1"/>
  <c r="N27" i="1"/>
  <c r="U27" i="1" s="1"/>
  <c r="N18" i="1"/>
  <c r="P14" i="1"/>
  <c r="AB64" i="1"/>
  <c r="AP64" i="1" s="1"/>
  <c r="AQ72" i="1"/>
  <c r="AP72" i="1" s="1"/>
  <c r="AB67" i="1"/>
  <c r="AP67" i="1" s="1"/>
  <c r="P52" i="1"/>
  <c r="K17" i="1"/>
  <c r="K18" i="1"/>
  <c r="AQ59" i="1"/>
  <c r="AB45" i="1"/>
  <c r="AB41" i="1"/>
  <c r="AB30" i="1"/>
  <c r="H14" i="1"/>
  <c r="V13" i="1"/>
  <c r="P69" i="1"/>
  <c r="N64" i="1"/>
  <c r="AB54" i="1"/>
  <c r="N57" i="1"/>
  <c r="P57" i="1" s="1"/>
  <c r="N61" i="1"/>
  <c r="N65" i="1"/>
  <c r="P65" i="1" s="1"/>
  <c r="N13" i="1"/>
  <c r="N20" i="1"/>
  <c r="N26" i="1"/>
  <c r="N30" i="1"/>
  <c r="N34" i="1"/>
  <c r="N38" i="1"/>
  <c r="N39" i="1"/>
  <c r="N50" i="1"/>
  <c r="P50" i="1" s="1"/>
  <c r="N53" i="1"/>
  <c r="P53" i="1" s="1"/>
  <c r="N62" i="1"/>
  <c r="P62" i="1" s="1"/>
  <c r="N63" i="1"/>
  <c r="N22" i="1"/>
  <c r="N40" i="1"/>
  <c r="N44" i="1"/>
  <c r="P44" i="1" s="1"/>
  <c r="U44" i="1" s="1"/>
  <c r="N47" i="1"/>
  <c r="N17" i="1"/>
  <c r="N25" i="1"/>
  <c r="P25" i="1" s="1"/>
  <c r="N29" i="1"/>
  <c r="N33" i="1"/>
  <c r="N37" i="1"/>
  <c r="N48" i="1"/>
  <c r="U48" i="1" s="1"/>
  <c r="N51" i="1"/>
  <c r="U51" i="1" s="1"/>
  <c r="N19" i="1"/>
  <c r="N24" i="1"/>
  <c r="N28" i="1"/>
  <c r="N32" i="1"/>
  <c r="N36" i="1"/>
  <c r="N42" i="1"/>
  <c r="N45" i="1"/>
  <c r="N14" i="1"/>
  <c r="N21" i="1"/>
  <c r="N52" i="1"/>
  <c r="N55" i="1"/>
  <c r="P55" i="1" s="1"/>
  <c r="N68" i="1"/>
  <c r="P68" i="1" s="1"/>
  <c r="N72" i="1"/>
  <c r="P72" i="1" s="1"/>
  <c r="N16" i="1"/>
  <c r="N31" i="1"/>
  <c r="AB20" i="1"/>
  <c r="P15" i="1"/>
  <c r="P17" i="1"/>
  <c r="U17" i="1" s="1"/>
  <c r="P19" i="1"/>
  <c r="P21" i="1"/>
  <c r="P23" i="1"/>
  <c r="P27" i="1"/>
  <c r="P29" i="1"/>
  <c r="P31" i="1"/>
  <c r="P33" i="1"/>
  <c r="U33" i="1" s="1"/>
  <c r="P35" i="1"/>
  <c r="P37" i="1"/>
  <c r="U37" i="1" s="1"/>
  <c r="P39" i="1"/>
  <c r="P41" i="1"/>
  <c r="P60" i="1"/>
  <c r="P64" i="1"/>
  <c r="P16" i="1"/>
  <c r="P46" i="1"/>
  <c r="U46" i="1" s="1"/>
  <c r="P49" i="1"/>
  <c r="P18" i="1"/>
  <c r="P22" i="1"/>
  <c r="P40" i="1"/>
  <c r="P47" i="1"/>
  <c r="P58" i="1"/>
  <c r="P59" i="1"/>
  <c r="P61" i="1"/>
  <c r="P54" i="1"/>
  <c r="P48" i="1"/>
  <c r="P51" i="1"/>
  <c r="P67" i="1"/>
  <c r="P71" i="1"/>
  <c r="P24" i="1"/>
  <c r="P32" i="1"/>
  <c r="P36" i="1"/>
  <c r="P42" i="1"/>
  <c r="P45" i="1"/>
  <c r="U45" i="1" s="1"/>
  <c r="AQ68" i="1"/>
  <c r="AP68" i="1" s="1"/>
  <c r="P66" i="1"/>
  <c r="P63" i="1"/>
  <c r="AQ58" i="1"/>
  <c r="AP58" i="1" s="1"/>
  <c r="P56" i="1"/>
  <c r="K50" i="1"/>
  <c r="N46" i="1"/>
  <c r="AB43" i="1"/>
  <c r="AB21" i="1"/>
  <c r="AB18" i="1"/>
  <c r="E9" i="1"/>
  <c r="U39" i="1"/>
  <c r="U56" i="1"/>
  <c r="K49" i="1"/>
  <c r="AB35" i="1"/>
  <c r="U35" i="1"/>
  <c r="K36" i="1"/>
  <c r="AB31" i="1"/>
  <c r="U31" i="1"/>
  <c r="K32" i="1"/>
  <c r="AB27" i="1"/>
  <c r="K28" i="1"/>
  <c r="AB23" i="1"/>
  <c r="U23" i="1"/>
  <c r="K24" i="1"/>
  <c r="U21" i="1"/>
  <c r="K21" i="1"/>
  <c r="K22" i="1"/>
  <c r="AB60" i="1"/>
  <c r="AP60" i="1" s="1"/>
  <c r="U52" i="1"/>
  <c r="U19" i="1"/>
  <c r="K19" i="1"/>
  <c r="K20" i="1"/>
  <c r="AB37" i="1"/>
  <c r="K38" i="1"/>
  <c r="AB33" i="1"/>
  <c r="K34" i="1"/>
  <c r="AB29" i="1"/>
  <c r="U29" i="1"/>
  <c r="K30" i="1"/>
  <c r="AB25" i="1"/>
  <c r="K26" i="1"/>
  <c r="AB19" i="1"/>
  <c r="U15" i="1"/>
  <c r="K15" i="1"/>
  <c r="K16" i="1"/>
  <c r="AQ61" i="1"/>
  <c r="AP61" i="1" s="1"/>
  <c r="U54" i="1"/>
  <c r="U41" i="1"/>
  <c r="K40" i="1"/>
  <c r="AB39" i="1"/>
  <c r="AB17" i="1"/>
  <c r="U14" i="1" l="1"/>
  <c r="U38" i="1"/>
  <c r="J58" i="1"/>
  <c r="K57" i="1"/>
  <c r="U57" i="1"/>
  <c r="U25" i="1"/>
  <c r="U40" i="1"/>
  <c r="P34" i="1"/>
  <c r="U34" i="1" s="1"/>
  <c r="U43" i="1"/>
  <c r="P43" i="1"/>
  <c r="U16" i="1"/>
  <c r="U42" i="1"/>
  <c r="U22" i="1"/>
  <c r="U30" i="1"/>
  <c r="P28" i="1"/>
  <c r="U28" i="1" s="1"/>
  <c r="U36" i="1"/>
  <c r="U32" i="1"/>
  <c r="U20" i="1"/>
  <c r="P20" i="1"/>
  <c r="U50" i="1"/>
  <c r="U55" i="1"/>
  <c r="R14" i="1"/>
  <c r="S14" i="1" s="1"/>
  <c r="V14" i="1"/>
  <c r="H15" i="1"/>
  <c r="X14" i="1"/>
  <c r="I14" i="1"/>
  <c r="M14" i="1" s="1"/>
  <c r="U24" i="1"/>
  <c r="R13" i="1"/>
  <c r="P38" i="1"/>
  <c r="U18" i="1"/>
  <c r="U53" i="1"/>
  <c r="P13" i="1"/>
  <c r="U13" i="1" s="1"/>
  <c r="W14" i="1" s="1"/>
  <c r="U47" i="1"/>
  <c r="P26" i="1"/>
  <c r="U26" i="1" s="1"/>
  <c r="Z14" i="1" l="1"/>
  <c r="W15" i="1"/>
  <c r="I15" i="1"/>
  <c r="R15" i="1"/>
  <c r="S15" i="1" s="1"/>
  <c r="H16" i="1"/>
  <c r="V15" i="1"/>
  <c r="X15" i="1"/>
  <c r="K58" i="1"/>
  <c r="J59" i="1"/>
  <c r="U58" i="1"/>
  <c r="Z15" i="1" l="1"/>
  <c r="R16" i="1"/>
  <c r="S16" i="1" s="1"/>
  <c r="Z16" i="1" s="1"/>
  <c r="I16" i="1"/>
  <c r="V16" i="1"/>
  <c r="H17" i="1"/>
  <c r="X16" i="1"/>
  <c r="W16" i="1"/>
  <c r="K59" i="1"/>
  <c r="J60" i="1"/>
  <c r="U59" i="1"/>
  <c r="I17" i="1" l="1"/>
  <c r="R17" i="1"/>
  <c r="S17" i="1" s="1"/>
  <c r="Z17" i="1" s="1"/>
  <c r="H18" i="1"/>
  <c r="V17" i="1"/>
  <c r="X17" i="1"/>
  <c r="W17" i="1"/>
  <c r="J61" i="1"/>
  <c r="K60" i="1"/>
  <c r="U60" i="1"/>
  <c r="J62" i="1" l="1"/>
  <c r="K61" i="1"/>
  <c r="U61" i="1"/>
  <c r="R18" i="1"/>
  <c r="S18" i="1" s="1"/>
  <c r="I18" i="1"/>
  <c r="V18" i="1"/>
  <c r="X18" i="1"/>
  <c r="H19" i="1"/>
  <c r="W18" i="1"/>
  <c r="I19" i="1" l="1"/>
  <c r="R19" i="1"/>
  <c r="S19" i="1" s="1"/>
  <c r="Z19" i="1" s="1"/>
  <c r="X19" i="1"/>
  <c r="H20" i="1"/>
  <c r="V19" i="1"/>
  <c r="W19" i="1"/>
  <c r="Z18" i="1"/>
  <c r="U62" i="1"/>
  <c r="K62" i="1"/>
  <c r="J63" i="1"/>
  <c r="U63" i="1" l="1"/>
  <c r="J64" i="1"/>
  <c r="K63" i="1"/>
  <c r="R20" i="1"/>
  <c r="S20" i="1" s="1"/>
  <c r="I20" i="1"/>
  <c r="V20" i="1"/>
  <c r="H21" i="1"/>
  <c r="X20" i="1"/>
  <c r="W20" i="1"/>
  <c r="I21" i="1" l="1"/>
  <c r="R21" i="1"/>
  <c r="S21" i="1" s="1"/>
  <c r="Z21" i="1" s="1"/>
  <c r="V21" i="1"/>
  <c r="X21" i="1"/>
  <c r="H22" i="1"/>
  <c r="W21" i="1"/>
  <c r="Z20" i="1"/>
  <c r="K64" i="1"/>
  <c r="U64" i="1"/>
  <c r="J65" i="1"/>
  <c r="R22" i="1" l="1"/>
  <c r="S22" i="1" s="1"/>
  <c r="Z22" i="1" s="1"/>
  <c r="I22" i="1"/>
  <c r="V22" i="1"/>
  <c r="H23" i="1"/>
  <c r="X22" i="1"/>
  <c r="W22" i="1"/>
  <c r="K65" i="1"/>
  <c r="U65" i="1"/>
  <c r="J66" i="1"/>
  <c r="K66" i="1" l="1"/>
  <c r="U66" i="1"/>
  <c r="J67" i="1"/>
  <c r="I23" i="1"/>
  <c r="R23" i="1"/>
  <c r="S23" i="1" s="1"/>
  <c r="Z23" i="1" s="1"/>
  <c r="X23" i="1"/>
  <c r="V23" i="1"/>
  <c r="H24" i="1"/>
  <c r="W23" i="1"/>
  <c r="U67" i="1" l="1"/>
  <c r="J68" i="1"/>
  <c r="K67" i="1"/>
  <c r="I24" i="1"/>
  <c r="V24" i="1"/>
  <c r="H25" i="1"/>
  <c r="X24" i="1"/>
  <c r="R24" i="1"/>
  <c r="S24" i="1" s="1"/>
  <c r="Z24" i="1" s="1"/>
  <c r="W24" i="1"/>
  <c r="I25" i="1" l="1"/>
  <c r="R25" i="1"/>
  <c r="S25" i="1" s="1"/>
  <c r="Z25" i="1" s="1"/>
  <c r="X25" i="1"/>
  <c r="V25" i="1"/>
  <c r="H26" i="1"/>
  <c r="W25" i="1"/>
  <c r="J69" i="1"/>
  <c r="U68" i="1"/>
  <c r="K68" i="1"/>
  <c r="U69" i="1" l="1"/>
  <c r="J70" i="1"/>
  <c r="K69" i="1"/>
  <c r="I26" i="1"/>
  <c r="V26" i="1"/>
  <c r="R26" i="1"/>
  <c r="S26" i="1" s="1"/>
  <c r="Z26" i="1" s="1"/>
  <c r="H27" i="1"/>
  <c r="X26" i="1"/>
  <c r="W26" i="1"/>
  <c r="K70" i="1" l="1"/>
  <c r="U70" i="1"/>
  <c r="J71" i="1"/>
  <c r="I27" i="1"/>
  <c r="R27" i="1"/>
  <c r="S27" i="1" s="1"/>
  <c r="X27" i="1"/>
  <c r="H28" i="1"/>
  <c r="V27" i="1"/>
  <c r="W27" i="1"/>
  <c r="Z27" i="1" l="1"/>
  <c r="I28" i="1"/>
  <c r="V28" i="1"/>
  <c r="H29" i="1"/>
  <c r="X28" i="1"/>
  <c r="R28" i="1"/>
  <c r="S28" i="1" s="1"/>
  <c r="W28" i="1"/>
  <c r="U71" i="1"/>
  <c r="J72" i="1"/>
  <c r="K71" i="1"/>
  <c r="Z28" i="1" l="1"/>
  <c r="I29" i="1"/>
  <c r="R29" i="1"/>
  <c r="S29" i="1" s="1"/>
  <c r="Z29" i="1" s="1"/>
  <c r="X29" i="1"/>
  <c r="V29" i="1"/>
  <c r="H30" i="1"/>
  <c r="W29" i="1"/>
  <c r="J73" i="1"/>
  <c r="U72" i="1"/>
  <c r="K72" i="1"/>
  <c r="I30" i="1" l="1"/>
  <c r="V30" i="1"/>
  <c r="R30" i="1"/>
  <c r="S30" i="1" s="1"/>
  <c r="Z30" i="1" s="1"/>
  <c r="H31" i="1"/>
  <c r="X30" i="1"/>
  <c r="W30" i="1"/>
  <c r="U73" i="1"/>
  <c r="K73" i="1"/>
  <c r="I31" i="1" l="1"/>
  <c r="R31" i="1"/>
  <c r="S31" i="1" s="1"/>
  <c r="Z31" i="1" s="1"/>
  <c r="X31" i="1"/>
  <c r="H32" i="1"/>
  <c r="V31" i="1"/>
  <c r="W31" i="1"/>
  <c r="I32" i="1" l="1"/>
  <c r="V32" i="1"/>
  <c r="H33" i="1"/>
  <c r="X32" i="1"/>
  <c r="R32" i="1"/>
  <c r="S32" i="1" s="1"/>
  <c r="Z32" i="1" s="1"/>
  <c r="W32" i="1"/>
  <c r="I33" i="1" l="1"/>
  <c r="R33" i="1"/>
  <c r="S33" i="1" s="1"/>
  <c r="X33" i="1"/>
  <c r="V33" i="1"/>
  <c r="H34" i="1"/>
  <c r="W33" i="1"/>
  <c r="I34" i="1" l="1"/>
  <c r="V34" i="1"/>
  <c r="R34" i="1"/>
  <c r="S34" i="1" s="1"/>
  <c r="H35" i="1"/>
  <c r="X34" i="1"/>
  <c r="W34" i="1"/>
  <c r="Z33" i="1"/>
  <c r="I35" i="1" l="1"/>
  <c r="R35" i="1"/>
  <c r="S35" i="1" s="1"/>
  <c r="X35" i="1"/>
  <c r="V35" i="1"/>
  <c r="H36" i="1"/>
  <c r="W35" i="1"/>
  <c r="Z34" i="1"/>
  <c r="I36" i="1" l="1"/>
  <c r="V36" i="1"/>
  <c r="H37" i="1"/>
  <c r="X36" i="1"/>
  <c r="R36" i="1"/>
  <c r="S36" i="1" s="1"/>
  <c r="Z36" i="1" s="1"/>
  <c r="W36" i="1"/>
  <c r="Z35" i="1"/>
  <c r="I37" i="1" l="1"/>
  <c r="R37" i="1"/>
  <c r="S37" i="1" s="1"/>
  <c r="Z37" i="1" s="1"/>
  <c r="X37" i="1"/>
  <c r="V37" i="1"/>
  <c r="H38" i="1"/>
  <c r="W37" i="1"/>
  <c r="I38" i="1" l="1"/>
  <c r="V38" i="1"/>
  <c r="R38" i="1"/>
  <c r="S38" i="1" s="1"/>
  <c r="Z38" i="1" s="1"/>
  <c r="H39" i="1"/>
  <c r="X38" i="1"/>
  <c r="W38" i="1"/>
  <c r="I39" i="1" l="1"/>
  <c r="V39" i="1"/>
  <c r="H40" i="1"/>
  <c r="X39" i="1"/>
  <c r="R39" i="1"/>
  <c r="S39" i="1" s="1"/>
  <c r="Z39" i="1" s="1"/>
  <c r="W39" i="1"/>
  <c r="V40" i="1" l="1"/>
  <c r="X40" i="1"/>
  <c r="R40" i="1"/>
  <c r="S40" i="1" s="1"/>
  <c r="Z40" i="1" s="1"/>
  <c r="I40" i="1"/>
  <c r="H41" i="1"/>
  <c r="W40" i="1"/>
  <c r="I41" i="1" l="1"/>
  <c r="X41" i="1"/>
  <c r="R41" i="1"/>
  <c r="S41" i="1" s="1"/>
  <c r="Z41" i="1" s="1"/>
  <c r="V41" i="1"/>
  <c r="H42" i="1"/>
  <c r="W41" i="1"/>
  <c r="I42" i="1" l="1"/>
  <c r="M42" i="1" s="1"/>
  <c r="V42" i="1"/>
  <c r="X42" i="1"/>
  <c r="H43" i="1"/>
  <c r="R42" i="1"/>
  <c r="S42" i="1" s="1"/>
  <c r="Z42" i="1" s="1"/>
  <c r="W42" i="1"/>
  <c r="I43" i="1" l="1"/>
  <c r="V43" i="1"/>
  <c r="H44" i="1"/>
  <c r="R43" i="1"/>
  <c r="S43" i="1" s="1"/>
  <c r="X43" i="1"/>
  <c r="W43" i="1"/>
  <c r="Z43" i="1" l="1"/>
  <c r="I44" i="1"/>
  <c r="X44" i="1"/>
  <c r="H45" i="1"/>
  <c r="R44" i="1"/>
  <c r="S44" i="1" s="1"/>
  <c r="Z44" i="1" s="1"/>
  <c r="V44" i="1"/>
  <c r="W44" i="1"/>
  <c r="I45" i="1" l="1"/>
  <c r="H46" i="1"/>
  <c r="X45" i="1"/>
  <c r="R45" i="1"/>
  <c r="S45" i="1" s="1"/>
  <c r="V45" i="1"/>
  <c r="W45" i="1"/>
  <c r="Z45" i="1" l="1"/>
  <c r="I46" i="1"/>
  <c r="R46" i="1"/>
  <c r="S46" i="1" s="1"/>
  <c r="Z46" i="1" s="1"/>
  <c r="V46" i="1"/>
  <c r="X46" i="1"/>
  <c r="H47" i="1"/>
  <c r="W46" i="1"/>
  <c r="H48" i="1" l="1"/>
  <c r="R47" i="1"/>
  <c r="S47" i="1" s="1"/>
  <c r="Z47" i="1" s="1"/>
  <c r="I47" i="1"/>
  <c r="V47" i="1"/>
  <c r="X47" i="1"/>
  <c r="W47" i="1"/>
  <c r="I48" i="1" l="1"/>
  <c r="V48" i="1"/>
  <c r="R48" i="1"/>
  <c r="S48" i="1" s="1"/>
  <c r="Z48" i="1" s="1"/>
  <c r="H49" i="1"/>
  <c r="X48" i="1"/>
  <c r="W48" i="1"/>
  <c r="I49" i="1" l="1"/>
  <c r="V49" i="1"/>
  <c r="H50" i="1"/>
  <c r="X49" i="1"/>
  <c r="R49" i="1"/>
  <c r="S49" i="1" s="1"/>
  <c r="Z49" i="1" s="1"/>
  <c r="W49" i="1"/>
  <c r="I50" i="1" l="1"/>
  <c r="R50" i="1"/>
  <c r="S50" i="1" s="1"/>
  <c r="Z50" i="1" s="1"/>
  <c r="V50" i="1"/>
  <c r="H51" i="1"/>
  <c r="X50" i="1"/>
  <c r="W50" i="1"/>
  <c r="I51" i="1" l="1"/>
  <c r="X51" i="1"/>
  <c r="H52" i="1"/>
  <c r="V51" i="1"/>
  <c r="R51" i="1"/>
  <c r="S51" i="1" s="1"/>
  <c r="Z51" i="1" s="1"/>
  <c r="W51" i="1"/>
  <c r="I52" i="1" l="1"/>
  <c r="R52" i="1"/>
  <c r="S52" i="1" s="1"/>
  <c r="X52" i="1"/>
  <c r="H53" i="1"/>
  <c r="V52" i="1"/>
  <c r="W52" i="1"/>
  <c r="X53" i="1" l="1"/>
  <c r="R53" i="1"/>
  <c r="S53" i="1" s="1"/>
  <c r="I53" i="1"/>
  <c r="V53" i="1"/>
  <c r="H54" i="1"/>
  <c r="W53" i="1"/>
  <c r="Z52" i="1"/>
  <c r="I54" i="1" l="1"/>
  <c r="R54" i="1"/>
  <c r="S54" i="1" s="1"/>
  <c r="Z54" i="1" s="1"/>
  <c r="V54" i="1"/>
  <c r="H55" i="1"/>
  <c r="X54" i="1"/>
  <c r="W54" i="1"/>
  <c r="Z53" i="1"/>
  <c r="R55" i="1" l="1"/>
  <c r="S55" i="1" s="1"/>
  <c r="V55" i="1"/>
  <c r="H56" i="1"/>
  <c r="X55" i="1"/>
  <c r="I55" i="1"/>
  <c r="W55" i="1"/>
  <c r="I56" i="1" l="1"/>
  <c r="V56" i="1"/>
  <c r="R56" i="1"/>
  <c r="S56" i="1" s="1"/>
  <c r="H57" i="1"/>
  <c r="X56" i="1"/>
  <c r="W56" i="1"/>
  <c r="Z55" i="1"/>
  <c r="Z56" i="1" l="1"/>
  <c r="X57" i="1"/>
  <c r="V57" i="1"/>
  <c r="R57" i="1"/>
  <c r="S57" i="1" s="1"/>
  <c r="I57" i="1"/>
  <c r="M57" i="1" s="1"/>
  <c r="H58" i="1"/>
  <c r="W57" i="1"/>
  <c r="V58" i="1" l="1"/>
  <c r="H59" i="1"/>
  <c r="X58" i="1"/>
  <c r="R58" i="1"/>
  <c r="S58" i="1" s="1"/>
  <c r="I58" i="1"/>
  <c r="W58" i="1"/>
  <c r="Z57" i="1"/>
  <c r="X59" i="1" l="1"/>
  <c r="R59" i="1"/>
  <c r="S59" i="1" s="1"/>
  <c r="Z59" i="1" s="1"/>
  <c r="V59" i="1"/>
  <c r="I59" i="1"/>
  <c r="H60" i="1"/>
  <c r="W59" i="1"/>
  <c r="Z58" i="1"/>
  <c r="R60" i="1" l="1"/>
  <c r="S60" i="1" s="1"/>
  <c r="Z60" i="1" s="1"/>
  <c r="I60" i="1"/>
  <c r="H61" i="1"/>
  <c r="V60" i="1"/>
  <c r="X60" i="1"/>
  <c r="W60" i="1"/>
  <c r="X61" i="1" l="1"/>
  <c r="R61" i="1"/>
  <c r="S61" i="1" s="1"/>
  <c r="Z61" i="1" s="1"/>
  <c r="H62" i="1"/>
  <c r="I61" i="1"/>
  <c r="V61" i="1"/>
  <c r="W61" i="1"/>
  <c r="V62" i="1" l="1"/>
  <c r="H63" i="1"/>
  <c r="R62" i="1"/>
  <c r="S62" i="1" s="1"/>
  <c r="Z62" i="1" s="1"/>
  <c r="X62" i="1"/>
  <c r="I62" i="1"/>
  <c r="W62" i="1"/>
  <c r="R63" i="1" l="1"/>
  <c r="S63" i="1" s="1"/>
  <c r="I63" i="1"/>
  <c r="V63" i="1"/>
  <c r="H64" i="1"/>
  <c r="X63" i="1"/>
  <c r="W63" i="1"/>
  <c r="X64" i="1" l="1"/>
  <c r="R64" i="1"/>
  <c r="S64" i="1" s="1"/>
  <c r="Z64" i="1" s="1"/>
  <c r="H65" i="1"/>
  <c r="V64" i="1"/>
  <c r="I64" i="1"/>
  <c r="W64" i="1"/>
  <c r="Z63" i="1"/>
  <c r="X65" i="1" l="1"/>
  <c r="R65" i="1"/>
  <c r="S65" i="1" s="1"/>
  <c r="Z65" i="1" s="1"/>
  <c r="H66" i="1"/>
  <c r="I65" i="1"/>
  <c r="V65" i="1"/>
  <c r="W65" i="1"/>
  <c r="R66" i="1" l="1"/>
  <c r="S66" i="1" s="1"/>
  <c r="Z66" i="1" s="1"/>
  <c r="H67" i="1"/>
  <c r="V66" i="1"/>
  <c r="I66" i="1"/>
  <c r="X66" i="1"/>
  <c r="W66" i="1"/>
  <c r="I67" i="1" l="1"/>
  <c r="V67" i="1"/>
  <c r="X67" i="1"/>
  <c r="H68" i="1"/>
  <c r="R67" i="1"/>
  <c r="S67" i="1" s="1"/>
  <c r="Z67" i="1" s="1"/>
  <c r="W67" i="1"/>
  <c r="R68" i="1" l="1"/>
  <c r="S68" i="1" s="1"/>
  <c r="Z68" i="1" s="1"/>
  <c r="X68" i="1"/>
  <c r="I68" i="1"/>
  <c r="H69" i="1"/>
  <c r="V68" i="1"/>
  <c r="W68" i="1"/>
  <c r="V69" i="1" l="1"/>
  <c r="H70" i="1"/>
  <c r="R69" i="1"/>
  <c r="S69" i="1" s="1"/>
  <c r="Z69" i="1" s="1"/>
  <c r="I69" i="1"/>
  <c r="X69" i="1"/>
  <c r="W69" i="1"/>
  <c r="R70" i="1" l="1"/>
  <c r="S70" i="1" s="1"/>
  <c r="Z70" i="1" s="1"/>
  <c r="V70" i="1"/>
  <c r="I70" i="1"/>
  <c r="X70" i="1"/>
  <c r="H71" i="1"/>
  <c r="W70" i="1"/>
  <c r="R71" i="1" l="1"/>
  <c r="S71" i="1" s="1"/>
  <c r="H72" i="1"/>
  <c r="I71" i="1"/>
  <c r="V71" i="1"/>
  <c r="X71" i="1"/>
  <c r="W71" i="1"/>
  <c r="X72" i="1" l="1"/>
  <c r="R72" i="1"/>
  <c r="S72" i="1" s="1"/>
  <c r="Z72" i="1" s="1"/>
  <c r="H73" i="1"/>
  <c r="I72" i="1"/>
  <c r="V72" i="1"/>
  <c r="W72" i="1"/>
  <c r="Z71" i="1"/>
  <c r="V73" i="1" l="1"/>
  <c r="X73" i="1"/>
  <c r="I73" i="1"/>
  <c r="R73" i="1"/>
  <c r="S73" i="1" s="1"/>
  <c r="W73" i="1"/>
  <c r="Z73" i="1" l="1"/>
</calcChain>
</file>

<file path=xl/sharedStrings.xml><?xml version="1.0" encoding="utf-8"?>
<sst xmlns="http://schemas.openxmlformats.org/spreadsheetml/2006/main" count="37" uniqueCount="28">
  <si>
    <t>Valuation</t>
  </si>
  <si>
    <t>Date</t>
  </si>
  <si>
    <t>tline</t>
  </si>
  <si>
    <t>Gas Price</t>
  </si>
  <si>
    <t>Gas Vol</t>
  </si>
  <si>
    <t>HDD</t>
  </si>
  <si>
    <t>HDD STD</t>
  </si>
  <si>
    <t>Correl</t>
  </si>
  <si>
    <t>Omm. Vol</t>
  </si>
  <si>
    <t>Blend Vol</t>
  </si>
  <si>
    <t>RNDS</t>
  </si>
  <si>
    <r>
      <t>sqrt(1-</t>
    </r>
    <r>
      <rPr>
        <sz val="8"/>
        <rFont val="Symbol"/>
        <family val="1"/>
        <charset val="2"/>
      </rPr>
      <t>r</t>
    </r>
    <r>
      <rPr>
        <vertAlign val="superscript"/>
        <sz val="8"/>
        <rFont val="Arial"/>
        <family val="2"/>
      </rPr>
      <t>2</t>
    </r>
    <r>
      <rPr>
        <sz val="8"/>
        <rFont val="Arial"/>
      </rPr>
      <t>)</t>
    </r>
  </si>
  <si>
    <t>Quanto Swap Simulation</t>
  </si>
  <si>
    <t>Blended</t>
  </si>
  <si>
    <r>
      <t>D</t>
    </r>
    <r>
      <rPr>
        <vertAlign val="subscript"/>
        <sz val="8"/>
        <rFont val="Arial"/>
        <family val="2"/>
      </rPr>
      <t>HDD</t>
    </r>
  </si>
  <si>
    <r>
      <t>Ln(P</t>
    </r>
    <r>
      <rPr>
        <vertAlign val="subscript"/>
        <sz val="8"/>
        <rFont val="Arial"/>
        <family val="2"/>
      </rPr>
      <t>t</t>
    </r>
    <r>
      <rPr>
        <sz val="8"/>
        <rFont val="Arial"/>
      </rPr>
      <t>/P</t>
    </r>
    <r>
      <rPr>
        <vertAlign val="subscript"/>
        <sz val="8"/>
        <rFont val="Arial"/>
        <family val="2"/>
      </rPr>
      <t>t-1</t>
    </r>
    <r>
      <rPr>
        <sz val="8"/>
        <rFont val="Arial"/>
      </rPr>
      <t>)</t>
    </r>
  </si>
  <si>
    <t>TS</t>
  </si>
  <si>
    <r>
      <t xml:space="preserve">Correl </t>
    </r>
    <r>
      <rPr>
        <sz val="8"/>
        <rFont val="Symbol"/>
        <family val="1"/>
        <charset val="2"/>
      </rPr>
      <t>r</t>
    </r>
  </si>
  <si>
    <r>
      <t>D</t>
    </r>
    <r>
      <rPr>
        <sz val="8"/>
        <rFont val="Arial"/>
        <family val="2"/>
      </rPr>
      <t>p</t>
    </r>
  </si>
  <si>
    <t>STD</t>
  </si>
  <si>
    <t>Mark to Market</t>
  </si>
  <si>
    <t>Change</t>
  </si>
  <si>
    <t>Value</t>
  </si>
  <si>
    <t>Natural Gas</t>
  </si>
  <si>
    <t>Price</t>
  </si>
  <si>
    <t>Hedge</t>
  </si>
  <si>
    <t>Quanto Delta Positions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</si>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</sst>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00"/>
    <numFmt numFmtId="171" formatCode="#,##0.000"/>
    <numFmt numFmtId="172" formatCode="0.0%"/>
  </numFmts>
  <fonts count="8" x14ac:knownFonts="1">
    <font>
      <sz val="8"/>
      <name val="Arial"/>
    </font>
    <font>
      <sz val="8"/>
      <name val="Arial"/>
    </font>
    <font>
      <sz val="8"/>
      <name val="Symbol"/>
      <family val="1"/>
      <charset val="2"/>
    </font>
    <font>
      <vertAlign val="superscript"/>
      <sz val="8"/>
      <name val="Arial"/>
      <family val="2"/>
    </font>
    <font>
      <sz val="8"/>
      <color indexed="12"/>
      <name val="Arial"/>
      <family val="2"/>
    </font>
    <font>
      <sz val="18"/>
      <color indexed="10"/>
      <name val="Arial"/>
      <family val="2"/>
    </font>
    <font>
      <vertAlign val="subscript"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  <xf numFmtId="171" fontId="0" fillId="0" borderId="0" xfId="0" applyNumberFormat="1"/>
    <xf numFmtId="14" fontId="0" fillId="2" borderId="0" xfId="0" applyNumberFormat="1" applyFill="1"/>
    <xf numFmtId="171" fontId="0" fillId="2" borderId="0" xfId="0" applyNumberFormat="1" applyFill="1"/>
    <xf numFmtId="14" fontId="0" fillId="3" borderId="0" xfId="0" applyNumberFormat="1" applyFill="1"/>
    <xf numFmtId="171" fontId="0" fillId="3" borderId="0" xfId="0" applyNumberFormat="1" applyFill="1"/>
    <xf numFmtId="172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Continuous"/>
    </xf>
    <xf numFmtId="4" fontId="4" fillId="0" borderId="0" xfId="0" applyNumberFormat="1" applyFont="1"/>
    <xf numFmtId="172" fontId="4" fillId="0" borderId="0" xfId="0" applyNumberFormat="1" applyFont="1"/>
    <xf numFmtId="14" fontId="0" fillId="4" borderId="0" xfId="0" applyNumberFormat="1" applyFill="1"/>
    <xf numFmtId="171" fontId="0" fillId="4" borderId="0" xfId="0" applyNumberFormat="1" applyFill="1"/>
    <xf numFmtId="0" fontId="5" fillId="0" borderId="0" xfId="0" applyFont="1"/>
    <xf numFmtId="172" fontId="0" fillId="0" borderId="0" xfId="1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4" fontId="0" fillId="2" borderId="0" xfId="0" applyNumberFormat="1" applyFill="1"/>
    <xf numFmtId="172" fontId="0" fillId="2" borderId="0" xfId="1" applyNumberFormat="1" applyFont="1" applyFill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77"/>
  <sheetViews>
    <sheetView tabSelected="1" workbookViewId="0">
      <pane ySplit="12" topLeftCell="A13" activePane="bottomLeft" state="frozen"/>
      <selection pane="bottomLeft"/>
    </sheetView>
  </sheetViews>
  <sheetFormatPr defaultRowHeight="11.25" x14ac:dyDescent="0.2"/>
  <cols>
    <col min="6" max="6" width="10.6640625" bestFit="1" customWidth="1"/>
    <col min="8" max="8" width="9.6640625" bestFit="1" customWidth="1"/>
    <col min="9" max="9" width="9.6640625" customWidth="1"/>
    <col min="10" max="11" width="9.6640625" bestFit="1" customWidth="1"/>
    <col min="12" max="12" width="2.83203125" customWidth="1"/>
    <col min="13" max="13" width="9.83203125" bestFit="1" customWidth="1"/>
    <col min="14" max="15" width="9.83203125" customWidth="1"/>
    <col min="16" max="16" width="10.6640625" customWidth="1"/>
    <col min="17" max="17" width="3.6640625" customWidth="1"/>
    <col min="18" max="18" width="9.6640625" customWidth="1"/>
    <col min="19" max="19" width="10.33203125" customWidth="1"/>
    <col min="20" max="20" width="3.33203125" customWidth="1"/>
    <col min="21" max="21" width="11.83203125" customWidth="1"/>
    <col min="22" max="22" width="12.83203125" customWidth="1"/>
    <col min="23" max="24" width="10" customWidth="1"/>
    <col min="25" max="25" width="5.33203125" customWidth="1"/>
    <col min="26" max="26" width="10" customWidth="1"/>
    <col min="27" max="27" width="4.1640625" customWidth="1"/>
    <col min="28" max="33" width="9.6640625" bestFit="1" customWidth="1"/>
    <col min="41" max="41" width="2.33203125" customWidth="1"/>
    <col min="42" max="42" width="9.1640625" customWidth="1"/>
  </cols>
  <sheetData>
    <row r="2" spans="2:54" ht="23.25" x14ac:dyDescent="0.35">
      <c r="B2" s="17" t="s">
        <v>12</v>
      </c>
    </row>
    <row r="4" spans="2:54" x14ac:dyDescent="0.2">
      <c r="C4" t="s">
        <v>0</v>
      </c>
      <c r="D4" s="1">
        <f ca="1">TODAY()</f>
        <v>41886</v>
      </c>
    </row>
    <row r="5" spans="2:54" x14ac:dyDescent="0.2">
      <c r="D5" s="1"/>
    </row>
    <row r="6" spans="2:54" x14ac:dyDescent="0.2">
      <c r="D6" s="1" t="s">
        <v>3</v>
      </c>
      <c r="E6" s="13">
        <v>5</v>
      </c>
      <c r="G6" t="s">
        <v>5</v>
      </c>
      <c r="H6" s="13">
        <v>38</v>
      </c>
      <c r="I6" s="13"/>
    </row>
    <row r="7" spans="2:54" x14ac:dyDescent="0.2">
      <c r="D7" s="1" t="s">
        <v>4</v>
      </c>
      <c r="E7" s="14">
        <v>0.5</v>
      </c>
      <c r="G7" t="s">
        <v>6</v>
      </c>
      <c r="H7" s="13">
        <v>12</v>
      </c>
      <c r="I7" s="13"/>
    </row>
    <row r="8" spans="2:54" x14ac:dyDescent="0.2">
      <c r="D8" s="1" t="s">
        <v>8</v>
      </c>
      <c r="E8" s="14">
        <v>0.8</v>
      </c>
      <c r="I8" s="4"/>
      <c r="J8" t="s">
        <v>17</v>
      </c>
      <c r="K8" s="13">
        <v>0.75</v>
      </c>
      <c r="L8" s="13"/>
      <c r="R8" s="13"/>
    </row>
    <row r="9" spans="2:54" x14ac:dyDescent="0.2">
      <c r="D9" s="1" t="s">
        <v>9</v>
      </c>
      <c r="E9" s="10">
        <f ca="1">SQRT((E7^2*F42+E8^2*(F73-F42))/F73)</f>
        <v>0.49746587593632546</v>
      </c>
      <c r="G9" s="1" t="s">
        <v>16</v>
      </c>
      <c r="H9" s="13">
        <v>1</v>
      </c>
      <c r="I9" s="4"/>
      <c r="J9" t="s">
        <v>11</v>
      </c>
      <c r="K9" s="4">
        <f>SQRT(1-K8^2)</f>
        <v>0.66143782776614768</v>
      </c>
      <c r="L9" s="4"/>
      <c r="R9" s="4"/>
    </row>
    <row r="10" spans="2:54" x14ac:dyDescent="0.2">
      <c r="H10" s="4"/>
      <c r="I10" s="4"/>
      <c r="U10" s="20" t="s">
        <v>25</v>
      </c>
      <c r="V10" s="20"/>
      <c r="W10" s="20"/>
    </row>
    <row r="11" spans="2:54" x14ac:dyDescent="0.2">
      <c r="H11" s="20" t="s">
        <v>23</v>
      </c>
      <c r="I11" s="20"/>
      <c r="J11" s="20" t="s">
        <v>5</v>
      </c>
      <c r="K11" s="20"/>
      <c r="N11" s="3" t="s">
        <v>13</v>
      </c>
      <c r="O11" s="3" t="s">
        <v>5</v>
      </c>
      <c r="P11" s="3" t="s">
        <v>13</v>
      </c>
      <c r="Q11" s="3"/>
      <c r="R11" s="20" t="s">
        <v>20</v>
      </c>
      <c r="S11" s="20"/>
      <c r="U11" s="20" t="s">
        <v>26</v>
      </c>
      <c r="V11" s="20"/>
      <c r="AC11" s="12" t="s">
        <v>10</v>
      </c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Q11" s="12" t="s">
        <v>10</v>
      </c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2:54" x14ac:dyDescent="0.2">
      <c r="E12" s="3" t="s">
        <v>1</v>
      </c>
      <c r="F12" s="3" t="s">
        <v>2</v>
      </c>
      <c r="H12" s="3" t="s">
        <v>24</v>
      </c>
      <c r="I12" s="3" t="s">
        <v>15</v>
      </c>
      <c r="J12" s="3" t="s">
        <v>22</v>
      </c>
      <c r="K12" s="3" t="s">
        <v>21</v>
      </c>
      <c r="L12" s="19"/>
      <c r="M12" s="3" t="s">
        <v>7</v>
      </c>
      <c r="N12" s="3" t="s">
        <v>4</v>
      </c>
      <c r="O12" s="3" t="s">
        <v>19</v>
      </c>
      <c r="P12" s="3" t="s">
        <v>7</v>
      </c>
      <c r="R12" s="3" t="s">
        <v>22</v>
      </c>
      <c r="S12" s="3" t="s">
        <v>21</v>
      </c>
      <c r="U12" s="19" t="s">
        <v>18</v>
      </c>
      <c r="V12" s="19" t="s">
        <v>14</v>
      </c>
      <c r="W12" s="3" t="s">
        <v>21</v>
      </c>
      <c r="Y12" s="3"/>
      <c r="Z12" s="3" t="s">
        <v>27</v>
      </c>
      <c r="AA12" s="19"/>
      <c r="AC12" s="11">
        <v>1</v>
      </c>
      <c r="AD12" s="11">
        <v>2</v>
      </c>
      <c r="AE12" s="11">
        <v>3</v>
      </c>
      <c r="AF12" s="11">
        <v>4</v>
      </c>
      <c r="AG12" s="11">
        <v>5</v>
      </c>
      <c r="AH12" s="11">
        <v>6</v>
      </c>
      <c r="AI12" s="11">
        <v>7</v>
      </c>
      <c r="AJ12" s="11">
        <v>8</v>
      </c>
      <c r="AK12" s="11">
        <v>9</v>
      </c>
      <c r="AL12" s="11">
        <v>10</v>
      </c>
      <c r="AM12" s="11">
        <v>11</v>
      </c>
      <c r="AN12" s="11">
        <v>12</v>
      </c>
      <c r="AQ12" s="11">
        <v>1</v>
      </c>
      <c r="AR12" s="11">
        <v>2</v>
      </c>
      <c r="AS12" s="11">
        <v>3</v>
      </c>
      <c r="AT12" s="11">
        <v>4</v>
      </c>
      <c r="AU12" s="11">
        <v>5</v>
      </c>
      <c r="AV12" s="11">
        <v>6</v>
      </c>
      <c r="AW12" s="11">
        <v>7</v>
      </c>
      <c r="AX12" s="11">
        <v>8</v>
      </c>
      <c r="AY12" s="11">
        <v>9</v>
      </c>
      <c r="AZ12" s="11">
        <v>10</v>
      </c>
      <c r="BA12" s="11">
        <v>11</v>
      </c>
      <c r="BB12" s="11">
        <v>12</v>
      </c>
    </row>
    <row r="13" spans="2:54" x14ac:dyDescent="0.2">
      <c r="E13" s="6">
        <v>37043</v>
      </c>
      <c r="F13" s="7">
        <f ca="1">(E13-$D$4)/365.25</f>
        <v>-13.259411362080767</v>
      </c>
      <c r="H13" s="5" t="e">
        <f ca="1">$E$6*EXP(-0.5*$E$7^2*F13+$E$7*AB13*SQRT(F13))</f>
        <v>#NUM!</v>
      </c>
      <c r="I13" s="5"/>
      <c r="J13" s="4">
        <f>$H$6</f>
        <v>38</v>
      </c>
      <c r="N13" s="18">
        <f ca="1">MIN(SQRT(($E$7^2*($F$43-F13)+$E$8^2*($F$73-$F$43))/($F$73-F13)),$E$8)</f>
        <v>0.6670832032063152</v>
      </c>
      <c r="O13" s="4">
        <f>$H$7</f>
        <v>12</v>
      </c>
      <c r="P13" s="5">
        <f t="shared" ref="P13:P44" ca="1" si="0">MIN($K$8*$E$8*SQRT($F$73-$F$57)/(N13*SQRT($F$73-F13)),$K$8)</f>
        <v>0.46446779982970865</v>
      </c>
      <c r="R13" s="4" t="e">
        <f ca="1">$H$9*(H13*(J13-$H$6)+H13*N13*O13*P13*SQRT($F$73-F13))</f>
        <v>#NUM!</v>
      </c>
      <c r="U13" s="5">
        <f t="shared" ref="U13:U44" ca="1" si="1">$H$9*((J13-$H$6)+N13*O13*P13*SQRT($F$73-F13))</f>
        <v>1.5069449083754927</v>
      </c>
      <c r="V13" s="5" t="e">
        <f ca="1">$H$9*H13</f>
        <v>#NUM!</v>
      </c>
      <c r="AB13" s="2">
        <f ca="1">SUM(AC13:AN13)-6</f>
        <v>0.29697895589760837</v>
      </c>
      <c r="AC13" s="2">
        <f ca="1">RAND()</f>
        <v>0.63537573498948152</v>
      </c>
      <c r="AD13" s="2">
        <f t="shared" ref="AD13:AN28" ca="1" si="2">RAND()</f>
        <v>0.30638519367192829</v>
      </c>
      <c r="AE13" s="2">
        <f t="shared" ca="1" si="2"/>
        <v>0.96580918492504186</v>
      </c>
      <c r="AF13" s="2">
        <f t="shared" ca="1" si="2"/>
        <v>0.24111413737425658</v>
      </c>
      <c r="AG13" s="2">
        <f t="shared" ca="1" si="2"/>
        <v>0.18861441327416906</v>
      </c>
      <c r="AH13" s="2">
        <f t="shared" ca="1" si="2"/>
        <v>0.91728432629052326</v>
      </c>
      <c r="AI13" s="2">
        <f t="shared" ca="1" si="2"/>
        <v>0.5730415474051237</v>
      </c>
      <c r="AJ13" s="2">
        <f t="shared" ca="1" si="2"/>
        <v>0.6036391017600804</v>
      </c>
      <c r="AK13" s="2">
        <f t="shared" ca="1" si="2"/>
        <v>4.4207555615436878E-2</v>
      </c>
      <c r="AL13" s="2">
        <f t="shared" ca="1" si="2"/>
        <v>0.41242805347349509</v>
      </c>
      <c r="AM13" s="2">
        <f t="shared" ca="1" si="2"/>
        <v>0.53391904587793848</v>
      </c>
      <c r="AN13" s="2">
        <f t="shared" ca="1" si="2"/>
        <v>0.87516066124013248</v>
      </c>
    </row>
    <row r="14" spans="2:54" x14ac:dyDescent="0.2">
      <c r="E14" s="6">
        <v>37044</v>
      </c>
      <c r="F14" s="7">
        <f t="shared" ref="F14:F73" ca="1" si="3">(E14-$D$4)/365.25</f>
        <v>-13.256673511293634</v>
      </c>
      <c r="H14" s="5" t="e">
        <f t="shared" ref="H14:H42" ca="1" si="4">H13*EXP(-0.5*$E$7^2*(F14-F13)+$E$7*AB14*SQRT(F14-F13))</f>
        <v>#NUM!</v>
      </c>
      <c r="I14" s="5" t="e">
        <f ca="1">LN(H14/H13)</f>
        <v>#NUM!</v>
      </c>
      <c r="J14" s="4">
        <f t="shared" ref="J14:J56" si="5">$H$6</f>
        <v>38</v>
      </c>
      <c r="K14" s="4">
        <f>J14-J13</f>
        <v>0</v>
      </c>
      <c r="L14" s="4"/>
      <c r="M14" s="5" t="e">
        <f ca="1">CORREL(I14:$I$73,K14:$K$73)</f>
        <v>#NUM!</v>
      </c>
      <c r="N14" s="18">
        <f ca="1">MIN(SQRT(($E$7^2*($F$43-F14)+$E$8^2*($F$73-$F$43))/($F$73-F14)),$E$8)</f>
        <v>0.66955588620051854</v>
      </c>
      <c r="O14" s="4">
        <f>$H$7</f>
        <v>12</v>
      </c>
      <c r="P14" s="5">
        <f t="shared" ca="1" si="0"/>
        <v>0.46665766486952059</v>
      </c>
      <c r="R14" s="4" t="e">
        <f t="shared" ref="R14:R44" ca="1" si="6">$H$9*(H14*(J14-$H$6)+H14*N14*O14*P14*SQRT($F$73-F14))</f>
        <v>#NUM!</v>
      </c>
      <c r="S14" s="5" t="e">
        <f ca="1">R14-R13</f>
        <v>#NUM!</v>
      </c>
      <c r="T14" s="5"/>
      <c r="U14" s="5">
        <f t="shared" ca="1" si="1"/>
        <v>1.5069449083754927</v>
      </c>
      <c r="V14" s="5" t="e">
        <f ca="1">$H$9*H14</f>
        <v>#NUM!</v>
      </c>
      <c r="W14" s="5" t="e">
        <f ca="1">U13*(H14-H13)+V13*(J14-J13)</f>
        <v>#NUM!</v>
      </c>
      <c r="X14" s="5" t="e">
        <f ca="1">$H$9*(H14-H13)*(J14-J13)</f>
        <v>#NUM!</v>
      </c>
      <c r="Y14" s="5"/>
      <c r="Z14" s="5" t="e">
        <f ca="1">S14-W14</f>
        <v>#NUM!</v>
      </c>
      <c r="AA14" s="4"/>
      <c r="AB14" s="2">
        <f t="shared" ref="AB14:AB73" ca="1" si="7">SUM(AC14:AN14)-6</f>
        <v>0.29070619718648416</v>
      </c>
      <c r="AC14" s="2">
        <f t="shared" ref="AC14:AN45" ca="1" si="8">RAND()</f>
        <v>0.40658199589122079</v>
      </c>
      <c r="AD14" s="2">
        <f t="shared" ca="1" si="2"/>
        <v>0.20511831345105813</v>
      </c>
      <c r="AE14" s="2">
        <f t="shared" ca="1" si="2"/>
        <v>2.934346167578783E-2</v>
      </c>
      <c r="AF14" s="2">
        <f t="shared" ca="1" si="2"/>
        <v>0.84865504509046441</v>
      </c>
      <c r="AG14" s="2">
        <f t="shared" ca="1" si="2"/>
        <v>0.52692297419165002</v>
      </c>
      <c r="AH14" s="2">
        <f t="shared" ca="1" si="2"/>
        <v>0.98581249652776048</v>
      </c>
      <c r="AI14" s="2">
        <f t="shared" ca="1" si="2"/>
        <v>0.85881520731978944</v>
      </c>
      <c r="AJ14" s="2">
        <f t="shared" ca="1" si="2"/>
        <v>0.13403194803411855</v>
      </c>
      <c r="AK14" s="2">
        <f t="shared" ca="1" si="2"/>
        <v>0.26005042428316238</v>
      </c>
      <c r="AL14" s="2">
        <f t="shared" ca="1" si="2"/>
        <v>0.39691584075778352</v>
      </c>
      <c r="AM14" s="2">
        <f t="shared" ca="1" si="2"/>
        <v>0.86994195902051652</v>
      </c>
      <c r="AN14" s="2">
        <f t="shared" ca="1" si="2"/>
        <v>0.76851653094317329</v>
      </c>
    </row>
    <row r="15" spans="2:54" x14ac:dyDescent="0.2">
      <c r="E15" s="6">
        <v>37045</v>
      </c>
      <c r="F15" s="7">
        <f t="shared" ca="1" si="3"/>
        <v>-13.253935660506503</v>
      </c>
      <c r="H15" s="5" t="e">
        <f t="shared" ca="1" si="4"/>
        <v>#NUM!</v>
      </c>
      <c r="I15" s="5" t="e">
        <f t="shared" ref="I15:I73" ca="1" si="9">LN(H15/H14)</f>
        <v>#NUM!</v>
      </c>
      <c r="J15" s="4">
        <f t="shared" si="5"/>
        <v>38</v>
      </c>
      <c r="K15" s="4">
        <f t="shared" ref="K15:K73" si="10">J15-J14</f>
        <v>0</v>
      </c>
      <c r="L15" s="4"/>
      <c r="M15" s="5"/>
      <c r="N15" s="18">
        <f t="shared" ref="N15:N72" ca="1" si="11">MIN(SQRT(($E$7^2*($F$43-F15)+$E$8^2*($F$73-$F$43))/($F$73-F15)),$E$8)</f>
        <v>0.67210426120582833</v>
      </c>
      <c r="O15" s="4">
        <f t="shared" ref="O15:O56" si="12">$H$7</f>
        <v>12</v>
      </c>
      <c r="P15" s="5">
        <f t="shared" ca="1" si="0"/>
        <v>0.46887879909873664</v>
      </c>
      <c r="R15" s="4" t="e">
        <f t="shared" ca="1" si="6"/>
        <v>#NUM!</v>
      </c>
      <c r="S15" s="5" t="e">
        <f t="shared" ref="S15:S73" ca="1" si="13">R15-R14</f>
        <v>#NUM!</v>
      </c>
      <c r="T15" s="5"/>
      <c r="U15" s="5">
        <f t="shared" ca="1" si="1"/>
        <v>1.5069449083754927</v>
      </c>
      <c r="V15" s="5" t="e">
        <f t="shared" ref="V15:V73" ca="1" si="14">$H$9*H15</f>
        <v>#NUM!</v>
      </c>
      <c r="W15" s="5" t="e">
        <f t="shared" ref="W15:W56" ca="1" si="15">U14*(H15-H14)+V14*(J15-J14)</f>
        <v>#NUM!</v>
      </c>
      <c r="X15" s="5" t="e">
        <f t="shared" ref="X15:X56" ca="1" si="16">$H$9*(H15-H14)*(J15-J14)</f>
        <v>#NUM!</v>
      </c>
      <c r="Y15" s="5"/>
      <c r="Z15" s="5" t="e">
        <f t="shared" ref="Z15:Z73" ca="1" si="17">S15-W15</f>
        <v>#NUM!</v>
      </c>
      <c r="AB15" s="2">
        <f t="shared" ca="1" si="7"/>
        <v>-0.85675676386388311</v>
      </c>
      <c r="AC15" s="2">
        <f t="shared" ca="1" si="8"/>
        <v>0.2170136862716695</v>
      </c>
      <c r="AD15" s="2">
        <f t="shared" ca="1" si="2"/>
        <v>0.1921867835380574</v>
      </c>
      <c r="AE15" s="2">
        <f t="shared" ca="1" si="2"/>
        <v>0.27008518804148218</v>
      </c>
      <c r="AF15" s="2">
        <f t="shared" ca="1" si="2"/>
        <v>0.99237541617955105</v>
      </c>
      <c r="AG15" s="2">
        <f t="shared" ca="1" si="2"/>
        <v>0.69232594609211895</v>
      </c>
      <c r="AH15" s="2">
        <f t="shared" ca="1" si="2"/>
        <v>0.50943433673019756</v>
      </c>
      <c r="AI15" s="2">
        <f t="shared" ca="1" si="2"/>
        <v>0.78137391416773516</v>
      </c>
      <c r="AJ15" s="2">
        <f t="shared" ca="1" si="2"/>
        <v>0.66200513201681455</v>
      </c>
      <c r="AK15" s="2">
        <f t="shared" ca="1" si="2"/>
        <v>0.58094573582224251</v>
      </c>
      <c r="AL15" s="2">
        <f t="shared" ca="1" si="2"/>
        <v>3.1841998582295639E-2</v>
      </c>
      <c r="AM15" s="2">
        <f t="shared" ca="1" si="2"/>
        <v>0.18170311896523783</v>
      </c>
      <c r="AN15" s="2">
        <f t="shared" ca="1" si="2"/>
        <v>3.1951979728713553E-2</v>
      </c>
    </row>
    <row r="16" spans="2:54" x14ac:dyDescent="0.2">
      <c r="E16" s="6">
        <v>37046</v>
      </c>
      <c r="F16" s="7">
        <f t="shared" ca="1" si="3"/>
        <v>-13.25119780971937</v>
      </c>
      <c r="H16" s="5" t="e">
        <f t="shared" ca="1" si="4"/>
        <v>#NUM!</v>
      </c>
      <c r="I16" s="5" t="e">
        <f t="shared" ca="1" si="9"/>
        <v>#NUM!</v>
      </c>
      <c r="J16" s="4">
        <f t="shared" si="5"/>
        <v>38</v>
      </c>
      <c r="K16" s="4">
        <f t="shared" si="10"/>
        <v>0</v>
      </c>
      <c r="L16" s="4"/>
      <c r="M16" s="5"/>
      <c r="N16" s="18">
        <f t="shared" ca="1" si="11"/>
        <v>0.67473191557442702</v>
      </c>
      <c r="O16" s="4">
        <f t="shared" si="12"/>
        <v>12</v>
      </c>
      <c r="P16" s="5">
        <f t="shared" ca="1" si="0"/>
        <v>0.47113195382936451</v>
      </c>
      <c r="R16" s="4" t="e">
        <f ca="1">$H$9*(H16*(J16-$H$6)+H16*N16*O16*P16*SQRT($F$73-F16))</f>
        <v>#NUM!</v>
      </c>
      <c r="S16" s="5" t="e">
        <f t="shared" ca="1" si="13"/>
        <v>#NUM!</v>
      </c>
      <c r="T16" s="5"/>
      <c r="U16" s="5">
        <f t="shared" ca="1" si="1"/>
        <v>1.5069449083754929</v>
      </c>
      <c r="V16" s="5" t="e">
        <f t="shared" ca="1" si="14"/>
        <v>#NUM!</v>
      </c>
      <c r="W16" s="5" t="e">
        <f t="shared" ca="1" si="15"/>
        <v>#NUM!</v>
      </c>
      <c r="X16" s="5" t="e">
        <f t="shared" ca="1" si="16"/>
        <v>#NUM!</v>
      </c>
      <c r="Y16" s="5"/>
      <c r="Z16" s="5" t="e">
        <f t="shared" ca="1" si="17"/>
        <v>#NUM!</v>
      </c>
      <c r="AB16" s="2">
        <f t="shared" ca="1" si="7"/>
        <v>0.17297296784906102</v>
      </c>
      <c r="AC16" s="2">
        <f t="shared" ca="1" si="8"/>
        <v>0.27390815738119745</v>
      </c>
      <c r="AD16" s="2">
        <f t="shared" ca="1" si="2"/>
        <v>0.83155312598377573</v>
      </c>
      <c r="AE16" s="2">
        <f t="shared" ca="1" si="2"/>
        <v>0.68023454197165301</v>
      </c>
      <c r="AF16" s="2">
        <f t="shared" ca="1" si="2"/>
        <v>0.72785588583677407</v>
      </c>
      <c r="AG16" s="2">
        <f t="shared" ca="1" si="2"/>
        <v>0.76990250593037579</v>
      </c>
      <c r="AH16" s="2">
        <f t="shared" ca="1" si="2"/>
        <v>9.3890031120061446E-2</v>
      </c>
      <c r="AI16" s="2">
        <f t="shared" ca="1" si="2"/>
        <v>0.78588356814300164</v>
      </c>
      <c r="AJ16" s="2">
        <f t="shared" ca="1" si="2"/>
        <v>0.16953154578271101</v>
      </c>
      <c r="AK16" s="2">
        <f t="shared" ca="1" si="2"/>
        <v>9.1437667820620794E-2</v>
      </c>
      <c r="AL16" s="2">
        <f t="shared" ca="1" si="2"/>
        <v>0.3615067325432969</v>
      </c>
      <c r="AM16" s="2">
        <f t="shared" ca="1" si="2"/>
        <v>0.42642019727444092</v>
      </c>
      <c r="AN16" s="2">
        <f t="shared" ca="1" si="2"/>
        <v>0.96084900806115259</v>
      </c>
    </row>
    <row r="17" spans="5:40" x14ac:dyDescent="0.2">
      <c r="E17" s="6">
        <v>37047</v>
      </c>
      <c r="F17" s="7">
        <f t="shared" ca="1" si="3"/>
        <v>-13.248459958932239</v>
      </c>
      <c r="H17" s="5" t="e">
        <f t="shared" ca="1" si="4"/>
        <v>#NUM!</v>
      </c>
      <c r="I17" s="5" t="e">
        <f t="shared" ca="1" si="9"/>
        <v>#NUM!</v>
      </c>
      <c r="J17" s="4">
        <f t="shared" si="5"/>
        <v>38</v>
      </c>
      <c r="K17" s="4">
        <f t="shared" si="10"/>
        <v>0</v>
      </c>
      <c r="L17" s="4"/>
      <c r="M17" s="5"/>
      <c r="N17" s="18">
        <f t="shared" ca="1" si="11"/>
        <v>0.6774426702153985</v>
      </c>
      <c r="O17" s="4">
        <f t="shared" si="12"/>
        <v>12</v>
      </c>
      <c r="P17" s="5">
        <f t="shared" ca="1" si="0"/>
        <v>0.47341790589148153</v>
      </c>
      <c r="R17" s="4" t="e">
        <f t="shared" ca="1" si="6"/>
        <v>#NUM!</v>
      </c>
      <c r="S17" s="5" t="e">
        <f t="shared" ca="1" si="13"/>
        <v>#NUM!</v>
      </c>
      <c r="T17" s="5"/>
      <c r="U17" s="5">
        <f t="shared" ca="1" si="1"/>
        <v>1.5069449083754933</v>
      </c>
      <c r="V17" s="5" t="e">
        <f t="shared" ca="1" si="14"/>
        <v>#NUM!</v>
      </c>
      <c r="W17" s="5" t="e">
        <f t="shared" ca="1" si="15"/>
        <v>#NUM!</v>
      </c>
      <c r="X17" s="5" t="e">
        <f t="shared" ca="1" si="16"/>
        <v>#NUM!</v>
      </c>
      <c r="Y17" s="5"/>
      <c r="Z17" s="5" t="e">
        <f t="shared" ca="1" si="17"/>
        <v>#NUM!</v>
      </c>
      <c r="AB17" s="2">
        <f t="shared" ca="1" si="7"/>
        <v>9.4593206798040619E-2</v>
      </c>
      <c r="AC17" s="2">
        <f t="shared" ca="1" si="8"/>
        <v>0.8400825068956842</v>
      </c>
      <c r="AD17" s="2">
        <f t="shared" ca="1" si="2"/>
        <v>0.53064946921909473</v>
      </c>
      <c r="AE17" s="2">
        <f t="shared" ca="1" si="2"/>
        <v>0.70865442790482958</v>
      </c>
      <c r="AF17" s="2">
        <f t="shared" ca="1" si="2"/>
        <v>3.4778178181014807E-2</v>
      </c>
      <c r="AG17" s="2">
        <f t="shared" ca="1" si="2"/>
        <v>0.25750039139439695</v>
      </c>
      <c r="AH17" s="2">
        <f t="shared" ca="1" si="2"/>
        <v>0.28719924182627798</v>
      </c>
      <c r="AI17" s="2">
        <f t="shared" ca="1" si="2"/>
        <v>0.92732917695470474</v>
      </c>
      <c r="AJ17" s="2">
        <f t="shared" ca="1" si="2"/>
        <v>0.87010353615030478</v>
      </c>
      <c r="AK17" s="2">
        <f t="shared" ca="1" si="2"/>
        <v>0.10734081669460549</v>
      </c>
      <c r="AL17" s="2">
        <f t="shared" ca="1" si="2"/>
        <v>0.38635615828735448</v>
      </c>
      <c r="AM17" s="2">
        <f t="shared" ca="1" si="2"/>
        <v>0.32245855784552613</v>
      </c>
      <c r="AN17" s="2">
        <f t="shared" ca="1" si="2"/>
        <v>0.82214074544424587</v>
      </c>
    </row>
    <row r="18" spans="5:40" x14ac:dyDescent="0.2">
      <c r="E18" s="6">
        <v>37048</v>
      </c>
      <c r="F18" s="7">
        <f t="shared" ca="1" si="3"/>
        <v>-13.245722108145106</v>
      </c>
      <c r="H18" s="5" t="e">
        <f t="shared" ca="1" si="4"/>
        <v>#NUM!</v>
      </c>
      <c r="I18" s="5" t="e">
        <f t="shared" ca="1" si="9"/>
        <v>#NUM!</v>
      </c>
      <c r="J18" s="4">
        <f t="shared" si="5"/>
        <v>38</v>
      </c>
      <c r="K18" s="4">
        <f t="shared" si="10"/>
        <v>0</v>
      </c>
      <c r="L18" s="4"/>
      <c r="M18" s="5"/>
      <c r="N18" s="18">
        <f t="shared" ca="1" si="11"/>
        <v>0.68024059914656054</v>
      </c>
      <c r="O18" s="4">
        <f t="shared" si="12"/>
        <v>12</v>
      </c>
      <c r="P18" s="5">
        <f t="shared" ca="1" si="0"/>
        <v>0.47573745875851636</v>
      </c>
      <c r="R18" s="4" t="e">
        <f t="shared" ca="1" si="6"/>
        <v>#NUM!</v>
      </c>
      <c r="S18" s="5" t="e">
        <f t="shared" ca="1" si="13"/>
        <v>#NUM!</v>
      </c>
      <c r="T18" s="5"/>
      <c r="U18" s="5">
        <f t="shared" ca="1" si="1"/>
        <v>1.5069449083754931</v>
      </c>
      <c r="V18" s="5" t="e">
        <f t="shared" ca="1" si="14"/>
        <v>#NUM!</v>
      </c>
      <c r="W18" s="5" t="e">
        <f t="shared" ca="1" si="15"/>
        <v>#NUM!</v>
      </c>
      <c r="X18" s="5" t="e">
        <f t="shared" ca="1" si="16"/>
        <v>#NUM!</v>
      </c>
      <c r="Y18" s="5"/>
      <c r="Z18" s="5" t="e">
        <f t="shared" ca="1" si="17"/>
        <v>#NUM!</v>
      </c>
      <c r="AB18" s="2">
        <f t="shared" ca="1" si="7"/>
        <v>-0.62262310475585902</v>
      </c>
      <c r="AC18" s="2">
        <f t="shared" ca="1" si="8"/>
        <v>0.40170821007568647</v>
      </c>
      <c r="AD18" s="2">
        <f t="shared" ca="1" si="2"/>
        <v>0.66503949711644483</v>
      </c>
      <c r="AE18" s="2">
        <f t="shared" ca="1" si="2"/>
        <v>0.90279191207270937</v>
      </c>
      <c r="AF18" s="2">
        <f t="shared" ca="1" si="2"/>
        <v>6.1710084687548461E-2</v>
      </c>
      <c r="AG18" s="2">
        <f t="shared" ca="1" si="2"/>
        <v>0.2284455618744281</v>
      </c>
      <c r="AH18" s="2">
        <f t="shared" ca="1" si="2"/>
        <v>0.63131331233640908</v>
      </c>
      <c r="AI18" s="2">
        <f t="shared" ca="1" si="2"/>
        <v>0.23322915665217836</v>
      </c>
      <c r="AJ18" s="2">
        <f t="shared" ca="1" si="2"/>
        <v>0.75917703218834576</v>
      </c>
      <c r="AK18" s="2">
        <f t="shared" ca="1" si="2"/>
        <v>0.4495730716050037</v>
      </c>
      <c r="AL18" s="2">
        <f t="shared" ca="1" si="2"/>
        <v>0.15366785508272807</v>
      </c>
      <c r="AM18" s="2">
        <f t="shared" ca="1" si="2"/>
        <v>0.71320872254670775</v>
      </c>
      <c r="AN18" s="2">
        <f t="shared" ca="1" si="2"/>
        <v>0.17751247900595024</v>
      </c>
    </row>
    <row r="19" spans="5:40" x14ac:dyDescent="0.2">
      <c r="E19" s="6">
        <v>37049</v>
      </c>
      <c r="F19" s="7">
        <f t="shared" ca="1" si="3"/>
        <v>-13.242984257357975</v>
      </c>
      <c r="H19" s="5" t="e">
        <f t="shared" ca="1" si="4"/>
        <v>#NUM!</v>
      </c>
      <c r="I19" s="5" t="e">
        <f t="shared" ca="1" si="9"/>
        <v>#NUM!</v>
      </c>
      <c r="J19" s="4">
        <f t="shared" si="5"/>
        <v>38</v>
      </c>
      <c r="K19" s="4">
        <f t="shared" si="10"/>
        <v>0</v>
      </c>
      <c r="L19" s="4"/>
      <c r="M19" s="5"/>
      <c r="N19" s="18">
        <f t="shared" ca="1" si="11"/>
        <v>0.6831300510639714</v>
      </c>
      <c r="O19" s="4">
        <f t="shared" si="12"/>
        <v>12</v>
      </c>
      <c r="P19" s="5">
        <f t="shared" ca="1" si="0"/>
        <v>0.47809144373375589</v>
      </c>
      <c r="R19" s="4" t="e">
        <f t="shared" ca="1" si="6"/>
        <v>#NUM!</v>
      </c>
      <c r="S19" s="5" t="e">
        <f t="shared" ca="1" si="13"/>
        <v>#NUM!</v>
      </c>
      <c r="T19" s="5"/>
      <c r="U19" s="5">
        <f t="shared" ca="1" si="1"/>
        <v>1.5069449083754927</v>
      </c>
      <c r="V19" s="5" t="e">
        <f t="shared" ca="1" si="14"/>
        <v>#NUM!</v>
      </c>
      <c r="W19" s="5" t="e">
        <f t="shared" ca="1" si="15"/>
        <v>#NUM!</v>
      </c>
      <c r="X19" s="5" t="e">
        <f t="shared" ca="1" si="16"/>
        <v>#NUM!</v>
      </c>
      <c r="Y19" s="5"/>
      <c r="Z19" s="5" t="e">
        <f t="shared" ca="1" si="17"/>
        <v>#NUM!</v>
      </c>
      <c r="AB19" s="2">
        <f t="shared" ca="1" si="7"/>
        <v>-8.3045209504639672E-5</v>
      </c>
      <c r="AC19" s="2">
        <f t="shared" ca="1" si="8"/>
        <v>0.26406128470105406</v>
      </c>
      <c r="AD19" s="2">
        <f t="shared" ca="1" si="2"/>
        <v>0.57171237408319175</v>
      </c>
      <c r="AE19" s="2">
        <f t="shared" ca="1" si="2"/>
        <v>0.22937155904483697</v>
      </c>
      <c r="AF19" s="2">
        <f t="shared" ca="1" si="2"/>
        <v>0.59053681444365591</v>
      </c>
      <c r="AG19" s="2">
        <f t="shared" ca="1" si="2"/>
        <v>0.31229286830493974</v>
      </c>
      <c r="AH19" s="2">
        <f t="shared" ca="1" si="2"/>
        <v>0.28055080882117911</v>
      </c>
      <c r="AI19" s="2">
        <f t="shared" ca="1" si="2"/>
        <v>0.87412326988869216</v>
      </c>
      <c r="AJ19" s="2">
        <f t="shared" ca="1" si="2"/>
        <v>0.51638194479156729</v>
      </c>
      <c r="AK19" s="2">
        <f t="shared" ca="1" si="2"/>
        <v>0.55406711601724024</v>
      </c>
      <c r="AL19" s="2">
        <f t="shared" ca="1" si="2"/>
        <v>0.94448483724902987</v>
      </c>
      <c r="AM19" s="2">
        <f t="shared" ca="1" si="2"/>
        <v>0.70371697472467032</v>
      </c>
      <c r="AN19" s="2">
        <f t="shared" ca="1" si="2"/>
        <v>0.15861710272043683</v>
      </c>
    </row>
    <row r="20" spans="5:40" x14ac:dyDescent="0.2">
      <c r="E20" s="6">
        <v>37050</v>
      </c>
      <c r="F20" s="7">
        <f t="shared" ca="1" si="3"/>
        <v>-13.240246406570842</v>
      </c>
      <c r="H20" s="5" t="e">
        <f t="shared" ca="1" si="4"/>
        <v>#NUM!</v>
      </c>
      <c r="I20" s="5" t="e">
        <f t="shared" ca="1" si="9"/>
        <v>#NUM!</v>
      </c>
      <c r="J20" s="4">
        <f t="shared" si="5"/>
        <v>38</v>
      </c>
      <c r="K20" s="4">
        <f t="shared" si="10"/>
        <v>0</v>
      </c>
      <c r="L20" s="4"/>
      <c r="M20" s="5"/>
      <c r="N20" s="18">
        <f t="shared" ca="1" si="11"/>
        <v>0.68611567317845967</v>
      </c>
      <c r="O20" s="4">
        <f t="shared" si="12"/>
        <v>12</v>
      </c>
      <c r="P20" s="5">
        <f t="shared" ca="1" si="0"/>
        <v>0.48048072120210294</v>
      </c>
      <c r="R20" s="4" t="e">
        <f t="shared" ca="1" si="6"/>
        <v>#NUM!</v>
      </c>
      <c r="S20" s="5" t="e">
        <f t="shared" ca="1" si="13"/>
        <v>#NUM!</v>
      </c>
      <c r="T20" s="5"/>
      <c r="U20" s="5">
        <f t="shared" ca="1" si="1"/>
        <v>1.5069449083754929</v>
      </c>
      <c r="V20" s="5" t="e">
        <f t="shared" ca="1" si="14"/>
        <v>#NUM!</v>
      </c>
      <c r="W20" s="5" t="e">
        <f t="shared" ca="1" si="15"/>
        <v>#NUM!</v>
      </c>
      <c r="X20" s="5" t="e">
        <f t="shared" ca="1" si="16"/>
        <v>#NUM!</v>
      </c>
      <c r="Y20" s="5"/>
      <c r="Z20" s="5" t="e">
        <f t="shared" ca="1" si="17"/>
        <v>#NUM!</v>
      </c>
      <c r="AB20" s="2">
        <f t="shared" ca="1" si="7"/>
        <v>-1.1148692847390462</v>
      </c>
      <c r="AC20" s="2">
        <f t="shared" ca="1" si="8"/>
        <v>3.2493813019383255E-2</v>
      </c>
      <c r="AD20" s="2">
        <f t="shared" ca="1" si="2"/>
        <v>0.21871375648633196</v>
      </c>
      <c r="AE20" s="2">
        <f t="shared" ca="1" si="2"/>
        <v>0.80980778293725142</v>
      </c>
      <c r="AF20" s="2">
        <f t="shared" ca="1" si="2"/>
        <v>0.21680599415165469</v>
      </c>
      <c r="AG20" s="2">
        <f t="shared" ca="1" si="2"/>
        <v>0.25021000331894983</v>
      </c>
      <c r="AH20" s="2">
        <f t="shared" ca="1" si="2"/>
        <v>0.7477462977457604</v>
      </c>
      <c r="AI20" s="2">
        <f t="shared" ca="1" si="2"/>
        <v>0.11455008437329495</v>
      </c>
      <c r="AJ20" s="2">
        <f t="shared" ca="1" si="2"/>
        <v>0.36894888118915692</v>
      </c>
      <c r="AK20" s="2">
        <f t="shared" ca="1" si="2"/>
        <v>0.50167608931263163</v>
      </c>
      <c r="AL20" s="2">
        <f t="shared" ca="1" si="2"/>
        <v>9.708716900987302E-2</v>
      </c>
      <c r="AM20" s="2">
        <f t="shared" ca="1" si="2"/>
        <v>0.67425140288473007</v>
      </c>
      <c r="AN20" s="2">
        <f t="shared" ca="1" si="2"/>
        <v>0.85283944083193608</v>
      </c>
    </row>
    <row r="21" spans="5:40" x14ac:dyDescent="0.2">
      <c r="E21" s="6">
        <v>37051</v>
      </c>
      <c r="F21" s="7">
        <f t="shared" ca="1" si="3"/>
        <v>-13.237508555783711</v>
      </c>
      <c r="H21" s="5" t="e">
        <f t="shared" ca="1" si="4"/>
        <v>#NUM!</v>
      </c>
      <c r="I21" s="5" t="e">
        <f t="shared" ca="1" si="9"/>
        <v>#NUM!</v>
      </c>
      <c r="J21" s="4">
        <f t="shared" si="5"/>
        <v>38</v>
      </c>
      <c r="K21" s="4">
        <f t="shared" si="10"/>
        <v>0</v>
      </c>
      <c r="L21" s="4"/>
      <c r="M21" s="5"/>
      <c r="N21" s="18">
        <f t="shared" ca="1" si="11"/>
        <v>0.68920243760450917</v>
      </c>
      <c r="O21" s="4">
        <f t="shared" si="12"/>
        <v>12</v>
      </c>
      <c r="P21" s="5">
        <f t="shared" ca="1" si="0"/>
        <v>0.48290618195131862</v>
      </c>
      <c r="R21" s="4" t="e">
        <f t="shared" ca="1" si="6"/>
        <v>#NUM!</v>
      </c>
      <c r="S21" s="5" t="e">
        <f t="shared" ca="1" si="13"/>
        <v>#NUM!</v>
      </c>
      <c r="T21" s="5"/>
      <c r="U21" s="5">
        <f t="shared" ca="1" si="1"/>
        <v>1.5069449083754931</v>
      </c>
      <c r="V21" s="5" t="e">
        <f t="shared" ca="1" si="14"/>
        <v>#NUM!</v>
      </c>
      <c r="W21" s="5" t="e">
        <f t="shared" ca="1" si="15"/>
        <v>#NUM!</v>
      </c>
      <c r="X21" s="5" t="e">
        <f t="shared" ca="1" si="16"/>
        <v>#NUM!</v>
      </c>
      <c r="Y21" s="5"/>
      <c r="Z21" s="5" t="e">
        <f t="shared" ca="1" si="17"/>
        <v>#NUM!</v>
      </c>
      <c r="AB21" s="2">
        <f t="shared" ca="1" si="7"/>
        <v>-0.14876856059747823</v>
      </c>
      <c r="AC21" s="2">
        <f t="shared" ca="1" si="8"/>
        <v>2.1261964386015686E-2</v>
      </c>
      <c r="AD21" s="2">
        <f t="shared" ca="1" si="2"/>
        <v>0.59591794328374925</v>
      </c>
      <c r="AE21" s="2">
        <f t="shared" ca="1" si="2"/>
        <v>0.68022135269045869</v>
      </c>
      <c r="AF21" s="2">
        <f t="shared" ca="1" si="2"/>
        <v>0.44290491185132153</v>
      </c>
      <c r="AG21" s="2">
        <f t="shared" ca="1" si="2"/>
        <v>0.6798541290850536</v>
      </c>
      <c r="AH21" s="2">
        <f t="shared" ca="1" si="2"/>
        <v>0.7261394857353245</v>
      </c>
      <c r="AI21" s="2">
        <f t="shared" ca="1" si="2"/>
        <v>0.65048264220393548</v>
      </c>
      <c r="AJ21" s="2">
        <f t="shared" ca="1" si="2"/>
        <v>0.4798821355937456</v>
      </c>
      <c r="AK21" s="2">
        <f t="shared" ca="1" si="2"/>
        <v>0.85921630541201066</v>
      </c>
      <c r="AL21" s="2">
        <f t="shared" ca="1" si="2"/>
        <v>2.1636642833274267E-2</v>
      </c>
      <c r="AM21" s="2">
        <f t="shared" ca="1" si="2"/>
        <v>0.64114593975402168</v>
      </c>
      <c r="AN21" s="2">
        <f t="shared" ca="1" si="2"/>
        <v>5.2567986573610392E-2</v>
      </c>
    </row>
    <row r="22" spans="5:40" x14ac:dyDescent="0.2">
      <c r="E22" s="6">
        <v>37052</v>
      </c>
      <c r="F22" s="7">
        <f t="shared" ca="1" si="3"/>
        <v>-13.234770704996578</v>
      </c>
      <c r="H22" s="5" t="e">
        <f t="shared" ca="1" si="4"/>
        <v>#NUM!</v>
      </c>
      <c r="I22" s="5" t="e">
        <f t="shared" ca="1" si="9"/>
        <v>#NUM!</v>
      </c>
      <c r="J22" s="4">
        <f t="shared" si="5"/>
        <v>38</v>
      </c>
      <c r="K22" s="4">
        <f t="shared" si="10"/>
        <v>0</v>
      </c>
      <c r="L22" s="4"/>
      <c r="M22" s="5"/>
      <c r="N22" s="18">
        <f t="shared" ca="1" si="11"/>
        <v>0.69239567062907104</v>
      </c>
      <c r="O22" s="4">
        <f t="shared" si="12"/>
        <v>12</v>
      </c>
      <c r="P22" s="5">
        <f t="shared" ca="1" si="0"/>
        <v>0.48536874856740497</v>
      </c>
      <c r="R22" s="4" t="e">
        <f t="shared" ca="1" si="6"/>
        <v>#NUM!</v>
      </c>
      <c r="S22" s="5" t="e">
        <f t="shared" ca="1" si="13"/>
        <v>#NUM!</v>
      </c>
      <c r="T22" s="5"/>
      <c r="U22" s="5">
        <f t="shared" ca="1" si="1"/>
        <v>1.5069449083754929</v>
      </c>
      <c r="V22" s="5" t="e">
        <f t="shared" ca="1" si="14"/>
        <v>#NUM!</v>
      </c>
      <c r="W22" s="5" t="e">
        <f t="shared" ca="1" si="15"/>
        <v>#NUM!</v>
      </c>
      <c r="X22" s="5" t="e">
        <f t="shared" ca="1" si="16"/>
        <v>#NUM!</v>
      </c>
      <c r="Y22" s="5"/>
      <c r="Z22" s="5" t="e">
        <f t="shared" ca="1" si="17"/>
        <v>#NUM!</v>
      </c>
      <c r="AB22" s="2">
        <f t="shared" ca="1" si="7"/>
        <v>0.47620832247575784</v>
      </c>
      <c r="AC22" s="2">
        <f t="shared" ca="1" si="8"/>
        <v>0.55071897534985148</v>
      </c>
      <c r="AD22" s="2">
        <f t="shared" ca="1" si="2"/>
        <v>0.86005600730775777</v>
      </c>
      <c r="AE22" s="2">
        <f t="shared" ca="1" si="2"/>
        <v>0.67623414660613346</v>
      </c>
      <c r="AF22" s="2">
        <f t="shared" ca="1" si="2"/>
        <v>0.37983636127914222</v>
      </c>
      <c r="AG22" s="2">
        <f t="shared" ca="1" si="2"/>
        <v>9.4126359995731157E-2</v>
      </c>
      <c r="AH22" s="2">
        <f t="shared" ca="1" si="2"/>
        <v>0.90731397632707933</v>
      </c>
      <c r="AI22" s="2">
        <f t="shared" ca="1" si="2"/>
        <v>0.52643506653085315</v>
      </c>
      <c r="AJ22" s="2">
        <f t="shared" ca="1" si="2"/>
        <v>0.99760570543704186</v>
      </c>
      <c r="AK22" s="2">
        <f t="shared" ca="1" si="2"/>
        <v>0.34983105532230263</v>
      </c>
      <c r="AL22" s="2">
        <f t="shared" ca="1" si="2"/>
        <v>2.0867794323216282E-2</v>
      </c>
      <c r="AM22" s="2">
        <f t="shared" ca="1" si="2"/>
        <v>0.97442030496456356</v>
      </c>
      <c r="AN22" s="2">
        <f t="shared" ca="1" si="2"/>
        <v>0.13876256903208573</v>
      </c>
    </row>
    <row r="23" spans="5:40" x14ac:dyDescent="0.2">
      <c r="E23" s="6">
        <v>37053</v>
      </c>
      <c r="F23" s="7">
        <f t="shared" ca="1" si="3"/>
        <v>-13.232032854209445</v>
      </c>
      <c r="H23" s="5" t="e">
        <f t="shared" ca="1" si="4"/>
        <v>#NUM!</v>
      </c>
      <c r="I23" s="5" t="e">
        <f t="shared" ca="1" si="9"/>
        <v>#NUM!</v>
      </c>
      <c r="J23" s="4">
        <f t="shared" si="5"/>
        <v>38</v>
      </c>
      <c r="K23" s="4">
        <f t="shared" si="10"/>
        <v>0</v>
      </c>
      <c r="L23" s="4"/>
      <c r="M23" s="5"/>
      <c r="N23" s="18">
        <f t="shared" ca="1" si="11"/>
        <v>0.69570108523704355</v>
      </c>
      <c r="O23" s="4">
        <f t="shared" si="12"/>
        <v>12</v>
      </c>
      <c r="P23" s="5">
        <f t="shared" ca="1" si="0"/>
        <v>0.48786937690904497</v>
      </c>
      <c r="R23" s="4" t="e">
        <f t="shared" ca="1" si="6"/>
        <v>#NUM!</v>
      </c>
      <c r="S23" s="5" t="e">
        <f t="shared" ca="1" si="13"/>
        <v>#NUM!</v>
      </c>
      <c r="T23" s="5"/>
      <c r="U23" s="5">
        <f t="shared" ca="1" si="1"/>
        <v>1.5069449083754929</v>
      </c>
      <c r="V23" s="5" t="e">
        <f t="shared" ca="1" si="14"/>
        <v>#NUM!</v>
      </c>
      <c r="W23" s="5" t="e">
        <f t="shared" ca="1" si="15"/>
        <v>#NUM!</v>
      </c>
      <c r="X23" s="5" t="e">
        <f t="shared" ca="1" si="16"/>
        <v>#NUM!</v>
      </c>
      <c r="Y23" s="5"/>
      <c r="Z23" s="5" t="e">
        <f t="shared" ca="1" si="17"/>
        <v>#NUM!</v>
      </c>
      <c r="AB23" s="2">
        <f t="shared" ca="1" si="7"/>
        <v>3.3115227808242942E-2</v>
      </c>
      <c r="AC23" s="2">
        <f t="shared" ca="1" si="8"/>
        <v>0.1135859427631285</v>
      </c>
      <c r="AD23" s="2">
        <f t="shared" ca="1" si="2"/>
        <v>0.76040544906538665</v>
      </c>
      <c r="AE23" s="2">
        <f t="shared" ca="1" si="2"/>
        <v>0.58422147513509792</v>
      </c>
      <c r="AF23" s="2">
        <f t="shared" ca="1" si="2"/>
        <v>0.42533675496793233</v>
      </c>
      <c r="AG23" s="2">
        <f t="shared" ca="1" si="2"/>
        <v>0.86840567120609102</v>
      </c>
      <c r="AH23" s="2">
        <f t="shared" ca="1" si="2"/>
        <v>0.68118665214958807</v>
      </c>
      <c r="AI23" s="2">
        <f t="shared" ca="1" si="2"/>
        <v>0.2148570293456562</v>
      </c>
      <c r="AJ23" s="2">
        <f t="shared" ca="1" si="2"/>
        <v>0.26439908055396844</v>
      </c>
      <c r="AK23" s="2">
        <f t="shared" ca="1" si="2"/>
        <v>0.68253709206437019</v>
      </c>
      <c r="AL23" s="2">
        <f t="shared" ca="1" si="2"/>
        <v>0.55474429005937809</v>
      </c>
      <c r="AM23" s="2">
        <f t="shared" ca="1" si="2"/>
        <v>7.6421813616879941E-2</v>
      </c>
      <c r="AN23" s="2">
        <f t="shared" ca="1" si="2"/>
        <v>0.80701397688076704</v>
      </c>
    </row>
    <row r="24" spans="5:40" x14ac:dyDescent="0.2">
      <c r="E24" s="6">
        <v>37054</v>
      </c>
      <c r="F24" s="7">
        <f t="shared" ca="1" si="3"/>
        <v>-13.229295003422314</v>
      </c>
      <c r="H24" s="5" t="e">
        <f t="shared" ca="1" si="4"/>
        <v>#NUM!</v>
      </c>
      <c r="I24" s="5" t="e">
        <f t="shared" ca="1" si="9"/>
        <v>#NUM!</v>
      </c>
      <c r="J24" s="4">
        <f t="shared" si="5"/>
        <v>38</v>
      </c>
      <c r="K24" s="4">
        <f t="shared" si="10"/>
        <v>0</v>
      </c>
      <c r="L24" s="4"/>
      <c r="M24" s="5"/>
      <c r="N24" s="18">
        <f t="shared" ca="1" si="11"/>
        <v>0.69912481732812215</v>
      </c>
      <c r="O24" s="4">
        <f t="shared" si="12"/>
        <v>12</v>
      </c>
      <c r="P24" s="5">
        <f t="shared" ca="1" si="0"/>
        <v>0.49040905766649062</v>
      </c>
      <c r="R24" s="4" t="e">
        <f t="shared" ca="1" si="6"/>
        <v>#NUM!</v>
      </c>
      <c r="S24" s="5" t="e">
        <f t="shared" ca="1" si="13"/>
        <v>#NUM!</v>
      </c>
      <c r="T24" s="5"/>
      <c r="U24" s="5">
        <f t="shared" ca="1" si="1"/>
        <v>1.5069449083754931</v>
      </c>
      <c r="V24" s="5" t="e">
        <f t="shared" ca="1" si="14"/>
        <v>#NUM!</v>
      </c>
      <c r="W24" s="5" t="e">
        <f t="shared" ca="1" si="15"/>
        <v>#NUM!</v>
      </c>
      <c r="X24" s="5" t="e">
        <f t="shared" ca="1" si="16"/>
        <v>#NUM!</v>
      </c>
      <c r="Y24" s="5"/>
      <c r="Z24" s="5" t="e">
        <f t="shared" ca="1" si="17"/>
        <v>#NUM!</v>
      </c>
      <c r="AB24" s="2">
        <f t="shared" ca="1" si="7"/>
        <v>-0.33568326066955567</v>
      </c>
      <c r="AC24" s="2">
        <f t="shared" ca="1" si="8"/>
        <v>0.40723845644979773</v>
      </c>
      <c r="AD24" s="2">
        <f t="shared" ca="1" si="2"/>
        <v>0.66193807699620866</v>
      </c>
      <c r="AE24" s="2">
        <f t="shared" ca="1" si="2"/>
        <v>0.68162313414171649</v>
      </c>
      <c r="AF24" s="2">
        <f t="shared" ca="1" si="2"/>
        <v>0.56578522015656296</v>
      </c>
      <c r="AG24" s="2">
        <f t="shared" ca="1" si="2"/>
        <v>0.53608492407497677</v>
      </c>
      <c r="AH24" s="2">
        <f t="shared" ca="1" si="2"/>
        <v>0.48858588500766975</v>
      </c>
      <c r="AI24" s="2">
        <f t="shared" ca="1" si="2"/>
        <v>0.39628502464680071</v>
      </c>
      <c r="AJ24" s="2">
        <f t="shared" ca="1" si="2"/>
        <v>0.76030128125511542</v>
      </c>
      <c r="AK24" s="2">
        <f t="shared" ca="1" si="2"/>
        <v>0.63202582778214034</v>
      </c>
      <c r="AL24" s="2">
        <f t="shared" ca="1" si="2"/>
        <v>0.15121359902060327</v>
      </c>
      <c r="AM24" s="2">
        <f t="shared" ca="1" si="2"/>
        <v>0.19349804478829002</v>
      </c>
      <c r="AN24" s="2">
        <f t="shared" ca="1" si="2"/>
        <v>0.18973726501056176</v>
      </c>
    </row>
    <row r="25" spans="5:40" x14ac:dyDescent="0.2">
      <c r="E25" s="6">
        <v>37055</v>
      </c>
      <c r="F25" s="7">
        <f t="shared" ca="1" si="3"/>
        <v>-13.226557152635181</v>
      </c>
      <c r="H25" s="5" t="e">
        <f t="shared" ca="1" si="4"/>
        <v>#NUM!</v>
      </c>
      <c r="I25" s="5" t="e">
        <f t="shared" ca="1" si="9"/>
        <v>#NUM!</v>
      </c>
      <c r="J25" s="4">
        <f t="shared" si="5"/>
        <v>38</v>
      </c>
      <c r="K25" s="4">
        <f t="shared" si="10"/>
        <v>0</v>
      </c>
      <c r="L25" s="4"/>
      <c r="M25" s="5"/>
      <c r="N25" s="18">
        <f t="shared" ca="1" si="11"/>
        <v>0.70267346612775994</v>
      </c>
      <c r="O25" s="4">
        <f t="shared" si="12"/>
        <v>12</v>
      </c>
      <c r="P25" s="5">
        <f t="shared" ca="1" si="0"/>
        <v>0.49298881801065653</v>
      </c>
      <c r="R25" s="4" t="e">
        <f t="shared" ca="1" si="6"/>
        <v>#NUM!</v>
      </c>
      <c r="S25" s="5" t="e">
        <f t="shared" ca="1" si="13"/>
        <v>#NUM!</v>
      </c>
      <c r="T25" s="5"/>
      <c r="U25" s="5">
        <f t="shared" ca="1" si="1"/>
        <v>1.5069449083754931</v>
      </c>
      <c r="V25" s="5" t="e">
        <f t="shared" ca="1" si="14"/>
        <v>#NUM!</v>
      </c>
      <c r="W25" s="5" t="e">
        <f t="shared" ca="1" si="15"/>
        <v>#NUM!</v>
      </c>
      <c r="X25" s="5" t="e">
        <f t="shared" ca="1" si="16"/>
        <v>#NUM!</v>
      </c>
      <c r="Y25" s="5"/>
      <c r="Z25" s="5" t="e">
        <f t="shared" ca="1" si="17"/>
        <v>#NUM!</v>
      </c>
      <c r="AB25" s="2">
        <f t="shared" ca="1" si="7"/>
        <v>1.2237797110318409</v>
      </c>
      <c r="AC25" s="2">
        <f t="shared" ca="1" si="8"/>
        <v>0.4170933061609885</v>
      </c>
      <c r="AD25" s="2">
        <f t="shared" ca="1" si="2"/>
        <v>0.92121902501879893</v>
      </c>
      <c r="AE25" s="2">
        <f t="shared" ca="1" si="2"/>
        <v>0.34394984544948348</v>
      </c>
      <c r="AF25" s="2">
        <f t="shared" ca="1" si="2"/>
        <v>0.91902329286514717</v>
      </c>
      <c r="AG25" s="2">
        <f t="shared" ca="1" si="2"/>
        <v>0.14447300761079807</v>
      </c>
      <c r="AH25" s="2">
        <f t="shared" ca="1" si="2"/>
        <v>0.89206491939101917</v>
      </c>
      <c r="AI25" s="2">
        <f t="shared" ca="1" si="2"/>
        <v>0.60057514983672877</v>
      </c>
      <c r="AJ25" s="2">
        <f t="shared" ca="1" si="2"/>
        <v>0.69052069894053392</v>
      </c>
      <c r="AK25" s="2">
        <f t="shared" ca="1" si="2"/>
        <v>0.95682869357314337</v>
      </c>
      <c r="AL25" s="2">
        <f t="shared" ca="1" si="2"/>
        <v>0.17545642027669683</v>
      </c>
      <c r="AM25" s="2">
        <f t="shared" ca="1" si="2"/>
        <v>0.94234394230523055</v>
      </c>
      <c r="AN25" s="2">
        <f t="shared" ca="1" si="2"/>
        <v>0.22023140960327259</v>
      </c>
    </row>
    <row r="26" spans="5:40" x14ac:dyDescent="0.2">
      <c r="E26" s="6">
        <v>37056</v>
      </c>
      <c r="F26" s="7">
        <f t="shared" ca="1" si="3"/>
        <v>-13.223819301848049</v>
      </c>
      <c r="H26" s="5" t="e">
        <f t="shared" ca="1" si="4"/>
        <v>#NUM!</v>
      </c>
      <c r="I26" s="5" t="e">
        <f t="shared" ca="1" si="9"/>
        <v>#NUM!</v>
      </c>
      <c r="J26" s="4">
        <f t="shared" si="5"/>
        <v>38</v>
      </c>
      <c r="K26" s="4">
        <f t="shared" si="10"/>
        <v>0</v>
      </c>
      <c r="L26" s="4"/>
      <c r="M26" s="5"/>
      <c r="N26" s="18">
        <f t="shared" ca="1" si="11"/>
        <v>0.7063541393754017</v>
      </c>
      <c r="O26" s="4">
        <f t="shared" si="12"/>
        <v>12</v>
      </c>
      <c r="P26" s="5">
        <f t="shared" ca="1" si="0"/>
        <v>0.49560972333863962</v>
      </c>
      <c r="R26" s="4" t="e">
        <f t="shared" ca="1" si="6"/>
        <v>#NUM!</v>
      </c>
      <c r="S26" s="5" t="e">
        <f t="shared" ca="1" si="13"/>
        <v>#NUM!</v>
      </c>
      <c r="T26" s="5"/>
      <c r="U26" s="5">
        <f t="shared" ca="1" si="1"/>
        <v>1.5069449083754929</v>
      </c>
      <c r="V26" s="5" t="e">
        <f t="shared" ca="1" si="14"/>
        <v>#NUM!</v>
      </c>
      <c r="W26" s="5" t="e">
        <f t="shared" ca="1" si="15"/>
        <v>#NUM!</v>
      </c>
      <c r="X26" s="5" t="e">
        <f t="shared" ca="1" si="16"/>
        <v>#NUM!</v>
      </c>
      <c r="Y26" s="5"/>
      <c r="Z26" s="5" t="e">
        <f t="shared" ca="1" si="17"/>
        <v>#NUM!</v>
      </c>
      <c r="AB26" s="2">
        <f t="shared" ca="1" si="7"/>
        <v>-0.8496783178713514</v>
      </c>
      <c r="AC26" s="2">
        <f t="shared" ca="1" si="8"/>
        <v>0.77681396777175071</v>
      </c>
      <c r="AD26" s="2">
        <f t="shared" ca="1" si="2"/>
        <v>0.77006041504599043</v>
      </c>
      <c r="AE26" s="2">
        <f t="shared" ca="1" si="2"/>
        <v>0.21293576808338721</v>
      </c>
      <c r="AF26" s="2">
        <f t="shared" ca="1" si="2"/>
        <v>0.19911249521111762</v>
      </c>
      <c r="AG26" s="2">
        <f t="shared" ca="1" si="2"/>
        <v>0.1150480087780934</v>
      </c>
      <c r="AH26" s="2">
        <f t="shared" ca="1" si="2"/>
        <v>0.82542844834682905</v>
      </c>
      <c r="AI26" s="2">
        <f t="shared" ca="1" si="2"/>
        <v>0.20605869012134981</v>
      </c>
      <c r="AJ26" s="2">
        <f t="shared" ca="1" si="2"/>
        <v>0.98470345483075072</v>
      </c>
      <c r="AK26" s="2">
        <f t="shared" ca="1" si="2"/>
        <v>0.46358234130913334</v>
      </c>
      <c r="AL26" s="2">
        <f t="shared" ca="1" si="2"/>
        <v>6.5715930063822481E-2</v>
      </c>
      <c r="AM26" s="2">
        <f t="shared" ca="1" si="2"/>
        <v>0.34972092501702334</v>
      </c>
      <c r="AN26" s="2">
        <f t="shared" ca="1" si="2"/>
        <v>0.18114123754939981</v>
      </c>
    </row>
    <row r="27" spans="5:40" x14ac:dyDescent="0.2">
      <c r="E27" s="6">
        <v>37057</v>
      </c>
      <c r="F27" s="7">
        <f t="shared" ca="1" si="3"/>
        <v>-13.221081451060916</v>
      </c>
      <c r="H27" s="5" t="e">
        <f t="shared" ca="1" si="4"/>
        <v>#NUM!</v>
      </c>
      <c r="I27" s="5" t="e">
        <f t="shared" ca="1" si="9"/>
        <v>#NUM!</v>
      </c>
      <c r="J27" s="4">
        <f t="shared" si="5"/>
        <v>38</v>
      </c>
      <c r="K27" s="4">
        <f t="shared" si="10"/>
        <v>0</v>
      </c>
      <c r="L27" s="4"/>
      <c r="M27" s="5"/>
      <c r="N27" s="18">
        <f t="shared" ca="1" si="11"/>
        <v>0.71017450396853632</v>
      </c>
      <c r="O27" s="4">
        <f t="shared" si="12"/>
        <v>12</v>
      </c>
      <c r="P27" s="5">
        <f t="shared" ca="1" si="0"/>
        <v>0.49827287912243978</v>
      </c>
      <c r="R27" s="4" t="e">
        <f t="shared" ca="1" si="6"/>
        <v>#NUM!</v>
      </c>
      <c r="S27" s="5" t="e">
        <f t="shared" ca="1" si="13"/>
        <v>#NUM!</v>
      </c>
      <c r="T27" s="5"/>
      <c r="U27" s="5">
        <f t="shared" ca="1" si="1"/>
        <v>1.5069449083754927</v>
      </c>
      <c r="V27" s="5" t="e">
        <f t="shared" ca="1" si="14"/>
        <v>#NUM!</v>
      </c>
      <c r="W27" s="5" t="e">
        <f t="shared" ca="1" si="15"/>
        <v>#NUM!</v>
      </c>
      <c r="X27" s="5" t="e">
        <f t="shared" ca="1" si="16"/>
        <v>#NUM!</v>
      </c>
      <c r="Y27" s="5"/>
      <c r="Z27" s="5" t="e">
        <f t="shared" ca="1" si="17"/>
        <v>#NUM!</v>
      </c>
      <c r="AB27" s="2">
        <f t="shared" ca="1" si="7"/>
        <v>1.7798377635377278</v>
      </c>
      <c r="AC27" s="2">
        <f t="shared" ca="1" si="8"/>
        <v>0.61858727334799268</v>
      </c>
      <c r="AD27" s="2">
        <f t="shared" ca="1" si="2"/>
        <v>0.82092834488885913</v>
      </c>
      <c r="AE27" s="2">
        <f t="shared" ca="1" si="2"/>
        <v>0.13718526678295329</v>
      </c>
      <c r="AF27" s="2">
        <f t="shared" ca="1" si="2"/>
        <v>0.5293627318797981</v>
      </c>
      <c r="AG27" s="2">
        <f t="shared" ca="1" si="2"/>
        <v>0.84895180834840955</v>
      </c>
      <c r="AH27" s="2">
        <f t="shared" ca="1" si="2"/>
        <v>0.85806455889941313</v>
      </c>
      <c r="AI27" s="2">
        <f t="shared" ca="1" si="2"/>
        <v>0.70660039133673136</v>
      </c>
      <c r="AJ27" s="2">
        <f t="shared" ca="1" si="2"/>
        <v>0.97789031548659922</v>
      </c>
      <c r="AK27" s="2">
        <f t="shared" ca="1" si="2"/>
        <v>0.52448177435422549</v>
      </c>
      <c r="AL27" s="2">
        <f t="shared" ca="1" si="2"/>
        <v>0.18597037738398137</v>
      </c>
      <c r="AM27" s="2">
        <f t="shared" ca="1" si="2"/>
        <v>0.98046235207193366</v>
      </c>
      <c r="AN27" s="2">
        <f t="shared" ca="1" si="2"/>
        <v>0.59135256875683173</v>
      </c>
    </row>
    <row r="28" spans="5:40" x14ac:dyDescent="0.2">
      <c r="E28" s="6">
        <v>37058</v>
      </c>
      <c r="F28" s="7">
        <f t="shared" ca="1" si="3"/>
        <v>-13.218343600273785</v>
      </c>
      <c r="H28" s="5" t="e">
        <f t="shared" ca="1" si="4"/>
        <v>#NUM!</v>
      </c>
      <c r="I28" s="5" t="e">
        <f t="shared" ca="1" si="9"/>
        <v>#NUM!</v>
      </c>
      <c r="J28" s="4">
        <f t="shared" si="5"/>
        <v>38</v>
      </c>
      <c r="K28" s="4">
        <f t="shared" si="10"/>
        <v>0</v>
      </c>
      <c r="L28" s="4"/>
      <c r="M28" s="5"/>
      <c r="N28" s="18">
        <f t="shared" ca="1" si="11"/>
        <v>0.71414284285428375</v>
      </c>
      <c r="O28" s="4">
        <f t="shared" si="12"/>
        <v>12</v>
      </c>
      <c r="P28" s="5">
        <f t="shared" ca="1" si="0"/>
        <v>0.50097943286811863</v>
      </c>
      <c r="R28" s="4" t="e">
        <f t="shared" ca="1" si="6"/>
        <v>#NUM!</v>
      </c>
      <c r="S28" s="5" t="e">
        <f t="shared" ca="1" si="13"/>
        <v>#NUM!</v>
      </c>
      <c r="T28" s="5"/>
      <c r="U28" s="5">
        <f t="shared" ca="1" si="1"/>
        <v>1.5069449083754927</v>
      </c>
      <c r="V28" s="5" t="e">
        <f t="shared" ca="1" si="14"/>
        <v>#NUM!</v>
      </c>
      <c r="W28" s="5" t="e">
        <f t="shared" ca="1" si="15"/>
        <v>#NUM!</v>
      </c>
      <c r="X28" s="5" t="e">
        <f t="shared" ca="1" si="16"/>
        <v>#NUM!</v>
      </c>
      <c r="Y28" s="5"/>
      <c r="Z28" s="5" t="e">
        <f t="shared" ca="1" si="17"/>
        <v>#NUM!</v>
      </c>
      <c r="AB28" s="2">
        <f t="shared" ca="1" si="7"/>
        <v>0.26538959615371205</v>
      </c>
      <c r="AC28" s="2">
        <f t="shared" ca="1" si="8"/>
        <v>0.58254065765632845</v>
      </c>
      <c r="AD28" s="2">
        <f t="shared" ca="1" si="2"/>
        <v>0.3867927999859937</v>
      </c>
      <c r="AE28" s="2">
        <f t="shared" ca="1" si="2"/>
        <v>0.79284378594999383</v>
      </c>
      <c r="AF28" s="2">
        <f t="shared" ca="1" si="2"/>
        <v>0.85708808938436987</v>
      </c>
      <c r="AG28" s="2">
        <f t="shared" ca="1" si="2"/>
        <v>0.31219083549953219</v>
      </c>
      <c r="AH28" s="2">
        <f t="shared" ca="1" si="2"/>
        <v>0.58170518763040779</v>
      </c>
      <c r="AI28" s="2">
        <f t="shared" ca="1" si="2"/>
        <v>0.68839480225289063</v>
      </c>
      <c r="AJ28" s="2">
        <f t="shared" ca="1" si="2"/>
        <v>0.93001199813768498</v>
      </c>
      <c r="AK28" s="2">
        <f t="shared" ca="1" si="2"/>
        <v>0.40093142373317037</v>
      </c>
      <c r="AL28" s="2">
        <f t="shared" ca="1" si="2"/>
        <v>1.0946135571489157E-2</v>
      </c>
      <c r="AM28" s="2">
        <f t="shared" ca="1" si="2"/>
        <v>0.5596560576147116</v>
      </c>
      <c r="AN28" s="2">
        <f t="shared" ca="1" si="2"/>
        <v>0.16228782273714037</v>
      </c>
    </row>
    <row r="29" spans="5:40" x14ac:dyDescent="0.2">
      <c r="E29" s="6">
        <v>37059</v>
      </c>
      <c r="F29" s="7">
        <f t="shared" ca="1" si="3"/>
        <v>-13.215605749486652</v>
      </c>
      <c r="H29" s="5" t="e">
        <f t="shared" ca="1" si="4"/>
        <v>#NUM!</v>
      </c>
      <c r="I29" s="5" t="e">
        <f t="shared" ca="1" si="9"/>
        <v>#NUM!</v>
      </c>
      <c r="J29" s="4">
        <f t="shared" si="5"/>
        <v>38</v>
      </c>
      <c r="K29" s="4">
        <f t="shared" si="10"/>
        <v>0</v>
      </c>
      <c r="L29" s="4"/>
      <c r="M29" s="5"/>
      <c r="N29" s="18">
        <f t="shared" ca="1" si="11"/>
        <v>0.71826811909557209</v>
      </c>
      <c r="O29" s="4">
        <f t="shared" si="12"/>
        <v>12</v>
      </c>
      <c r="P29" s="5">
        <f t="shared" ca="1" si="0"/>
        <v>0.50373057619333628</v>
      </c>
      <c r="R29" s="4" t="e">
        <f t="shared" ca="1" si="6"/>
        <v>#NUM!</v>
      </c>
      <c r="S29" s="5" t="e">
        <f t="shared" ca="1" si="13"/>
        <v>#NUM!</v>
      </c>
      <c r="T29" s="5"/>
      <c r="U29" s="5">
        <f t="shared" ca="1" si="1"/>
        <v>1.5069449083754929</v>
      </c>
      <c r="V29" s="5" t="e">
        <f t="shared" ca="1" si="14"/>
        <v>#NUM!</v>
      </c>
      <c r="W29" s="5" t="e">
        <f t="shared" ca="1" si="15"/>
        <v>#NUM!</v>
      </c>
      <c r="X29" s="5" t="e">
        <f t="shared" ca="1" si="16"/>
        <v>#NUM!</v>
      </c>
      <c r="Y29" s="5"/>
      <c r="Z29" s="5" t="e">
        <f t="shared" ca="1" si="17"/>
        <v>#NUM!</v>
      </c>
      <c r="AB29" s="2">
        <f t="shared" ca="1" si="7"/>
        <v>-0.55322046585081175</v>
      </c>
      <c r="AC29" s="2">
        <f t="shared" ca="1" si="8"/>
        <v>6.4657930797166419E-2</v>
      </c>
      <c r="AD29" s="2">
        <f t="shared" ca="1" si="8"/>
        <v>0.34751339997436126</v>
      </c>
      <c r="AE29" s="2">
        <f t="shared" ca="1" si="8"/>
        <v>0.88405950886879792</v>
      </c>
      <c r="AF29" s="2">
        <f t="shared" ca="1" si="8"/>
        <v>0.26003500002175972</v>
      </c>
      <c r="AG29" s="2">
        <f t="shared" ca="1" si="8"/>
        <v>0.26907119415147851</v>
      </c>
      <c r="AH29" s="2">
        <f t="shared" ca="1" si="8"/>
        <v>0.58147883933465372</v>
      </c>
      <c r="AI29" s="2">
        <f t="shared" ca="1" si="8"/>
        <v>0.52301135394354048</v>
      </c>
      <c r="AJ29" s="2">
        <f t="shared" ca="1" si="8"/>
        <v>0.4133102838241679</v>
      </c>
      <c r="AK29" s="2">
        <f t="shared" ca="1" si="8"/>
        <v>0.87013387426347322</v>
      </c>
      <c r="AL29" s="2">
        <f t="shared" ca="1" si="8"/>
        <v>0.39385665469254449</v>
      </c>
      <c r="AM29" s="2">
        <f t="shared" ca="1" si="8"/>
        <v>0.33933072981038503</v>
      </c>
      <c r="AN29" s="2">
        <f t="shared" ca="1" si="8"/>
        <v>0.50032076446685947</v>
      </c>
    </row>
    <row r="30" spans="5:40" x14ac:dyDescent="0.2">
      <c r="E30" s="6">
        <v>37060</v>
      </c>
      <c r="F30" s="7">
        <f t="shared" ca="1" si="3"/>
        <v>-13.212867898699521</v>
      </c>
      <c r="H30" s="5" t="e">
        <f t="shared" ca="1" si="4"/>
        <v>#NUM!</v>
      </c>
      <c r="I30" s="5" t="e">
        <f t="shared" ca="1" si="9"/>
        <v>#NUM!</v>
      </c>
      <c r="J30" s="4">
        <f t="shared" si="5"/>
        <v>38</v>
      </c>
      <c r="K30" s="4">
        <f t="shared" si="10"/>
        <v>0</v>
      </c>
      <c r="L30" s="4"/>
      <c r="M30" s="5"/>
      <c r="N30" s="18">
        <f t="shared" ca="1" si="11"/>
        <v>0.72256004820070974</v>
      </c>
      <c r="O30" s="4">
        <f t="shared" si="12"/>
        <v>12</v>
      </c>
      <c r="P30" s="5">
        <f t="shared" ca="1" si="0"/>
        <v>0.50652754703175173</v>
      </c>
      <c r="R30" s="4" t="e">
        <f t="shared" ca="1" si="6"/>
        <v>#NUM!</v>
      </c>
      <c r="S30" s="5" t="e">
        <f t="shared" ca="1" si="13"/>
        <v>#NUM!</v>
      </c>
      <c r="T30" s="5"/>
      <c r="U30" s="5">
        <f t="shared" ca="1" si="1"/>
        <v>1.5069449083754927</v>
      </c>
      <c r="V30" s="5" t="e">
        <f t="shared" ca="1" si="14"/>
        <v>#NUM!</v>
      </c>
      <c r="W30" s="5" t="e">
        <f t="shared" ca="1" si="15"/>
        <v>#NUM!</v>
      </c>
      <c r="X30" s="5" t="e">
        <f t="shared" ca="1" si="16"/>
        <v>#NUM!</v>
      </c>
      <c r="Y30" s="5"/>
      <c r="Z30" s="5" t="e">
        <f t="shared" ca="1" si="17"/>
        <v>#NUM!</v>
      </c>
      <c r="AB30" s="2">
        <f t="shared" ca="1" si="7"/>
        <v>2.4404236049243906</v>
      </c>
      <c r="AC30" s="2">
        <f t="shared" ca="1" si="8"/>
        <v>0.81417008431417381</v>
      </c>
      <c r="AD30" s="2">
        <f t="shared" ca="1" si="8"/>
        <v>0.16943466675224406</v>
      </c>
      <c r="AE30" s="2">
        <f t="shared" ca="1" si="8"/>
        <v>0.55540977685837989</v>
      </c>
      <c r="AF30" s="2">
        <f t="shared" ca="1" si="8"/>
        <v>0.97208730037137403</v>
      </c>
      <c r="AG30" s="2">
        <f t="shared" ca="1" si="8"/>
        <v>0.78474876311205877</v>
      </c>
      <c r="AH30" s="2">
        <f t="shared" ca="1" si="8"/>
        <v>0.44920424397637582</v>
      </c>
      <c r="AI30" s="2">
        <f t="shared" ca="1" si="8"/>
        <v>0.63767703558319255</v>
      </c>
      <c r="AJ30" s="2">
        <f t="shared" ca="1" si="8"/>
        <v>0.9708334964601687</v>
      </c>
      <c r="AK30" s="2">
        <f t="shared" ca="1" si="8"/>
        <v>0.41270685297914966</v>
      </c>
      <c r="AL30" s="2">
        <f t="shared" ca="1" si="8"/>
        <v>0.87342851778773867</v>
      </c>
      <c r="AM30" s="2">
        <f t="shared" ca="1" si="8"/>
        <v>0.94353090084792901</v>
      </c>
      <c r="AN30" s="2">
        <f t="shared" ca="1" si="8"/>
        <v>0.85719196588160562</v>
      </c>
    </row>
    <row r="31" spans="5:40" x14ac:dyDescent="0.2">
      <c r="E31" s="6">
        <v>37061</v>
      </c>
      <c r="F31" s="7">
        <f t="shared" ca="1" si="3"/>
        <v>-13.210130047912388</v>
      </c>
      <c r="H31" s="5" t="e">
        <f t="shared" ca="1" si="4"/>
        <v>#NUM!</v>
      </c>
      <c r="I31" s="5" t="e">
        <f t="shared" ca="1" si="9"/>
        <v>#NUM!</v>
      </c>
      <c r="J31" s="4">
        <f t="shared" si="5"/>
        <v>38</v>
      </c>
      <c r="K31" s="4">
        <f t="shared" si="10"/>
        <v>0</v>
      </c>
      <c r="L31" s="4"/>
      <c r="M31" s="5"/>
      <c r="N31" s="18">
        <f t="shared" ca="1" si="11"/>
        <v>0.72702917999996997</v>
      </c>
      <c r="O31" s="4">
        <f t="shared" si="12"/>
        <v>12</v>
      </c>
      <c r="P31" s="5">
        <f t="shared" ca="1" si="0"/>
        <v>0.50937163197361068</v>
      </c>
      <c r="R31" s="4" t="e">
        <f t="shared" ca="1" si="6"/>
        <v>#NUM!</v>
      </c>
      <c r="S31" s="5" t="e">
        <f t="shared" ca="1" si="13"/>
        <v>#NUM!</v>
      </c>
      <c r="T31" s="5"/>
      <c r="U31" s="5">
        <f t="shared" ca="1" si="1"/>
        <v>1.5069449083754931</v>
      </c>
      <c r="V31" s="5" t="e">
        <f t="shared" ca="1" si="14"/>
        <v>#NUM!</v>
      </c>
      <c r="W31" s="5" t="e">
        <f t="shared" ca="1" si="15"/>
        <v>#NUM!</v>
      </c>
      <c r="X31" s="5" t="e">
        <f t="shared" ca="1" si="16"/>
        <v>#NUM!</v>
      </c>
      <c r="Y31" s="5"/>
      <c r="Z31" s="5" t="e">
        <f t="shared" ca="1" si="17"/>
        <v>#NUM!</v>
      </c>
      <c r="AB31" s="2">
        <f t="shared" ca="1" si="7"/>
        <v>-1.7558702260062402</v>
      </c>
      <c r="AC31" s="2">
        <f t="shared" ca="1" si="8"/>
        <v>4.2762119589219272E-2</v>
      </c>
      <c r="AD31" s="2">
        <f t="shared" ca="1" si="8"/>
        <v>0.38278376722971563</v>
      </c>
      <c r="AE31" s="2">
        <f t="shared" ca="1" si="8"/>
        <v>0.19101452073383218</v>
      </c>
      <c r="AF31" s="2">
        <f t="shared" ca="1" si="8"/>
        <v>0.20903584306575318</v>
      </c>
      <c r="AG31" s="2">
        <f t="shared" ca="1" si="8"/>
        <v>0.51473277027006714</v>
      </c>
      <c r="AH31" s="2">
        <f t="shared" ca="1" si="8"/>
        <v>0.91566154270696054</v>
      </c>
      <c r="AI31" s="2">
        <f t="shared" ca="1" si="8"/>
        <v>0.23666047689376224</v>
      </c>
      <c r="AJ31" s="2">
        <f t="shared" ca="1" si="8"/>
        <v>0.79427457063016482</v>
      </c>
      <c r="AK31" s="2">
        <f t="shared" ca="1" si="8"/>
        <v>0.26457513563766699</v>
      </c>
      <c r="AL31" s="2">
        <f t="shared" ca="1" si="8"/>
        <v>0.17762564491603972</v>
      </c>
      <c r="AM31" s="2">
        <f t="shared" ca="1" si="8"/>
        <v>0.31081340888601228</v>
      </c>
      <c r="AN31" s="2">
        <f t="shared" ca="1" si="8"/>
        <v>0.20418997343456569</v>
      </c>
    </row>
    <row r="32" spans="5:40" x14ac:dyDescent="0.2">
      <c r="E32" s="6">
        <v>37062</v>
      </c>
      <c r="F32" s="7">
        <f t="shared" ca="1" si="3"/>
        <v>-13.207392197125257</v>
      </c>
      <c r="H32" s="5" t="e">
        <f t="shared" ca="1" si="4"/>
        <v>#NUM!</v>
      </c>
      <c r="I32" s="5" t="e">
        <f t="shared" ca="1" si="9"/>
        <v>#NUM!</v>
      </c>
      <c r="J32" s="4">
        <f t="shared" si="5"/>
        <v>38</v>
      </c>
      <c r="K32" s="4">
        <f t="shared" si="10"/>
        <v>0</v>
      </c>
      <c r="L32" s="4"/>
      <c r="M32" s="5"/>
      <c r="N32" s="18">
        <f t="shared" ca="1" si="11"/>
        <v>0.73168699158761485</v>
      </c>
      <c r="O32" s="4">
        <f t="shared" si="12"/>
        <v>12</v>
      </c>
      <c r="P32" s="5">
        <f t="shared" ca="1" si="0"/>
        <v>0.51226416875250835</v>
      </c>
      <c r="R32" s="4" t="e">
        <f t="shared" ca="1" si="6"/>
        <v>#NUM!</v>
      </c>
      <c r="S32" s="5" t="e">
        <f t="shared" ca="1" si="13"/>
        <v>#NUM!</v>
      </c>
      <c r="T32" s="5"/>
      <c r="U32" s="5">
        <f t="shared" ca="1" si="1"/>
        <v>1.5069449083754927</v>
      </c>
      <c r="V32" s="5" t="e">
        <f t="shared" ca="1" si="14"/>
        <v>#NUM!</v>
      </c>
      <c r="W32" s="5" t="e">
        <f t="shared" ca="1" si="15"/>
        <v>#NUM!</v>
      </c>
      <c r="X32" s="5" t="e">
        <f t="shared" ca="1" si="16"/>
        <v>#NUM!</v>
      </c>
      <c r="Y32" s="5"/>
      <c r="Z32" s="5" t="e">
        <f t="shared" ca="1" si="17"/>
        <v>#NUM!</v>
      </c>
      <c r="AB32" s="2">
        <f t="shared" ca="1" si="7"/>
        <v>0.31599704769941894</v>
      </c>
      <c r="AC32" s="2">
        <f t="shared" ca="1" si="8"/>
        <v>0.98294473814752537</v>
      </c>
      <c r="AD32" s="2">
        <f t="shared" ca="1" si="8"/>
        <v>0.8182871600112015</v>
      </c>
      <c r="AE32" s="2">
        <f t="shared" ca="1" si="8"/>
        <v>9.5388465078373175E-3</v>
      </c>
      <c r="AF32" s="2">
        <f t="shared" ca="1" si="8"/>
        <v>0.86537264704577288</v>
      </c>
      <c r="AG32" s="2">
        <f t="shared" ca="1" si="8"/>
        <v>0.20361971796896461</v>
      </c>
      <c r="AH32" s="2">
        <f t="shared" ca="1" si="8"/>
        <v>0.52886948194969297</v>
      </c>
      <c r="AI32" s="2">
        <f t="shared" ca="1" si="8"/>
        <v>0.95442337415166556</v>
      </c>
      <c r="AJ32" s="2">
        <f t="shared" ca="1" si="8"/>
        <v>0.54246683237069959</v>
      </c>
      <c r="AK32" s="2">
        <f t="shared" ca="1" si="8"/>
        <v>7.116321752585808E-2</v>
      </c>
      <c r="AL32" s="2">
        <f t="shared" ca="1" si="8"/>
        <v>0.75034008706160282</v>
      </c>
      <c r="AM32" s="2">
        <f t="shared" ca="1" si="8"/>
        <v>0.25726113722442456</v>
      </c>
      <c r="AN32" s="2">
        <f t="shared" ca="1" si="8"/>
        <v>0.33170980773417336</v>
      </c>
    </row>
    <row r="33" spans="5:40" x14ac:dyDescent="0.2">
      <c r="E33" s="6">
        <v>37063</v>
      </c>
      <c r="F33" s="7">
        <f t="shared" ca="1" si="3"/>
        <v>-13.204654346338124</v>
      </c>
      <c r="H33" s="5" t="e">
        <f t="shared" ca="1" si="4"/>
        <v>#NUM!</v>
      </c>
      <c r="I33" s="5" t="e">
        <f t="shared" ca="1" si="9"/>
        <v>#NUM!</v>
      </c>
      <c r="J33" s="4">
        <f t="shared" si="5"/>
        <v>38</v>
      </c>
      <c r="K33" s="4">
        <f t="shared" si="10"/>
        <v>0</v>
      </c>
      <c r="L33" s="4"/>
      <c r="M33" s="5"/>
      <c r="N33" s="18">
        <f t="shared" ca="1" si="11"/>
        <v>0.73654599313281188</v>
      </c>
      <c r="O33" s="4">
        <f t="shared" si="12"/>
        <v>12</v>
      </c>
      <c r="P33" s="5">
        <f t="shared" ca="1" si="0"/>
        <v>0.51520654888931017</v>
      </c>
      <c r="R33" s="4" t="e">
        <f t="shared" ca="1" si="6"/>
        <v>#NUM!</v>
      </c>
      <c r="S33" s="5" t="e">
        <f t="shared" ca="1" si="13"/>
        <v>#NUM!</v>
      </c>
      <c r="T33" s="5"/>
      <c r="U33" s="5">
        <f t="shared" ca="1" si="1"/>
        <v>1.5069449083754929</v>
      </c>
      <c r="V33" s="5" t="e">
        <f t="shared" ca="1" si="14"/>
        <v>#NUM!</v>
      </c>
      <c r="W33" s="5" t="e">
        <f t="shared" ca="1" si="15"/>
        <v>#NUM!</v>
      </c>
      <c r="X33" s="5" t="e">
        <f t="shared" ca="1" si="16"/>
        <v>#NUM!</v>
      </c>
      <c r="Y33" s="5"/>
      <c r="Z33" s="5" t="e">
        <f t="shared" ca="1" si="17"/>
        <v>#NUM!</v>
      </c>
      <c r="AB33" s="2">
        <f t="shared" ca="1" si="7"/>
        <v>-1.5904749900236412</v>
      </c>
      <c r="AC33" s="2">
        <f t="shared" ca="1" si="8"/>
        <v>0.28497532745131637</v>
      </c>
      <c r="AD33" s="2">
        <f t="shared" ca="1" si="8"/>
        <v>0.55248591175143591</v>
      </c>
      <c r="AE33" s="2">
        <f t="shared" ca="1" si="8"/>
        <v>3.6032840094551211E-2</v>
      </c>
      <c r="AF33" s="2">
        <f t="shared" ca="1" si="8"/>
        <v>0.23440823121012855</v>
      </c>
      <c r="AG33" s="2">
        <f t="shared" ca="1" si="8"/>
        <v>6.2225930857153444E-2</v>
      </c>
      <c r="AH33" s="2">
        <f t="shared" ca="1" si="8"/>
        <v>0.13436995222843762</v>
      </c>
      <c r="AI33" s="2">
        <f t="shared" ca="1" si="8"/>
        <v>0.49079186001806185</v>
      </c>
      <c r="AJ33" s="2">
        <f t="shared" ca="1" si="8"/>
        <v>0.9738972253077619</v>
      </c>
      <c r="AK33" s="2">
        <f t="shared" ca="1" si="8"/>
        <v>0.67402866608980294</v>
      </c>
      <c r="AL33" s="2">
        <f t="shared" ca="1" si="8"/>
        <v>8.0337397508180919E-2</v>
      </c>
      <c r="AM33" s="2">
        <f t="shared" ca="1" si="8"/>
        <v>0.80428414654477443</v>
      </c>
      <c r="AN33" s="2">
        <f t="shared" ca="1" si="8"/>
        <v>8.1687520914753509E-2</v>
      </c>
    </row>
    <row r="34" spans="5:40" x14ac:dyDescent="0.2">
      <c r="E34" s="6">
        <v>37064</v>
      </c>
      <c r="F34" s="7">
        <f t="shared" ca="1" si="3"/>
        <v>-13.201916495550993</v>
      </c>
      <c r="H34" s="5" t="e">
        <f t="shared" ca="1" si="4"/>
        <v>#NUM!</v>
      </c>
      <c r="I34" s="5" t="e">
        <f t="shared" ca="1" si="9"/>
        <v>#NUM!</v>
      </c>
      <c r="J34" s="4">
        <f t="shared" si="5"/>
        <v>38</v>
      </c>
      <c r="K34" s="4">
        <f t="shared" si="10"/>
        <v>0</v>
      </c>
      <c r="L34" s="4"/>
      <c r="M34" s="5"/>
      <c r="N34" s="18">
        <f t="shared" ca="1" si="11"/>
        <v>0.74161984870956466</v>
      </c>
      <c r="O34" s="4">
        <f t="shared" si="12"/>
        <v>12</v>
      </c>
      <c r="P34" s="5">
        <f t="shared" ca="1" si="0"/>
        <v>0.51820022050503567</v>
      </c>
      <c r="R34" s="4" t="e">
        <f t="shared" ca="1" si="6"/>
        <v>#NUM!</v>
      </c>
      <c r="S34" s="5" t="e">
        <f t="shared" ca="1" si="13"/>
        <v>#NUM!</v>
      </c>
      <c r="T34" s="5"/>
      <c r="U34" s="5">
        <f t="shared" ca="1" si="1"/>
        <v>1.5069449083754929</v>
      </c>
      <c r="V34" s="5" t="e">
        <f t="shared" ca="1" si="14"/>
        <v>#NUM!</v>
      </c>
      <c r="W34" s="5" t="e">
        <f t="shared" ca="1" si="15"/>
        <v>#NUM!</v>
      </c>
      <c r="X34" s="5" t="e">
        <f t="shared" ca="1" si="16"/>
        <v>#NUM!</v>
      </c>
      <c r="Y34" s="5"/>
      <c r="Z34" s="5" t="e">
        <f t="shared" ca="1" si="17"/>
        <v>#NUM!</v>
      </c>
      <c r="AB34" s="2">
        <f t="shared" ca="1" si="7"/>
        <v>1.1042186920505914</v>
      </c>
      <c r="AC34" s="2">
        <f t="shared" ca="1" si="8"/>
        <v>0.59144066700388997</v>
      </c>
      <c r="AD34" s="2">
        <f t="shared" ca="1" si="8"/>
        <v>0.81420584049596356</v>
      </c>
      <c r="AE34" s="2">
        <f t="shared" ca="1" si="8"/>
        <v>0.39767208575967083</v>
      </c>
      <c r="AF34" s="2">
        <f t="shared" ca="1" si="8"/>
        <v>0.67142984856510601</v>
      </c>
      <c r="AG34" s="2">
        <f t="shared" ca="1" si="8"/>
        <v>0.87454821830499507</v>
      </c>
      <c r="AH34" s="2">
        <f t="shared" ca="1" si="8"/>
        <v>0.68763995180013082</v>
      </c>
      <c r="AI34" s="2">
        <f t="shared" ca="1" si="8"/>
        <v>0.38111743941404419</v>
      </c>
      <c r="AJ34" s="2">
        <f t="shared" ca="1" si="8"/>
        <v>0.58252808862822669</v>
      </c>
      <c r="AK34" s="2">
        <f t="shared" ca="1" si="8"/>
        <v>5.4003491174963614E-2</v>
      </c>
      <c r="AL34" s="2">
        <f t="shared" ca="1" si="8"/>
        <v>0.8796354002618586</v>
      </c>
      <c r="AM34" s="2">
        <f t="shared" ca="1" si="8"/>
        <v>0.69373700862091192</v>
      </c>
      <c r="AN34" s="2">
        <f t="shared" ca="1" si="8"/>
        <v>0.47626065202083012</v>
      </c>
    </row>
    <row r="35" spans="5:40" x14ac:dyDescent="0.2">
      <c r="E35" s="6">
        <v>37065</v>
      </c>
      <c r="F35" s="7">
        <f t="shared" ca="1" si="3"/>
        <v>-13.19917864476386</v>
      </c>
      <c r="H35" s="5" t="e">
        <f t="shared" ca="1" si="4"/>
        <v>#NUM!</v>
      </c>
      <c r="I35" s="5" t="e">
        <f t="shared" ca="1" si="9"/>
        <v>#NUM!</v>
      </c>
      <c r="J35" s="4">
        <f t="shared" si="5"/>
        <v>38</v>
      </c>
      <c r="K35" s="4">
        <f t="shared" si="10"/>
        <v>0</v>
      </c>
      <c r="L35" s="4"/>
      <c r="M35" s="5"/>
      <c r="N35" s="18">
        <f t="shared" ca="1" si="11"/>
        <v>0.74692351472028606</v>
      </c>
      <c r="O35" s="4">
        <f t="shared" si="12"/>
        <v>12</v>
      </c>
      <c r="P35" s="5">
        <f t="shared" ca="1" si="0"/>
        <v>0.52124669131568324</v>
      </c>
      <c r="R35" s="4" t="e">
        <f t="shared" ca="1" si="6"/>
        <v>#NUM!</v>
      </c>
      <c r="S35" s="5" t="e">
        <f t="shared" ca="1" si="13"/>
        <v>#NUM!</v>
      </c>
      <c r="T35" s="5"/>
      <c r="U35" s="5">
        <f t="shared" ca="1" si="1"/>
        <v>1.5069449083754931</v>
      </c>
      <c r="V35" s="5" t="e">
        <f t="shared" ca="1" si="14"/>
        <v>#NUM!</v>
      </c>
      <c r="W35" s="5" t="e">
        <f t="shared" ca="1" si="15"/>
        <v>#NUM!</v>
      </c>
      <c r="X35" s="5" t="e">
        <f t="shared" ca="1" si="16"/>
        <v>#NUM!</v>
      </c>
      <c r="Y35" s="5"/>
      <c r="Z35" s="5" t="e">
        <f t="shared" ca="1" si="17"/>
        <v>#NUM!</v>
      </c>
      <c r="AB35" s="2">
        <f t="shared" ca="1" si="7"/>
        <v>1.4675523611365842</v>
      </c>
      <c r="AC35" s="2">
        <f t="shared" ca="1" si="8"/>
        <v>0.5751544790860339</v>
      </c>
      <c r="AD35" s="2">
        <f t="shared" ca="1" si="8"/>
        <v>0.8415546866918775</v>
      </c>
      <c r="AE35" s="2">
        <f t="shared" ca="1" si="8"/>
        <v>0.50054552560203847</v>
      </c>
      <c r="AF35" s="2">
        <f t="shared" ca="1" si="8"/>
        <v>0.80416815477437864</v>
      </c>
      <c r="AG35" s="2">
        <f t="shared" ca="1" si="8"/>
        <v>0.32614904896088481</v>
      </c>
      <c r="AH35" s="2">
        <f t="shared" ca="1" si="8"/>
        <v>0.48356263438738312</v>
      </c>
      <c r="AI35" s="2">
        <f t="shared" ca="1" si="8"/>
        <v>0.32929685118561902</v>
      </c>
      <c r="AJ35" s="2">
        <f t="shared" ca="1" si="8"/>
        <v>0.59143353898373696</v>
      </c>
      <c r="AK35" s="2">
        <f t="shared" ca="1" si="8"/>
        <v>0.77851976312573057</v>
      </c>
      <c r="AL35" s="2">
        <f t="shared" ca="1" si="8"/>
        <v>0.99742955633036423</v>
      </c>
      <c r="AM35" s="2">
        <f t="shared" ca="1" si="8"/>
        <v>0.49282375017806002</v>
      </c>
      <c r="AN35" s="2">
        <f t="shared" ca="1" si="8"/>
        <v>0.74691437183047704</v>
      </c>
    </row>
    <row r="36" spans="5:40" x14ac:dyDescent="0.2">
      <c r="E36" s="6">
        <v>37066</v>
      </c>
      <c r="F36" s="7">
        <f t="shared" ca="1" si="3"/>
        <v>-13.196440793976729</v>
      </c>
      <c r="H36" s="5" t="e">
        <f t="shared" ca="1" si="4"/>
        <v>#NUM!</v>
      </c>
      <c r="I36" s="5" t="e">
        <f t="shared" ca="1" si="9"/>
        <v>#NUM!</v>
      </c>
      <c r="J36" s="4">
        <f t="shared" si="5"/>
        <v>38</v>
      </c>
      <c r="K36" s="4">
        <f t="shared" si="10"/>
        <v>0</v>
      </c>
      <c r="L36" s="4"/>
      <c r="M36" s="5"/>
      <c r="N36" s="18">
        <f t="shared" ca="1" si="11"/>
        <v>0.75247339900903709</v>
      </c>
      <c r="O36" s="4">
        <f t="shared" si="12"/>
        <v>12</v>
      </c>
      <c r="P36" s="5">
        <f t="shared" ca="1" si="0"/>
        <v>0.52434753182300498</v>
      </c>
      <c r="R36" s="4" t="e">
        <f t="shared" ca="1" si="6"/>
        <v>#NUM!</v>
      </c>
      <c r="S36" s="5" t="e">
        <f t="shared" ca="1" si="13"/>
        <v>#NUM!</v>
      </c>
      <c r="T36" s="5"/>
      <c r="U36" s="5">
        <f t="shared" ca="1" si="1"/>
        <v>1.5069449083754929</v>
      </c>
      <c r="V36" s="5" t="e">
        <f t="shared" ca="1" si="14"/>
        <v>#NUM!</v>
      </c>
      <c r="W36" s="5" t="e">
        <f t="shared" ca="1" si="15"/>
        <v>#NUM!</v>
      </c>
      <c r="X36" s="5" t="e">
        <f t="shared" ca="1" si="16"/>
        <v>#NUM!</v>
      </c>
      <c r="Y36" s="5"/>
      <c r="Z36" s="5" t="e">
        <f t="shared" ca="1" si="17"/>
        <v>#NUM!</v>
      </c>
      <c r="AB36" s="2">
        <f t="shared" ca="1" si="7"/>
        <v>-0.6679852154932755</v>
      </c>
      <c r="AC36" s="2">
        <f t="shared" ca="1" si="8"/>
        <v>0.14207950464710295</v>
      </c>
      <c r="AD36" s="2">
        <f t="shared" ca="1" si="8"/>
        <v>0.44183927519863997</v>
      </c>
      <c r="AE36" s="2">
        <f t="shared" ca="1" si="8"/>
        <v>0.29020607579288626</v>
      </c>
      <c r="AF36" s="2">
        <f t="shared" ca="1" si="8"/>
        <v>0.30055555738516326</v>
      </c>
      <c r="AG36" s="2">
        <f t="shared" ca="1" si="8"/>
        <v>0.87718212611400392</v>
      </c>
      <c r="AH36" s="2">
        <f t="shared" ca="1" si="8"/>
        <v>0.68250994293642397</v>
      </c>
      <c r="AI36" s="2">
        <f t="shared" ca="1" si="8"/>
        <v>0.64386516731185972</v>
      </c>
      <c r="AJ36" s="2">
        <f t="shared" ca="1" si="8"/>
        <v>0.20737405610672965</v>
      </c>
      <c r="AK36" s="2">
        <f t="shared" ca="1" si="8"/>
        <v>0.69462217434966222</v>
      </c>
      <c r="AL36" s="2">
        <f t="shared" ca="1" si="8"/>
        <v>0.73246979541768387</v>
      </c>
      <c r="AM36" s="2">
        <f t="shared" ca="1" si="8"/>
        <v>0.147296646250343</v>
      </c>
      <c r="AN36" s="2">
        <f t="shared" ca="1" si="8"/>
        <v>0.17201446299622536</v>
      </c>
    </row>
    <row r="37" spans="5:40" x14ac:dyDescent="0.2">
      <c r="E37" s="6">
        <v>37067</v>
      </c>
      <c r="F37" s="7">
        <f t="shared" ca="1" si="3"/>
        <v>-13.193702943189596</v>
      </c>
      <c r="H37" s="5" t="e">
        <f t="shared" ca="1" si="4"/>
        <v>#NUM!</v>
      </c>
      <c r="I37" s="5" t="e">
        <f t="shared" ca="1" si="9"/>
        <v>#NUM!</v>
      </c>
      <c r="J37" s="4">
        <f t="shared" si="5"/>
        <v>38</v>
      </c>
      <c r="K37" s="4">
        <f t="shared" si="10"/>
        <v>0</v>
      </c>
      <c r="L37" s="4"/>
      <c r="M37" s="5"/>
      <c r="N37" s="18">
        <f t="shared" ca="1" si="11"/>
        <v>0.75828754440515511</v>
      </c>
      <c r="O37" s="4">
        <f t="shared" si="12"/>
        <v>12</v>
      </c>
      <c r="P37" s="5">
        <f t="shared" ca="1" si="0"/>
        <v>0.52750437871662958</v>
      </c>
      <c r="R37" s="4" t="e">
        <f t="shared" ca="1" si="6"/>
        <v>#NUM!</v>
      </c>
      <c r="S37" s="5" t="e">
        <f t="shared" ca="1" si="13"/>
        <v>#NUM!</v>
      </c>
      <c r="T37" s="5"/>
      <c r="U37" s="5">
        <f t="shared" ca="1" si="1"/>
        <v>1.5069449083754931</v>
      </c>
      <c r="V37" s="5" t="e">
        <f t="shared" ca="1" si="14"/>
        <v>#NUM!</v>
      </c>
      <c r="W37" s="5" t="e">
        <f t="shared" ca="1" si="15"/>
        <v>#NUM!</v>
      </c>
      <c r="X37" s="5" t="e">
        <f t="shared" ca="1" si="16"/>
        <v>#NUM!</v>
      </c>
      <c r="Y37" s="5"/>
      <c r="Z37" s="5" t="e">
        <f t="shared" ca="1" si="17"/>
        <v>#NUM!</v>
      </c>
      <c r="AB37" s="2">
        <f t="shared" ca="1" si="7"/>
        <v>-1.2002664746029073</v>
      </c>
      <c r="AC37" s="2">
        <f t="shared" ca="1" si="8"/>
        <v>0.85164660476533183</v>
      </c>
      <c r="AD37" s="2">
        <f t="shared" ca="1" si="8"/>
        <v>0.73260484869233589</v>
      </c>
      <c r="AE37" s="2">
        <f t="shared" ca="1" si="8"/>
        <v>4.8262301313083844E-2</v>
      </c>
      <c r="AF37" s="2">
        <f t="shared" ca="1" si="8"/>
        <v>0.8758838068755127</v>
      </c>
      <c r="AG37" s="2">
        <f t="shared" ca="1" si="8"/>
        <v>0.11544682487432745</v>
      </c>
      <c r="AH37" s="2">
        <f t="shared" ca="1" si="8"/>
        <v>1.5069976242821692E-2</v>
      </c>
      <c r="AI37" s="2">
        <f t="shared" ca="1" si="8"/>
        <v>0.25642785090165976</v>
      </c>
      <c r="AJ37" s="2">
        <f t="shared" ca="1" si="8"/>
        <v>2.3379641427717979E-2</v>
      </c>
      <c r="AK37" s="2">
        <f t="shared" ca="1" si="8"/>
        <v>0.45407703510558295</v>
      </c>
      <c r="AL37" s="2">
        <f t="shared" ca="1" si="8"/>
        <v>1.2022041271852468E-2</v>
      </c>
      <c r="AM37" s="2">
        <f t="shared" ca="1" si="8"/>
        <v>0.54338767283762768</v>
      </c>
      <c r="AN37" s="2">
        <f t="shared" ca="1" si="8"/>
        <v>0.8715249210892384</v>
      </c>
    </row>
    <row r="38" spans="5:40" x14ac:dyDescent="0.2">
      <c r="E38" s="6">
        <v>37068</v>
      </c>
      <c r="F38" s="7">
        <f t="shared" ca="1" si="3"/>
        <v>-13.190965092402465</v>
      </c>
      <c r="H38" s="5" t="e">
        <f t="shared" ca="1" si="4"/>
        <v>#NUM!</v>
      </c>
      <c r="I38" s="5" t="e">
        <f t="shared" ca="1" si="9"/>
        <v>#NUM!</v>
      </c>
      <c r="J38" s="4">
        <f t="shared" si="5"/>
        <v>38</v>
      </c>
      <c r="K38" s="4">
        <f t="shared" si="10"/>
        <v>0</v>
      </c>
      <c r="L38" s="4"/>
      <c r="M38" s="5"/>
      <c r="N38" s="18">
        <f t="shared" ca="1" si="11"/>
        <v>0.7643858412383836</v>
      </c>
      <c r="O38" s="4">
        <f t="shared" si="12"/>
        <v>12</v>
      </c>
      <c r="P38" s="5">
        <f t="shared" ca="1" si="0"/>
        <v>0.5307189385042147</v>
      </c>
      <c r="R38" s="4" t="e">
        <f t="shared" ca="1" si="6"/>
        <v>#NUM!</v>
      </c>
      <c r="S38" s="5" t="e">
        <f t="shared" ca="1" si="13"/>
        <v>#NUM!</v>
      </c>
      <c r="T38" s="5"/>
      <c r="U38" s="5">
        <f t="shared" ca="1" si="1"/>
        <v>1.5069449083754929</v>
      </c>
      <c r="V38" s="5" t="e">
        <f t="shared" ca="1" si="14"/>
        <v>#NUM!</v>
      </c>
      <c r="W38" s="5" t="e">
        <f t="shared" ca="1" si="15"/>
        <v>#NUM!</v>
      </c>
      <c r="X38" s="5" t="e">
        <f t="shared" ca="1" si="16"/>
        <v>#NUM!</v>
      </c>
      <c r="Y38" s="5"/>
      <c r="Z38" s="5" t="e">
        <f t="shared" ca="1" si="17"/>
        <v>#NUM!</v>
      </c>
      <c r="AB38" s="2">
        <f t="shared" ca="1" si="7"/>
        <v>7.9068941696701422E-2</v>
      </c>
      <c r="AC38" s="2">
        <f t="shared" ca="1" si="8"/>
        <v>0.43915839000312629</v>
      </c>
      <c r="AD38" s="2">
        <f t="shared" ca="1" si="8"/>
        <v>0.4768125080764597</v>
      </c>
      <c r="AE38" s="2">
        <f t="shared" ca="1" si="8"/>
        <v>0.13300423807012607</v>
      </c>
      <c r="AF38" s="2">
        <f t="shared" ca="1" si="8"/>
        <v>0.27992673233145338</v>
      </c>
      <c r="AG38" s="2">
        <f t="shared" ca="1" si="8"/>
        <v>0.987639053680059</v>
      </c>
      <c r="AH38" s="2">
        <f t="shared" ca="1" si="8"/>
        <v>0.13382486414333927</v>
      </c>
      <c r="AI38" s="2">
        <f t="shared" ca="1" si="8"/>
        <v>0.68087175291049629</v>
      </c>
      <c r="AJ38" s="2">
        <f t="shared" ca="1" si="8"/>
        <v>0.62458333828845625</v>
      </c>
      <c r="AK38" s="2">
        <f t="shared" ca="1" si="8"/>
        <v>0.81924558925503743</v>
      </c>
      <c r="AL38" s="2">
        <f t="shared" ca="1" si="8"/>
        <v>0.31368861434198092</v>
      </c>
      <c r="AM38" s="2">
        <f t="shared" ca="1" si="8"/>
        <v>0.91713793114558506</v>
      </c>
      <c r="AN38" s="2">
        <f t="shared" ca="1" si="8"/>
        <v>0.27317592945058122</v>
      </c>
    </row>
    <row r="39" spans="5:40" x14ac:dyDescent="0.2">
      <c r="E39" s="6">
        <v>37069</v>
      </c>
      <c r="F39" s="7">
        <f t="shared" ca="1" si="3"/>
        <v>-13.188227241615332</v>
      </c>
      <c r="H39" s="5" t="e">
        <f t="shared" ca="1" si="4"/>
        <v>#NUM!</v>
      </c>
      <c r="I39" s="5" t="e">
        <f t="shared" ca="1" si="9"/>
        <v>#NUM!</v>
      </c>
      <c r="J39" s="4">
        <f t="shared" si="5"/>
        <v>38</v>
      </c>
      <c r="K39" s="4">
        <f t="shared" si="10"/>
        <v>0</v>
      </c>
      <c r="L39" s="4"/>
      <c r="M39" s="5"/>
      <c r="N39" s="18">
        <f t="shared" ca="1" si="11"/>
        <v>0.77079027436704439</v>
      </c>
      <c r="O39" s="4">
        <f t="shared" si="12"/>
        <v>12</v>
      </c>
      <c r="P39" s="5">
        <f t="shared" ca="1" si="0"/>
        <v>0.53399299138798173</v>
      </c>
      <c r="R39" s="4" t="e">
        <f t="shared" ca="1" si="6"/>
        <v>#NUM!</v>
      </c>
      <c r="S39" s="5" t="e">
        <f t="shared" ca="1" si="13"/>
        <v>#NUM!</v>
      </c>
      <c r="T39" s="5"/>
      <c r="U39" s="5">
        <f t="shared" ca="1" si="1"/>
        <v>1.5069449083754927</v>
      </c>
      <c r="V39" s="5" t="e">
        <f t="shared" ca="1" si="14"/>
        <v>#NUM!</v>
      </c>
      <c r="W39" s="5" t="e">
        <f t="shared" ca="1" si="15"/>
        <v>#NUM!</v>
      </c>
      <c r="X39" s="5" t="e">
        <f t="shared" ca="1" si="16"/>
        <v>#NUM!</v>
      </c>
      <c r="Y39" s="5"/>
      <c r="Z39" s="5" t="e">
        <f t="shared" ca="1" si="17"/>
        <v>#NUM!</v>
      </c>
      <c r="AB39" s="2">
        <f t="shared" ca="1" si="7"/>
        <v>-3.0615058255888172E-2</v>
      </c>
      <c r="AC39" s="2">
        <f t="shared" ca="1" si="8"/>
        <v>0.82747169282769384</v>
      </c>
      <c r="AD39" s="2">
        <f t="shared" ca="1" si="8"/>
        <v>0.46417457791012484</v>
      </c>
      <c r="AE39" s="2">
        <f t="shared" ca="1" si="8"/>
        <v>0.46268912049684185</v>
      </c>
      <c r="AF39" s="2">
        <f t="shared" ca="1" si="8"/>
        <v>0.25011782944251015</v>
      </c>
      <c r="AG39" s="2">
        <f t="shared" ca="1" si="8"/>
        <v>0.82982744146221799</v>
      </c>
      <c r="AH39" s="2">
        <f t="shared" ca="1" si="8"/>
        <v>0.51710504182893269</v>
      </c>
      <c r="AI39" s="2">
        <f t="shared" ca="1" si="8"/>
        <v>0.91365418113271879</v>
      </c>
      <c r="AJ39" s="2">
        <f t="shared" ca="1" si="8"/>
        <v>7.1491889210090198E-2</v>
      </c>
      <c r="AK39" s="2">
        <f t="shared" ca="1" si="8"/>
        <v>4.9246402400519251E-2</v>
      </c>
      <c r="AL39" s="2">
        <f t="shared" ca="1" si="8"/>
        <v>0.61359038104680219</v>
      </c>
      <c r="AM39" s="2">
        <f t="shared" ca="1" si="8"/>
        <v>0.61671816836147009</v>
      </c>
      <c r="AN39" s="2">
        <f t="shared" ca="1" si="8"/>
        <v>0.35329821562419039</v>
      </c>
    </row>
    <row r="40" spans="5:40" x14ac:dyDescent="0.2">
      <c r="E40" s="6">
        <v>37070</v>
      </c>
      <c r="F40" s="7">
        <f t="shared" ca="1" si="3"/>
        <v>-13.1854893908282</v>
      </c>
      <c r="H40" s="5" t="e">
        <f t="shared" ca="1" si="4"/>
        <v>#NUM!</v>
      </c>
      <c r="I40" s="5" t="e">
        <f t="shared" ca="1" si="9"/>
        <v>#NUM!</v>
      </c>
      <c r="J40" s="4">
        <f t="shared" si="5"/>
        <v>38</v>
      </c>
      <c r="K40" s="4">
        <f t="shared" si="10"/>
        <v>0</v>
      </c>
      <c r="L40" s="4"/>
      <c r="M40" s="5"/>
      <c r="N40" s="18">
        <f t="shared" ca="1" si="11"/>
        <v>0.77752521151757592</v>
      </c>
      <c r="O40" s="4">
        <f t="shared" si="12"/>
        <v>12</v>
      </c>
      <c r="P40" s="5">
        <f t="shared" ca="1" si="0"/>
        <v>0.53732839540757282</v>
      </c>
      <c r="R40" s="4" t="e">
        <f t="shared" ca="1" si="6"/>
        <v>#NUM!</v>
      </c>
      <c r="S40" s="5" t="e">
        <f t="shared" ca="1" si="13"/>
        <v>#NUM!</v>
      </c>
      <c r="T40" s="5"/>
      <c r="U40" s="5">
        <f t="shared" ca="1" si="1"/>
        <v>1.5069449083754929</v>
      </c>
      <c r="V40" s="5" t="e">
        <f t="shared" ca="1" si="14"/>
        <v>#NUM!</v>
      </c>
      <c r="W40" s="5" t="e">
        <f t="shared" ca="1" si="15"/>
        <v>#NUM!</v>
      </c>
      <c r="X40" s="5" t="e">
        <f t="shared" ca="1" si="16"/>
        <v>#NUM!</v>
      </c>
      <c r="Y40" s="5"/>
      <c r="Z40" s="5" t="e">
        <f t="shared" ca="1" si="17"/>
        <v>#NUM!</v>
      </c>
      <c r="AB40" s="2">
        <f t="shared" ca="1" si="7"/>
        <v>0.52913658487969073</v>
      </c>
      <c r="AC40" s="2">
        <f t="shared" ca="1" si="8"/>
        <v>0.80489663466287287</v>
      </c>
      <c r="AD40" s="2">
        <f t="shared" ca="1" si="8"/>
        <v>0.4347238771209514</v>
      </c>
      <c r="AE40" s="2">
        <f t="shared" ca="1" si="8"/>
        <v>1.7490774185317526E-2</v>
      </c>
      <c r="AF40" s="2">
        <f t="shared" ca="1" si="8"/>
        <v>0.93133545198448486</v>
      </c>
      <c r="AG40" s="2">
        <f t="shared" ca="1" si="8"/>
        <v>0.98420314977472567</v>
      </c>
      <c r="AH40" s="2">
        <f t="shared" ca="1" si="8"/>
        <v>0.74923904315543122</v>
      </c>
      <c r="AI40" s="2">
        <f t="shared" ca="1" si="8"/>
        <v>0.28501066332231728</v>
      </c>
      <c r="AJ40" s="2">
        <f t="shared" ca="1" si="8"/>
        <v>0.21226578406001195</v>
      </c>
      <c r="AK40" s="2">
        <f t="shared" ca="1" si="8"/>
        <v>0.6141412819853298</v>
      </c>
      <c r="AL40" s="2">
        <f t="shared" ca="1" si="8"/>
        <v>0.71437217667237618</v>
      </c>
      <c r="AM40" s="2">
        <f t="shared" ca="1" si="8"/>
        <v>0.17337847180147115</v>
      </c>
      <c r="AN40" s="2">
        <f t="shared" ca="1" si="8"/>
        <v>0.60807927615440061</v>
      </c>
    </row>
    <row r="41" spans="5:40" x14ac:dyDescent="0.2">
      <c r="E41" s="6">
        <v>37071</v>
      </c>
      <c r="F41" s="7">
        <f t="shared" ca="1" si="3"/>
        <v>-13.182751540041068</v>
      </c>
      <c r="H41" s="5" t="e">
        <f t="shared" ca="1" si="4"/>
        <v>#NUM!</v>
      </c>
      <c r="I41" s="5" t="e">
        <f t="shared" ca="1" si="9"/>
        <v>#NUM!</v>
      </c>
      <c r="J41" s="4">
        <f t="shared" si="5"/>
        <v>38</v>
      </c>
      <c r="K41" s="4">
        <f t="shared" si="10"/>
        <v>0</v>
      </c>
      <c r="L41" s="4"/>
      <c r="M41" s="5"/>
      <c r="N41" s="18">
        <f t="shared" ca="1" si="11"/>
        <v>0.78461774132376083</v>
      </c>
      <c r="O41" s="4">
        <f t="shared" si="12"/>
        <v>12</v>
      </c>
      <c r="P41" s="5">
        <f t="shared" ca="1" si="0"/>
        <v>0.54072709087119952</v>
      </c>
      <c r="R41" s="4" t="e">
        <f t="shared" ca="1" si="6"/>
        <v>#NUM!</v>
      </c>
      <c r="S41" s="5" t="e">
        <f t="shared" ca="1" si="13"/>
        <v>#NUM!</v>
      </c>
      <c r="T41" s="5"/>
      <c r="U41" s="5">
        <f t="shared" ca="1" si="1"/>
        <v>1.5069449083754927</v>
      </c>
      <c r="V41" s="5" t="e">
        <f t="shared" ca="1" si="14"/>
        <v>#NUM!</v>
      </c>
      <c r="W41" s="5" t="e">
        <f t="shared" ca="1" si="15"/>
        <v>#NUM!</v>
      </c>
      <c r="X41" s="5" t="e">
        <f t="shared" ca="1" si="16"/>
        <v>#NUM!</v>
      </c>
      <c r="Y41" s="5"/>
      <c r="Z41" s="5" t="e">
        <f t="shared" ca="1" si="17"/>
        <v>#NUM!</v>
      </c>
      <c r="AB41" s="2">
        <f t="shared" ca="1" si="7"/>
        <v>1.3879647500885337</v>
      </c>
      <c r="AC41" s="2">
        <f t="shared" ca="1" si="8"/>
        <v>0.74034157310421667</v>
      </c>
      <c r="AD41" s="2">
        <f t="shared" ca="1" si="8"/>
        <v>0.66690691887114772</v>
      </c>
      <c r="AE41" s="2">
        <f t="shared" ca="1" si="8"/>
        <v>0.18985395064901744</v>
      </c>
      <c r="AF41" s="2">
        <f t="shared" ca="1" si="8"/>
        <v>0.13625452070623822</v>
      </c>
      <c r="AG41" s="2">
        <f t="shared" ca="1" si="8"/>
        <v>0.51817738080607478</v>
      </c>
      <c r="AH41" s="2">
        <f t="shared" ca="1" si="8"/>
        <v>0.85598992486649716</v>
      </c>
      <c r="AI41" s="2">
        <f t="shared" ca="1" si="8"/>
        <v>0.85505696421381716</v>
      </c>
      <c r="AJ41" s="2">
        <f t="shared" ca="1" si="8"/>
        <v>0.87428473291491271</v>
      </c>
      <c r="AK41" s="2">
        <f t="shared" ca="1" si="8"/>
        <v>0.4981165017274185</v>
      </c>
      <c r="AL41" s="2">
        <f t="shared" ca="1" si="8"/>
        <v>0.87643246868954494</v>
      </c>
      <c r="AM41" s="2">
        <f t="shared" ca="1" si="8"/>
        <v>0.75992213197595559</v>
      </c>
      <c r="AN41" s="2">
        <f t="shared" ca="1" si="8"/>
        <v>0.41662768156369134</v>
      </c>
    </row>
    <row r="42" spans="5:40" x14ac:dyDescent="0.2">
      <c r="E42" s="6">
        <v>37072</v>
      </c>
      <c r="F42" s="7">
        <f t="shared" ca="1" si="3"/>
        <v>-13.180013689253936</v>
      </c>
      <c r="H42" s="5" t="e">
        <f t="shared" ca="1" si="4"/>
        <v>#NUM!</v>
      </c>
      <c r="I42" s="5" t="e">
        <f t="shared" ca="1" si="9"/>
        <v>#NUM!</v>
      </c>
      <c r="J42" s="4">
        <f t="shared" si="5"/>
        <v>38</v>
      </c>
      <c r="K42" s="4">
        <f t="shared" si="10"/>
        <v>0</v>
      </c>
      <c r="L42" s="4"/>
      <c r="M42" s="5" t="e">
        <f ca="1">CORREL(I42:$I$73,K42:$K$73)</f>
        <v>#NUM!</v>
      </c>
      <c r="N42" s="18">
        <f t="shared" ca="1" si="11"/>
        <v>0.79209807147770905</v>
      </c>
      <c r="O42" s="4">
        <f t="shared" si="12"/>
        <v>12</v>
      </c>
      <c r="P42" s="5">
        <f t="shared" ca="1" si="0"/>
        <v>0.54419110509902069</v>
      </c>
      <c r="R42" s="4" t="e">
        <f t="shared" ca="1" si="6"/>
        <v>#NUM!</v>
      </c>
      <c r="S42" s="5" t="e">
        <f t="shared" ca="1" si="13"/>
        <v>#NUM!</v>
      </c>
      <c r="T42" s="5"/>
      <c r="U42" s="5">
        <f t="shared" ca="1" si="1"/>
        <v>1.5069449083754927</v>
      </c>
      <c r="V42" s="5" t="e">
        <f t="shared" ca="1" si="14"/>
        <v>#NUM!</v>
      </c>
      <c r="W42" s="5" t="e">
        <f t="shared" ca="1" si="15"/>
        <v>#NUM!</v>
      </c>
      <c r="X42" s="5" t="e">
        <f t="shared" ca="1" si="16"/>
        <v>#NUM!</v>
      </c>
      <c r="Y42" s="5"/>
      <c r="Z42" s="5" t="e">
        <f t="shared" ca="1" si="17"/>
        <v>#NUM!</v>
      </c>
      <c r="AB42" s="2">
        <f t="shared" ca="1" si="7"/>
        <v>-0.80292653585449436</v>
      </c>
      <c r="AC42" s="2">
        <f t="shared" ca="1" si="8"/>
        <v>0.16676311885815376</v>
      </c>
      <c r="AD42" s="2">
        <f t="shared" ca="1" si="8"/>
        <v>0.9305885076287187</v>
      </c>
      <c r="AE42" s="2">
        <f t="shared" ca="1" si="8"/>
        <v>0.18455744451185396</v>
      </c>
      <c r="AF42" s="2">
        <f t="shared" ca="1" si="8"/>
        <v>0.15362222082643839</v>
      </c>
      <c r="AG42" s="2">
        <f t="shared" ca="1" si="8"/>
        <v>0.35462004620943011</v>
      </c>
      <c r="AH42" s="2">
        <f t="shared" ca="1" si="8"/>
        <v>0.27866599403351544</v>
      </c>
      <c r="AI42" s="2">
        <f t="shared" ca="1" si="8"/>
        <v>0.35967075663813075</v>
      </c>
      <c r="AJ42" s="2">
        <f t="shared" ca="1" si="8"/>
        <v>0.43499355356113956</v>
      </c>
      <c r="AK42" s="2">
        <f t="shared" ca="1" si="8"/>
        <v>0.9176801521669421</v>
      </c>
      <c r="AL42" s="2">
        <f t="shared" ca="1" si="8"/>
        <v>0.8335262239719603</v>
      </c>
      <c r="AM42" s="2">
        <f t="shared" ca="1" si="8"/>
        <v>0.307573186646242</v>
      </c>
      <c r="AN42" s="2">
        <f t="shared" ca="1" si="8"/>
        <v>0.27481225909298046</v>
      </c>
    </row>
    <row r="43" spans="5:40" x14ac:dyDescent="0.2">
      <c r="E43" s="8">
        <v>37073</v>
      </c>
      <c r="F43" s="9">
        <f t="shared" ca="1" si="3"/>
        <v>-13.177275838466803</v>
      </c>
      <c r="H43" s="5" t="e">
        <f t="shared" ref="H43:H73" ca="1" si="18">H42*EXP(-0.5*$E$8^2*(F43-F42)+$E$8*AB43*SQRT(F43-F42))</f>
        <v>#NUM!</v>
      </c>
      <c r="I43" s="5" t="e">
        <f t="shared" ca="1" si="9"/>
        <v>#NUM!</v>
      </c>
      <c r="J43" s="4">
        <f t="shared" si="5"/>
        <v>38</v>
      </c>
      <c r="K43" s="4">
        <f t="shared" si="10"/>
        <v>0</v>
      </c>
      <c r="L43" s="4"/>
      <c r="M43" s="5"/>
      <c r="N43" s="18">
        <f t="shared" ca="1" si="11"/>
        <v>0.8</v>
      </c>
      <c r="O43" s="4">
        <f t="shared" si="12"/>
        <v>12</v>
      </c>
      <c r="P43" s="5">
        <f t="shared" ca="1" si="0"/>
        <v>0.54772255750516607</v>
      </c>
      <c r="R43" s="4" t="e">
        <f t="shared" ca="1" si="6"/>
        <v>#NUM!</v>
      </c>
      <c r="S43" s="5" t="e">
        <f t="shared" ca="1" si="13"/>
        <v>#NUM!</v>
      </c>
      <c r="T43" s="5"/>
      <c r="U43" s="5">
        <f t="shared" ca="1" si="1"/>
        <v>1.5069449083754929</v>
      </c>
      <c r="V43" s="5" t="e">
        <f t="shared" ca="1" si="14"/>
        <v>#NUM!</v>
      </c>
      <c r="W43" s="5" t="e">
        <f t="shared" ca="1" si="15"/>
        <v>#NUM!</v>
      </c>
      <c r="X43" s="5" t="e">
        <f t="shared" ca="1" si="16"/>
        <v>#NUM!</v>
      </c>
      <c r="Y43" s="5"/>
      <c r="Z43" s="5" t="e">
        <f t="shared" ca="1" si="17"/>
        <v>#NUM!</v>
      </c>
      <c r="AB43" s="2">
        <f t="shared" ca="1" si="7"/>
        <v>-0.61736619607658039</v>
      </c>
      <c r="AC43" s="2">
        <f t="shared" ca="1" si="8"/>
        <v>3.6245667871886988E-2</v>
      </c>
      <c r="AD43" s="2">
        <f t="shared" ca="1" si="8"/>
        <v>0.25666446040893143</v>
      </c>
      <c r="AE43" s="2">
        <f t="shared" ca="1" si="8"/>
        <v>0.64132959875195628</v>
      </c>
      <c r="AF43" s="2">
        <f t="shared" ca="1" si="8"/>
        <v>0.2465663127664095</v>
      </c>
      <c r="AG43" s="2">
        <f t="shared" ca="1" si="8"/>
        <v>0.77257767261339971</v>
      </c>
      <c r="AH43" s="2">
        <f t="shared" ca="1" si="8"/>
        <v>0.56078807964559263</v>
      </c>
      <c r="AI43" s="2">
        <f t="shared" ca="1" si="8"/>
        <v>2.2239133691401958E-2</v>
      </c>
      <c r="AJ43" s="2">
        <f t="shared" ca="1" si="8"/>
        <v>0.60545785490855153</v>
      </c>
      <c r="AK43" s="2">
        <f t="shared" ca="1" si="8"/>
        <v>0.2811502286069284</v>
      </c>
      <c r="AL43" s="2">
        <f t="shared" ca="1" si="8"/>
        <v>0.25747350502497013</v>
      </c>
      <c r="AM43" s="2">
        <f t="shared" ca="1" si="8"/>
        <v>0.72654150364519776</v>
      </c>
      <c r="AN43" s="2">
        <f t="shared" ca="1" si="8"/>
        <v>0.97559978598819352</v>
      </c>
    </row>
    <row r="44" spans="5:40" x14ac:dyDescent="0.2">
      <c r="E44" s="8">
        <v>37074</v>
      </c>
      <c r="F44" s="9">
        <f t="shared" ca="1" si="3"/>
        <v>-13.174537987679672</v>
      </c>
      <c r="H44" s="5" t="e">
        <f t="shared" ca="1" si="18"/>
        <v>#NUM!</v>
      </c>
      <c r="I44" s="5" t="e">
        <f t="shared" ca="1" si="9"/>
        <v>#NUM!</v>
      </c>
      <c r="J44" s="4">
        <f t="shared" si="5"/>
        <v>38</v>
      </c>
      <c r="K44" s="4">
        <f t="shared" si="10"/>
        <v>0</v>
      </c>
      <c r="L44" s="4"/>
      <c r="M44" s="5"/>
      <c r="N44" s="18">
        <f t="shared" ca="1" si="11"/>
        <v>0.8</v>
      </c>
      <c r="O44" s="4">
        <f t="shared" si="12"/>
        <v>12</v>
      </c>
      <c r="P44" s="5">
        <f t="shared" ca="1" si="0"/>
        <v>0.55708601453115247</v>
      </c>
      <c r="R44" s="4" t="e">
        <f t="shared" ca="1" si="6"/>
        <v>#NUM!</v>
      </c>
      <c r="S44" s="5" t="e">
        <f t="shared" ca="1" si="13"/>
        <v>#NUM!</v>
      </c>
      <c r="T44" s="5"/>
      <c r="U44" s="5">
        <f t="shared" ca="1" si="1"/>
        <v>1.5069449083754929</v>
      </c>
      <c r="V44" s="5" t="e">
        <f t="shared" ca="1" si="14"/>
        <v>#NUM!</v>
      </c>
      <c r="W44" s="5" t="e">
        <f t="shared" ca="1" si="15"/>
        <v>#NUM!</v>
      </c>
      <c r="X44" s="5" t="e">
        <f t="shared" ca="1" si="16"/>
        <v>#NUM!</v>
      </c>
      <c r="Y44" s="5"/>
      <c r="Z44" s="5" t="e">
        <f t="shared" ca="1" si="17"/>
        <v>#NUM!</v>
      </c>
      <c r="AB44" s="2">
        <f t="shared" ca="1" si="7"/>
        <v>1.3206681124204707</v>
      </c>
      <c r="AC44" s="2">
        <f t="shared" ca="1" si="8"/>
        <v>0.92422744745845664</v>
      </c>
      <c r="AD44" s="2">
        <f t="shared" ca="1" si="8"/>
        <v>0.11579419090157472</v>
      </c>
      <c r="AE44" s="2">
        <f t="shared" ca="1" si="8"/>
        <v>0.77872710677918999</v>
      </c>
      <c r="AF44" s="2">
        <f t="shared" ca="1" si="8"/>
        <v>0.97250312348861445</v>
      </c>
      <c r="AG44" s="2">
        <f t="shared" ca="1" si="8"/>
        <v>0.3445343405999628</v>
      </c>
      <c r="AH44" s="2">
        <f t="shared" ca="1" si="8"/>
        <v>0.65705170379390365</v>
      </c>
      <c r="AI44" s="2">
        <f t="shared" ca="1" si="8"/>
        <v>1.9307373263587002E-2</v>
      </c>
      <c r="AJ44" s="2">
        <f t="shared" ca="1" si="8"/>
        <v>0.86984461837058391</v>
      </c>
      <c r="AK44" s="2">
        <f t="shared" ca="1" si="8"/>
        <v>0.59291994708268281</v>
      </c>
      <c r="AL44" s="2">
        <f t="shared" ca="1" si="8"/>
        <v>0.13623445517199262</v>
      </c>
      <c r="AM44" s="2">
        <f t="shared" ca="1" si="8"/>
        <v>0.92426439072861188</v>
      </c>
      <c r="AN44" s="2">
        <f t="shared" ca="1" si="8"/>
        <v>0.98525941478130974</v>
      </c>
    </row>
    <row r="45" spans="5:40" x14ac:dyDescent="0.2">
      <c r="E45" s="8">
        <v>37075</v>
      </c>
      <c r="F45" s="9">
        <f t="shared" ca="1" si="3"/>
        <v>-13.171800136892539</v>
      </c>
      <c r="H45" s="5" t="e">
        <f t="shared" ca="1" si="18"/>
        <v>#NUM!</v>
      </c>
      <c r="I45" s="5" t="e">
        <f t="shared" ca="1" si="9"/>
        <v>#NUM!</v>
      </c>
      <c r="J45" s="4">
        <f t="shared" si="5"/>
        <v>38</v>
      </c>
      <c r="K45" s="4">
        <f t="shared" si="10"/>
        <v>0</v>
      </c>
      <c r="L45" s="4"/>
      <c r="M45" s="5"/>
      <c r="N45" s="18">
        <f t="shared" ca="1" si="11"/>
        <v>0.8</v>
      </c>
      <c r="O45" s="4">
        <f t="shared" si="12"/>
        <v>12</v>
      </c>
      <c r="P45" s="5">
        <f t="shared" ref="P45:P72" ca="1" si="19">MIN($K$8*$E$8*SQRT($F$73-$F$57)/(N45*SQRT($F$73-F45)),$K$8)</f>
        <v>0.56694670951384085</v>
      </c>
      <c r="R45" s="4" t="e">
        <f t="shared" ref="R45:R73" ca="1" si="20">$H$9*(H45*(J45-$H$6)+H45*N45*O45*P45*SQRT($F$73-F45))</f>
        <v>#NUM!</v>
      </c>
      <c r="S45" s="5" t="e">
        <f t="shared" ca="1" si="13"/>
        <v>#NUM!</v>
      </c>
      <c r="T45" s="5"/>
      <c r="U45" s="5">
        <f t="shared" ref="U45:U73" ca="1" si="21">$H$9*((J45-$H$6)+N45*O45*P45*SQRT($F$73-F45))</f>
        <v>1.5069449083754931</v>
      </c>
      <c r="V45" s="5" t="e">
        <f t="shared" ca="1" si="14"/>
        <v>#NUM!</v>
      </c>
      <c r="W45" s="5" t="e">
        <f t="shared" ca="1" si="15"/>
        <v>#NUM!</v>
      </c>
      <c r="X45" s="5" t="e">
        <f t="shared" ca="1" si="16"/>
        <v>#NUM!</v>
      </c>
      <c r="Y45" s="5"/>
      <c r="Z45" s="5" t="e">
        <f t="shared" ca="1" si="17"/>
        <v>#NUM!</v>
      </c>
      <c r="AB45" s="2">
        <f t="shared" ca="1" si="7"/>
        <v>-0.57032401574417335</v>
      </c>
      <c r="AC45" s="2">
        <f t="shared" ca="1" si="8"/>
        <v>0.31642374328463618</v>
      </c>
      <c r="AD45" s="2">
        <f t="shared" ca="1" si="8"/>
        <v>0.12269285770814742</v>
      </c>
      <c r="AE45" s="2">
        <f t="shared" ca="1" si="8"/>
        <v>4.3603202645390637E-2</v>
      </c>
      <c r="AF45" s="2">
        <f t="shared" ca="1" si="8"/>
        <v>0.61688901710756938</v>
      </c>
      <c r="AG45" s="2">
        <f t="shared" ca="1" si="8"/>
        <v>0.63150903216455867</v>
      </c>
      <c r="AH45" s="2">
        <f t="shared" ca="1" si="8"/>
        <v>0.31919427886465179</v>
      </c>
      <c r="AI45" s="2">
        <f t="shared" ca="1" si="8"/>
        <v>0.69250259734140918</v>
      </c>
      <c r="AJ45" s="2">
        <f t="shared" ca="1" si="8"/>
        <v>0.15594429751931194</v>
      </c>
      <c r="AK45" s="2">
        <f t="shared" ca="1" si="8"/>
        <v>0.74654168974322588</v>
      </c>
      <c r="AL45" s="2">
        <f t="shared" ca="1" si="8"/>
        <v>0.49342551244782373</v>
      </c>
      <c r="AM45" s="2">
        <f t="shared" ca="1" si="8"/>
        <v>0.82417434949869051</v>
      </c>
      <c r="AN45" s="2">
        <f t="shared" ca="1" si="8"/>
        <v>0.46677540593041023</v>
      </c>
    </row>
    <row r="46" spans="5:40" x14ac:dyDescent="0.2">
      <c r="E46" s="8">
        <v>37076</v>
      </c>
      <c r="F46" s="9">
        <f t="shared" ca="1" si="3"/>
        <v>-13.169062286105408</v>
      </c>
      <c r="H46" s="5" t="e">
        <f t="shared" ca="1" si="18"/>
        <v>#NUM!</v>
      </c>
      <c r="I46" s="5" t="e">
        <f t="shared" ca="1" si="9"/>
        <v>#NUM!</v>
      </c>
      <c r="J46" s="4">
        <f t="shared" si="5"/>
        <v>38</v>
      </c>
      <c r="K46" s="4">
        <f t="shared" si="10"/>
        <v>0</v>
      </c>
      <c r="L46" s="4"/>
      <c r="M46" s="5"/>
      <c r="N46" s="18">
        <f t="shared" ca="1" si="11"/>
        <v>0.8</v>
      </c>
      <c r="O46" s="4">
        <f t="shared" si="12"/>
        <v>12</v>
      </c>
      <c r="P46" s="5">
        <f t="shared" ca="1" si="19"/>
        <v>0.57735026918962229</v>
      </c>
      <c r="R46" s="4" t="e">
        <f t="shared" ca="1" si="20"/>
        <v>#NUM!</v>
      </c>
      <c r="S46" s="5" t="e">
        <f t="shared" ca="1" si="13"/>
        <v>#NUM!</v>
      </c>
      <c r="T46" s="5"/>
      <c r="U46" s="5">
        <f t="shared" ca="1" si="21"/>
        <v>1.5069449083754931</v>
      </c>
      <c r="V46" s="5" t="e">
        <f t="shared" ca="1" si="14"/>
        <v>#NUM!</v>
      </c>
      <c r="W46" s="5" t="e">
        <f t="shared" ca="1" si="15"/>
        <v>#NUM!</v>
      </c>
      <c r="X46" s="5" t="e">
        <f t="shared" ca="1" si="16"/>
        <v>#NUM!</v>
      </c>
      <c r="Y46" s="5"/>
      <c r="Z46" s="5" t="e">
        <f t="shared" ca="1" si="17"/>
        <v>#NUM!</v>
      </c>
      <c r="AB46" s="2">
        <f t="shared" ca="1" si="7"/>
        <v>-0.59535960525209575</v>
      </c>
      <c r="AC46" s="2">
        <f t="shared" ref="AC46:AN67" ca="1" si="22">RAND()</f>
        <v>0.50834778006697789</v>
      </c>
      <c r="AD46" s="2">
        <f t="shared" ca="1" si="22"/>
        <v>0.28572966526825871</v>
      </c>
      <c r="AE46" s="2">
        <f t="shared" ca="1" si="22"/>
        <v>0.43897383766326958</v>
      </c>
      <c r="AF46" s="2">
        <f t="shared" ca="1" si="22"/>
        <v>0.93213568860750418</v>
      </c>
      <c r="AG46" s="2">
        <f t="shared" ca="1" si="22"/>
        <v>0.12545717652196975</v>
      </c>
      <c r="AH46" s="2">
        <f t="shared" ca="1" si="22"/>
        <v>0.83367797330839377</v>
      </c>
      <c r="AI46" s="2">
        <f t="shared" ca="1" si="22"/>
        <v>0.62216984846908541</v>
      </c>
      <c r="AJ46" s="2">
        <f t="shared" ca="1" si="22"/>
        <v>0.65536777832490878</v>
      </c>
      <c r="AK46" s="2">
        <f t="shared" ca="1" si="22"/>
        <v>0.17291882710438389</v>
      </c>
      <c r="AL46" s="2">
        <f t="shared" ca="1" si="22"/>
        <v>8.1605530550432626E-2</v>
      </c>
      <c r="AM46" s="2">
        <f t="shared" ca="1" si="22"/>
        <v>0.37508516083897592</v>
      </c>
      <c r="AN46" s="2">
        <f t="shared" ca="1" si="22"/>
        <v>0.37317112802374408</v>
      </c>
    </row>
    <row r="47" spans="5:40" x14ac:dyDescent="0.2">
      <c r="E47" s="8">
        <v>37077</v>
      </c>
      <c r="F47" s="9">
        <f t="shared" ca="1" si="3"/>
        <v>-13.166324435318275</v>
      </c>
      <c r="H47" s="5" t="e">
        <f t="shared" ca="1" si="18"/>
        <v>#NUM!</v>
      </c>
      <c r="I47" s="5" t="e">
        <f t="shared" ca="1" si="9"/>
        <v>#NUM!</v>
      </c>
      <c r="J47" s="4">
        <f t="shared" si="5"/>
        <v>38</v>
      </c>
      <c r="K47" s="4">
        <f t="shared" si="10"/>
        <v>0</v>
      </c>
      <c r="L47" s="4"/>
      <c r="M47" s="5"/>
      <c r="N47" s="18">
        <f t="shared" ca="1" si="11"/>
        <v>0.8</v>
      </c>
      <c r="O47" s="4">
        <f t="shared" si="12"/>
        <v>12</v>
      </c>
      <c r="P47" s="5">
        <f t="shared" ca="1" si="19"/>
        <v>0.58834840541455213</v>
      </c>
      <c r="R47" s="4" t="e">
        <f t="shared" ca="1" si="20"/>
        <v>#NUM!</v>
      </c>
      <c r="S47" s="5" t="e">
        <f t="shared" ca="1" si="13"/>
        <v>#NUM!</v>
      </c>
      <c r="T47" s="5"/>
      <c r="U47" s="5">
        <f t="shared" ca="1" si="21"/>
        <v>1.5069449083754931</v>
      </c>
      <c r="V47" s="5" t="e">
        <f t="shared" ca="1" si="14"/>
        <v>#NUM!</v>
      </c>
      <c r="W47" s="5" t="e">
        <f t="shared" ca="1" si="15"/>
        <v>#NUM!</v>
      </c>
      <c r="X47" s="5" t="e">
        <f t="shared" ca="1" si="16"/>
        <v>#NUM!</v>
      </c>
      <c r="Y47" s="5"/>
      <c r="Z47" s="5" t="e">
        <f t="shared" ca="1" si="17"/>
        <v>#NUM!</v>
      </c>
      <c r="AB47" s="2">
        <f t="shared" ca="1" si="7"/>
        <v>1.0245878671513386</v>
      </c>
      <c r="AC47" s="2">
        <f t="shared" ca="1" si="22"/>
        <v>0.92119995191101545</v>
      </c>
      <c r="AD47" s="2">
        <f t="shared" ca="1" si="22"/>
        <v>0.29796911337446941</v>
      </c>
      <c r="AE47" s="2">
        <f t="shared" ca="1" si="22"/>
        <v>0.37466768462951061</v>
      </c>
      <c r="AF47" s="2">
        <f t="shared" ca="1" si="22"/>
        <v>0.66748951195522677</v>
      </c>
      <c r="AG47" s="2">
        <f t="shared" ca="1" si="22"/>
        <v>0.18049983845979056</v>
      </c>
      <c r="AH47" s="2">
        <f t="shared" ca="1" si="22"/>
        <v>0.86666525166869546</v>
      </c>
      <c r="AI47" s="2">
        <f t="shared" ca="1" si="22"/>
        <v>0.30008860200140508</v>
      </c>
      <c r="AJ47" s="2">
        <f t="shared" ca="1" si="22"/>
        <v>0.9629528610940421</v>
      </c>
      <c r="AK47" s="2">
        <f t="shared" ca="1" si="22"/>
        <v>0.57134175057381642</v>
      </c>
      <c r="AL47" s="2">
        <f t="shared" ca="1" si="22"/>
        <v>7.0669080628141923E-2</v>
      </c>
      <c r="AM47" s="2">
        <f t="shared" ca="1" si="22"/>
        <v>0.83994159579257244</v>
      </c>
      <c r="AN47" s="2">
        <f t="shared" ca="1" si="22"/>
        <v>0.97110262506265255</v>
      </c>
    </row>
    <row r="48" spans="5:40" x14ac:dyDescent="0.2">
      <c r="E48" s="8">
        <v>37078</v>
      </c>
      <c r="F48" s="9">
        <f t="shared" ca="1" si="3"/>
        <v>-13.163586584531142</v>
      </c>
      <c r="H48" s="5" t="e">
        <f t="shared" ca="1" si="18"/>
        <v>#NUM!</v>
      </c>
      <c r="I48" s="5" t="e">
        <f t="shared" ca="1" si="9"/>
        <v>#NUM!</v>
      </c>
      <c r="J48" s="4">
        <f t="shared" si="5"/>
        <v>38</v>
      </c>
      <c r="K48" s="4">
        <f t="shared" si="10"/>
        <v>0</v>
      </c>
      <c r="L48" s="4"/>
      <c r="M48" s="5"/>
      <c r="N48" s="18">
        <f t="shared" ca="1" si="11"/>
        <v>0.8</v>
      </c>
      <c r="O48" s="4">
        <f t="shared" si="12"/>
        <v>12</v>
      </c>
      <c r="P48" s="5">
        <f t="shared" ca="1" si="19"/>
        <v>0.60000000000000397</v>
      </c>
      <c r="R48" s="4" t="e">
        <f t="shared" ca="1" si="20"/>
        <v>#NUM!</v>
      </c>
      <c r="S48" s="5" t="e">
        <f t="shared" ca="1" si="13"/>
        <v>#NUM!</v>
      </c>
      <c r="T48" s="5"/>
      <c r="U48" s="5">
        <f t="shared" ca="1" si="21"/>
        <v>1.5069449083754931</v>
      </c>
      <c r="V48" s="5" t="e">
        <f t="shared" ca="1" si="14"/>
        <v>#NUM!</v>
      </c>
      <c r="W48" s="5" t="e">
        <f t="shared" ca="1" si="15"/>
        <v>#NUM!</v>
      </c>
      <c r="X48" s="5" t="e">
        <f t="shared" ca="1" si="16"/>
        <v>#NUM!</v>
      </c>
      <c r="Y48" s="5"/>
      <c r="Z48" s="5" t="e">
        <f t="shared" ca="1" si="17"/>
        <v>#NUM!</v>
      </c>
      <c r="AB48" s="2">
        <f t="shared" ca="1" si="7"/>
        <v>-0.1697428117270281</v>
      </c>
      <c r="AC48" s="2">
        <f t="shared" ca="1" si="22"/>
        <v>0.2936267053948507</v>
      </c>
      <c r="AD48" s="2">
        <f t="shared" ca="1" si="22"/>
        <v>0.7505993739176835</v>
      </c>
      <c r="AE48" s="2">
        <f t="shared" ca="1" si="22"/>
        <v>0.49509568958078554</v>
      </c>
      <c r="AF48" s="2">
        <f t="shared" ca="1" si="22"/>
        <v>0.54747845391969552</v>
      </c>
      <c r="AG48" s="2">
        <f t="shared" ca="1" si="22"/>
        <v>0.41918756778370203</v>
      </c>
      <c r="AH48" s="2">
        <f t="shared" ca="1" si="22"/>
        <v>0.23000777430550123</v>
      </c>
      <c r="AI48" s="2">
        <f t="shared" ca="1" si="22"/>
        <v>0.17394545684929397</v>
      </c>
      <c r="AJ48" s="2">
        <f t="shared" ca="1" si="22"/>
        <v>0.15292802283321338</v>
      </c>
      <c r="AK48" s="2">
        <f t="shared" ca="1" si="22"/>
        <v>0.74881108332430146</v>
      </c>
      <c r="AL48" s="2">
        <f t="shared" ca="1" si="22"/>
        <v>0.55059904828813011</v>
      </c>
      <c r="AM48" s="2">
        <f t="shared" ca="1" si="22"/>
        <v>0.87134937475573737</v>
      </c>
      <c r="AN48" s="2">
        <f t="shared" ca="1" si="22"/>
        <v>0.5966286373200772</v>
      </c>
    </row>
    <row r="49" spans="5:55" x14ac:dyDescent="0.2">
      <c r="E49" s="8">
        <v>37079</v>
      </c>
      <c r="F49" s="9">
        <f t="shared" ca="1" si="3"/>
        <v>-13.160848733744011</v>
      </c>
      <c r="H49" s="5" t="e">
        <f t="shared" ca="1" si="18"/>
        <v>#NUM!</v>
      </c>
      <c r="I49" s="5" t="e">
        <f t="shared" ca="1" si="9"/>
        <v>#NUM!</v>
      </c>
      <c r="J49" s="4">
        <f t="shared" si="5"/>
        <v>38</v>
      </c>
      <c r="K49" s="4">
        <f t="shared" si="10"/>
        <v>0</v>
      </c>
      <c r="L49" s="4"/>
      <c r="M49" s="5"/>
      <c r="N49" s="18">
        <f t="shared" ca="1" si="11"/>
        <v>0.8</v>
      </c>
      <c r="O49" s="4">
        <f t="shared" si="12"/>
        <v>12</v>
      </c>
      <c r="P49" s="5">
        <f t="shared" ca="1" si="19"/>
        <v>0.61237243569579447</v>
      </c>
      <c r="R49" s="4" t="e">
        <f t="shared" ca="1" si="20"/>
        <v>#NUM!</v>
      </c>
      <c r="S49" s="5" t="e">
        <f t="shared" ca="1" si="13"/>
        <v>#NUM!</v>
      </c>
      <c r="T49" s="5"/>
      <c r="U49" s="5">
        <f t="shared" ca="1" si="21"/>
        <v>1.5069449083754931</v>
      </c>
      <c r="V49" s="5" t="e">
        <f t="shared" ca="1" si="14"/>
        <v>#NUM!</v>
      </c>
      <c r="W49" s="5" t="e">
        <f t="shared" ca="1" si="15"/>
        <v>#NUM!</v>
      </c>
      <c r="X49" s="5" t="e">
        <f t="shared" ca="1" si="16"/>
        <v>#NUM!</v>
      </c>
      <c r="Y49" s="5"/>
      <c r="Z49" s="5" t="e">
        <f t="shared" ca="1" si="17"/>
        <v>#NUM!</v>
      </c>
      <c r="AB49" s="2">
        <f t="shared" ca="1" si="7"/>
        <v>-0.9123930114882377</v>
      </c>
      <c r="AC49" s="2">
        <f t="shared" ca="1" si="22"/>
        <v>0.48870417408986044</v>
      </c>
      <c r="AD49" s="2">
        <f t="shared" ca="1" si="22"/>
        <v>0.83863264568094498</v>
      </c>
      <c r="AE49" s="2">
        <f t="shared" ca="1" si="22"/>
        <v>0.24548218275076816</v>
      </c>
      <c r="AF49" s="2">
        <f t="shared" ca="1" si="22"/>
        <v>0.23356800628539354</v>
      </c>
      <c r="AG49" s="2">
        <f t="shared" ca="1" si="22"/>
        <v>0.44909118427371186</v>
      </c>
      <c r="AH49" s="2">
        <f t="shared" ca="1" si="22"/>
        <v>0.46855445722585543</v>
      </c>
      <c r="AI49" s="2">
        <f t="shared" ca="1" si="22"/>
        <v>0.17582579747852911</v>
      </c>
      <c r="AJ49" s="2">
        <f t="shared" ca="1" si="22"/>
        <v>0.17232409279366712</v>
      </c>
      <c r="AK49" s="2">
        <f t="shared" ca="1" si="22"/>
        <v>0.56058916154113281</v>
      </c>
      <c r="AL49" s="2">
        <f t="shared" ca="1" si="22"/>
        <v>0.63986009892862761</v>
      </c>
      <c r="AM49" s="2">
        <f t="shared" ca="1" si="22"/>
        <v>0.34868190114969655</v>
      </c>
      <c r="AN49" s="2">
        <f t="shared" ca="1" si="22"/>
        <v>0.46629328631357481</v>
      </c>
    </row>
    <row r="50" spans="5:55" x14ac:dyDescent="0.2">
      <c r="E50" s="8">
        <v>37080</v>
      </c>
      <c r="F50" s="9">
        <f t="shared" ca="1" si="3"/>
        <v>-13.158110882956878</v>
      </c>
      <c r="H50" s="5" t="e">
        <f t="shared" ca="1" si="18"/>
        <v>#NUM!</v>
      </c>
      <c r="I50" s="5" t="e">
        <f t="shared" ca="1" si="9"/>
        <v>#NUM!</v>
      </c>
      <c r="J50" s="4">
        <f t="shared" si="5"/>
        <v>38</v>
      </c>
      <c r="K50" s="4">
        <f t="shared" si="10"/>
        <v>0</v>
      </c>
      <c r="L50" s="4"/>
      <c r="M50" s="5"/>
      <c r="N50" s="18">
        <f t="shared" ca="1" si="11"/>
        <v>0.8</v>
      </c>
      <c r="O50" s="4">
        <f t="shared" si="12"/>
        <v>12</v>
      </c>
      <c r="P50" s="5">
        <f t="shared" ca="1" si="19"/>
        <v>0.6255432421712287</v>
      </c>
      <c r="R50" s="4" t="e">
        <f t="shared" ca="1" si="20"/>
        <v>#NUM!</v>
      </c>
      <c r="S50" s="5" t="e">
        <f t="shared" ca="1" si="13"/>
        <v>#NUM!</v>
      </c>
      <c r="T50" s="5"/>
      <c r="U50" s="5">
        <f t="shared" ca="1" si="21"/>
        <v>1.5069449083754931</v>
      </c>
      <c r="V50" s="5" t="e">
        <f t="shared" ca="1" si="14"/>
        <v>#NUM!</v>
      </c>
      <c r="W50" s="5" t="e">
        <f t="shared" ca="1" si="15"/>
        <v>#NUM!</v>
      </c>
      <c r="X50" s="5" t="e">
        <f t="shared" ca="1" si="16"/>
        <v>#NUM!</v>
      </c>
      <c r="Y50" s="5"/>
      <c r="Z50" s="5" t="e">
        <f t="shared" ca="1" si="17"/>
        <v>#NUM!</v>
      </c>
      <c r="AB50" s="2">
        <f t="shared" ca="1" si="7"/>
        <v>1.833745168524195</v>
      </c>
      <c r="AC50" s="2">
        <f t="shared" ca="1" si="22"/>
        <v>0.40417959498781353</v>
      </c>
      <c r="AD50" s="2">
        <f t="shared" ca="1" si="22"/>
        <v>0.87433121076690667</v>
      </c>
      <c r="AE50" s="2">
        <f t="shared" ca="1" si="22"/>
        <v>0.77374564622112141</v>
      </c>
      <c r="AF50" s="2">
        <f t="shared" ca="1" si="22"/>
        <v>0.41374297557277395</v>
      </c>
      <c r="AG50" s="2">
        <f t="shared" ca="1" si="22"/>
        <v>0.69735190387318458</v>
      </c>
      <c r="AH50" s="2">
        <f t="shared" ca="1" si="22"/>
        <v>0.50192186473858891</v>
      </c>
      <c r="AI50" s="2">
        <f t="shared" ca="1" si="22"/>
        <v>0.7059599011936486</v>
      </c>
      <c r="AJ50" s="2">
        <f t="shared" ca="1" si="22"/>
        <v>0.90028247727613886</v>
      </c>
      <c r="AK50" s="2">
        <f t="shared" ca="1" si="22"/>
        <v>0.64576878326330012</v>
      </c>
      <c r="AL50" s="2">
        <f t="shared" ca="1" si="22"/>
        <v>0.86654345681823119</v>
      </c>
      <c r="AM50" s="2">
        <f t="shared" ca="1" si="22"/>
        <v>0.58653665630958074</v>
      </c>
      <c r="AN50" s="2">
        <f t="shared" ca="1" si="22"/>
        <v>0.46338069750290578</v>
      </c>
    </row>
    <row r="51" spans="5:55" x14ac:dyDescent="0.2">
      <c r="E51" s="8">
        <v>37081</v>
      </c>
      <c r="F51" s="9">
        <f t="shared" ca="1" si="3"/>
        <v>-13.155373032169747</v>
      </c>
      <c r="H51" s="5" t="e">
        <f t="shared" ca="1" si="18"/>
        <v>#NUM!</v>
      </c>
      <c r="I51" s="5" t="e">
        <f t="shared" ca="1" si="9"/>
        <v>#NUM!</v>
      </c>
      <c r="J51" s="4">
        <f t="shared" si="5"/>
        <v>38</v>
      </c>
      <c r="K51" s="4">
        <f t="shared" si="10"/>
        <v>0</v>
      </c>
      <c r="L51" s="4"/>
      <c r="M51" s="5"/>
      <c r="N51" s="18">
        <f t="shared" ca="1" si="11"/>
        <v>0.8</v>
      </c>
      <c r="O51" s="4">
        <f t="shared" si="12"/>
        <v>12</v>
      </c>
      <c r="P51" s="5">
        <f t="shared" ca="1" si="19"/>
        <v>0.63960214906683133</v>
      </c>
      <c r="R51" s="4" t="e">
        <f t="shared" ca="1" si="20"/>
        <v>#NUM!</v>
      </c>
      <c r="S51" s="5" t="e">
        <f t="shared" ca="1" si="13"/>
        <v>#NUM!</v>
      </c>
      <c r="T51" s="5"/>
      <c r="U51" s="5">
        <f t="shared" ca="1" si="21"/>
        <v>1.5069449083754931</v>
      </c>
      <c r="V51" s="5" t="e">
        <f t="shared" ca="1" si="14"/>
        <v>#NUM!</v>
      </c>
      <c r="W51" s="5" t="e">
        <f t="shared" ca="1" si="15"/>
        <v>#NUM!</v>
      </c>
      <c r="X51" s="5" t="e">
        <f t="shared" ca="1" si="16"/>
        <v>#NUM!</v>
      </c>
      <c r="Y51" s="5"/>
      <c r="Z51" s="5" t="e">
        <f t="shared" ca="1" si="17"/>
        <v>#NUM!</v>
      </c>
      <c r="AB51" s="2">
        <f t="shared" ca="1" si="7"/>
        <v>-0.22406886550599836</v>
      </c>
      <c r="AC51" s="2">
        <f t="shared" ca="1" si="22"/>
        <v>0.41438750030479488</v>
      </c>
      <c r="AD51" s="2">
        <f t="shared" ca="1" si="22"/>
        <v>0.97159907098828868</v>
      </c>
      <c r="AE51" s="2">
        <f t="shared" ca="1" si="22"/>
        <v>0.36765466268894065</v>
      </c>
      <c r="AF51" s="2">
        <f t="shared" ca="1" si="22"/>
        <v>0.36208682668853753</v>
      </c>
      <c r="AG51" s="2">
        <f t="shared" ca="1" si="22"/>
        <v>0.56245421785121419</v>
      </c>
      <c r="AH51" s="2">
        <f t="shared" ca="1" si="22"/>
        <v>0.38672017519878688</v>
      </c>
      <c r="AI51" s="2">
        <f t="shared" ca="1" si="22"/>
        <v>0.98447744775262502</v>
      </c>
      <c r="AJ51" s="2">
        <f t="shared" ca="1" si="22"/>
        <v>1.4788488819406642E-2</v>
      </c>
      <c r="AK51" s="2">
        <f t="shared" ca="1" si="22"/>
        <v>0.73721628152405916</v>
      </c>
      <c r="AL51" s="2">
        <f t="shared" ca="1" si="22"/>
        <v>0.44251291038980933</v>
      </c>
      <c r="AM51" s="2">
        <f t="shared" ca="1" si="22"/>
        <v>0.25300766622135462</v>
      </c>
      <c r="AN51" s="2">
        <f t="shared" ca="1" si="22"/>
        <v>0.27902588606618417</v>
      </c>
    </row>
    <row r="52" spans="5:55" x14ac:dyDescent="0.2">
      <c r="E52" s="8">
        <v>37082</v>
      </c>
      <c r="F52" s="9">
        <f t="shared" ca="1" si="3"/>
        <v>-13.152635181382614</v>
      </c>
      <c r="H52" s="5" t="e">
        <f t="shared" ca="1" si="18"/>
        <v>#NUM!</v>
      </c>
      <c r="I52" s="5" t="e">
        <f t="shared" ca="1" si="9"/>
        <v>#NUM!</v>
      </c>
      <c r="J52" s="4">
        <f t="shared" si="5"/>
        <v>38</v>
      </c>
      <c r="K52" s="4">
        <f t="shared" si="10"/>
        <v>0</v>
      </c>
      <c r="L52" s="4"/>
      <c r="M52" s="5"/>
      <c r="N52" s="18">
        <f t="shared" ca="1" si="11"/>
        <v>0.8</v>
      </c>
      <c r="O52" s="4">
        <f t="shared" si="12"/>
        <v>12</v>
      </c>
      <c r="P52" s="5">
        <f t="shared" ca="1" si="19"/>
        <v>0.65465367070798219</v>
      </c>
      <c r="R52" s="4" t="e">
        <f t="shared" ca="1" si="20"/>
        <v>#NUM!</v>
      </c>
      <c r="S52" s="5" t="e">
        <f t="shared" ca="1" si="13"/>
        <v>#NUM!</v>
      </c>
      <c r="T52" s="5"/>
      <c r="U52" s="5">
        <f t="shared" ca="1" si="21"/>
        <v>1.5069449083754929</v>
      </c>
      <c r="V52" s="5" t="e">
        <f t="shared" ca="1" si="14"/>
        <v>#NUM!</v>
      </c>
      <c r="W52" s="5" t="e">
        <f t="shared" ca="1" si="15"/>
        <v>#NUM!</v>
      </c>
      <c r="X52" s="5" t="e">
        <f t="shared" ca="1" si="16"/>
        <v>#NUM!</v>
      </c>
      <c r="Y52" s="5"/>
      <c r="Z52" s="5" t="e">
        <f t="shared" ca="1" si="17"/>
        <v>#NUM!</v>
      </c>
      <c r="AB52" s="2">
        <f t="shared" ca="1" si="7"/>
        <v>-1.0520659993232497</v>
      </c>
      <c r="AC52" s="2">
        <f t="shared" ca="1" si="22"/>
        <v>0.68402320265570693</v>
      </c>
      <c r="AD52" s="2">
        <f t="shared" ca="1" si="22"/>
        <v>0.35199497867566998</v>
      </c>
      <c r="AE52" s="2">
        <f t="shared" ca="1" si="22"/>
        <v>0.37785547267864328</v>
      </c>
      <c r="AF52" s="2">
        <f t="shared" ca="1" si="22"/>
        <v>8.2561242288514691E-3</v>
      </c>
      <c r="AG52" s="2">
        <f t="shared" ca="1" si="22"/>
        <v>0.22932308914963162</v>
      </c>
      <c r="AH52" s="2">
        <f t="shared" ca="1" si="22"/>
        <v>4.2287852995906539E-2</v>
      </c>
      <c r="AI52" s="2">
        <f t="shared" ca="1" si="22"/>
        <v>0.20312653408246073</v>
      </c>
      <c r="AJ52" s="2">
        <f t="shared" ca="1" si="22"/>
        <v>0.73448086540478641</v>
      </c>
      <c r="AK52" s="2">
        <f t="shared" ca="1" si="22"/>
        <v>0.80602413743850088</v>
      </c>
      <c r="AL52" s="2">
        <f t="shared" ca="1" si="22"/>
        <v>0.11518578160216142</v>
      </c>
      <c r="AM52" s="2">
        <f t="shared" ca="1" si="22"/>
        <v>0.4137342965163302</v>
      </c>
      <c r="AN52" s="2">
        <f t="shared" ca="1" si="22"/>
        <v>0.98164166524810104</v>
      </c>
    </row>
    <row r="53" spans="5:55" x14ac:dyDescent="0.2">
      <c r="E53" s="8">
        <v>37083</v>
      </c>
      <c r="F53" s="9">
        <f t="shared" ca="1" si="3"/>
        <v>-13.149897330595483</v>
      </c>
      <c r="H53" s="5" t="e">
        <f t="shared" ca="1" si="18"/>
        <v>#NUM!</v>
      </c>
      <c r="I53" s="5" t="e">
        <f t="shared" ca="1" si="9"/>
        <v>#NUM!</v>
      </c>
      <c r="J53" s="4">
        <f t="shared" si="5"/>
        <v>38</v>
      </c>
      <c r="K53" s="4">
        <f t="shared" si="10"/>
        <v>0</v>
      </c>
      <c r="L53" s="4"/>
      <c r="M53" s="5"/>
      <c r="N53" s="18">
        <f t="shared" ca="1" si="11"/>
        <v>0.8</v>
      </c>
      <c r="O53" s="4">
        <f t="shared" si="12"/>
        <v>12</v>
      </c>
      <c r="P53" s="5">
        <f t="shared" ca="1" si="19"/>
        <v>0.67082039324993692</v>
      </c>
      <c r="R53" s="4" t="e">
        <f t="shared" ca="1" si="20"/>
        <v>#NUM!</v>
      </c>
      <c r="S53" s="5" t="e">
        <f t="shared" ca="1" si="13"/>
        <v>#NUM!</v>
      </c>
      <c r="T53" s="5"/>
      <c r="U53" s="5">
        <f t="shared" ca="1" si="21"/>
        <v>1.5069449083754929</v>
      </c>
      <c r="V53" s="5" t="e">
        <f t="shared" ca="1" si="14"/>
        <v>#NUM!</v>
      </c>
      <c r="W53" s="5" t="e">
        <f t="shared" ca="1" si="15"/>
        <v>#NUM!</v>
      </c>
      <c r="X53" s="5" t="e">
        <f t="shared" ca="1" si="16"/>
        <v>#NUM!</v>
      </c>
      <c r="Y53" s="5"/>
      <c r="Z53" s="5" t="e">
        <f t="shared" ca="1" si="17"/>
        <v>#NUM!</v>
      </c>
      <c r="AB53" s="2">
        <f t="shared" ca="1" si="7"/>
        <v>-0.53916124044323332</v>
      </c>
      <c r="AC53" s="2">
        <f t="shared" ca="1" si="22"/>
        <v>0.36189320398048863</v>
      </c>
      <c r="AD53" s="2">
        <f t="shared" ca="1" si="22"/>
        <v>0.15656797028371716</v>
      </c>
      <c r="AE53" s="2">
        <f t="shared" ca="1" si="22"/>
        <v>0.91088519139056767</v>
      </c>
      <c r="AF53" s="2">
        <f t="shared" ca="1" si="22"/>
        <v>0.48553179222859844</v>
      </c>
      <c r="AG53" s="2">
        <f t="shared" ca="1" si="22"/>
        <v>0.86014039395674358</v>
      </c>
      <c r="AH53" s="2">
        <f t="shared" ca="1" si="22"/>
        <v>5.7631642523937932E-2</v>
      </c>
      <c r="AI53" s="2">
        <f t="shared" ca="1" si="22"/>
        <v>0.71077676524796229</v>
      </c>
      <c r="AJ53" s="2">
        <f t="shared" ca="1" si="22"/>
        <v>0.13773121748580996</v>
      </c>
      <c r="AK53" s="2">
        <f t="shared" ca="1" si="22"/>
        <v>6.3677895550530161E-2</v>
      </c>
      <c r="AL53" s="2">
        <f t="shared" ca="1" si="22"/>
        <v>0.75458294374982327</v>
      </c>
      <c r="AM53" s="2">
        <f t="shared" ca="1" si="22"/>
        <v>4.5383886188504863E-2</v>
      </c>
      <c r="AN53" s="2">
        <f t="shared" ca="1" si="22"/>
        <v>0.91603585697008338</v>
      </c>
    </row>
    <row r="54" spans="5:55" x14ac:dyDescent="0.2">
      <c r="E54" s="8">
        <v>37084</v>
      </c>
      <c r="F54" s="9">
        <f t="shared" ca="1" si="3"/>
        <v>-13.14715947980835</v>
      </c>
      <c r="H54" s="5" t="e">
        <f t="shared" ca="1" si="18"/>
        <v>#NUM!</v>
      </c>
      <c r="I54" s="5" t="e">
        <f t="shared" ca="1" si="9"/>
        <v>#NUM!</v>
      </c>
      <c r="J54" s="4">
        <f t="shared" si="5"/>
        <v>38</v>
      </c>
      <c r="K54" s="4">
        <f t="shared" si="10"/>
        <v>0</v>
      </c>
      <c r="L54" s="4"/>
      <c r="M54" s="5"/>
      <c r="N54" s="18">
        <f t="shared" ca="1" si="11"/>
        <v>0.8</v>
      </c>
      <c r="O54" s="4">
        <f t="shared" si="12"/>
        <v>12</v>
      </c>
      <c r="P54" s="5">
        <f t="shared" ca="1" si="19"/>
        <v>0.68824720161169128</v>
      </c>
      <c r="R54" s="4" t="e">
        <f t="shared" ca="1" si="20"/>
        <v>#NUM!</v>
      </c>
      <c r="S54" s="5" t="e">
        <f t="shared" ca="1" si="13"/>
        <v>#NUM!</v>
      </c>
      <c r="T54" s="5"/>
      <c r="U54" s="5">
        <f t="shared" ca="1" si="21"/>
        <v>1.5069449083754933</v>
      </c>
      <c r="V54" s="5" t="e">
        <f t="shared" ca="1" si="14"/>
        <v>#NUM!</v>
      </c>
      <c r="W54" s="5" t="e">
        <f t="shared" ca="1" si="15"/>
        <v>#NUM!</v>
      </c>
      <c r="X54" s="5" t="e">
        <f t="shared" ca="1" si="16"/>
        <v>#NUM!</v>
      </c>
      <c r="Y54" s="5"/>
      <c r="Z54" s="5" t="e">
        <f t="shared" ca="1" si="17"/>
        <v>#NUM!</v>
      </c>
      <c r="AB54" s="2">
        <f t="shared" ca="1" si="7"/>
        <v>1.4971421897729673</v>
      </c>
      <c r="AC54" s="2">
        <f t="shared" ca="1" si="22"/>
        <v>0.8415779017201569</v>
      </c>
      <c r="AD54" s="2">
        <f t="shared" ca="1" si="22"/>
        <v>0.23005811868486747</v>
      </c>
      <c r="AE54" s="2">
        <f t="shared" ca="1" si="22"/>
        <v>0.88406222126692924</v>
      </c>
      <c r="AF54" s="2">
        <f t="shared" ca="1" si="22"/>
        <v>0.7526646342175064</v>
      </c>
      <c r="AG54" s="2">
        <f t="shared" ca="1" si="22"/>
        <v>0.75807377707220291</v>
      </c>
      <c r="AH54" s="2">
        <f t="shared" ca="1" si="22"/>
        <v>0.48062304046853843</v>
      </c>
      <c r="AI54" s="2">
        <f t="shared" ca="1" si="22"/>
        <v>0.63101400892931458</v>
      </c>
      <c r="AJ54" s="2">
        <f t="shared" ca="1" si="22"/>
        <v>0.32312269259841153</v>
      </c>
      <c r="AK54" s="2">
        <f t="shared" ca="1" si="22"/>
        <v>0.65690410427419188</v>
      </c>
      <c r="AL54" s="2">
        <f t="shared" ca="1" si="22"/>
        <v>0.71493838564163747</v>
      </c>
      <c r="AM54" s="2">
        <f t="shared" ca="1" si="22"/>
        <v>0.4633331775793057</v>
      </c>
      <c r="AN54" s="2">
        <f t="shared" ca="1" si="22"/>
        <v>0.76077012731990445</v>
      </c>
    </row>
    <row r="55" spans="5:55" x14ac:dyDescent="0.2">
      <c r="E55" s="8">
        <v>37085</v>
      </c>
      <c r="F55" s="9">
        <f t="shared" ca="1" si="3"/>
        <v>-13.144421629021219</v>
      </c>
      <c r="H55" s="5" t="e">
        <f t="shared" ca="1" si="18"/>
        <v>#NUM!</v>
      </c>
      <c r="I55" s="5" t="e">
        <f t="shared" ca="1" si="9"/>
        <v>#NUM!</v>
      </c>
      <c r="J55" s="4">
        <f t="shared" si="5"/>
        <v>38</v>
      </c>
      <c r="K55" s="4">
        <f t="shared" si="10"/>
        <v>0</v>
      </c>
      <c r="L55" s="4"/>
      <c r="M55" s="5"/>
      <c r="N55" s="18">
        <f t="shared" ca="1" si="11"/>
        <v>0.8</v>
      </c>
      <c r="O55" s="4">
        <f t="shared" si="12"/>
        <v>12</v>
      </c>
      <c r="P55" s="5">
        <f t="shared" ca="1" si="19"/>
        <v>0.70710678118654757</v>
      </c>
      <c r="R55" s="4" t="e">
        <f t="shared" ca="1" si="20"/>
        <v>#NUM!</v>
      </c>
      <c r="S55" s="5" t="e">
        <f t="shared" ca="1" si="13"/>
        <v>#NUM!</v>
      </c>
      <c r="T55" s="5"/>
      <c r="U55" s="5">
        <f t="shared" ca="1" si="21"/>
        <v>1.5069449083754931</v>
      </c>
      <c r="V55" s="5" t="e">
        <f t="shared" ca="1" si="14"/>
        <v>#NUM!</v>
      </c>
      <c r="W55" s="5" t="e">
        <f t="shared" ca="1" si="15"/>
        <v>#NUM!</v>
      </c>
      <c r="X55" s="5" t="e">
        <f t="shared" ca="1" si="16"/>
        <v>#NUM!</v>
      </c>
      <c r="Y55" s="5"/>
      <c r="Z55" s="5" t="e">
        <f t="shared" ca="1" si="17"/>
        <v>#NUM!</v>
      </c>
      <c r="AB55" s="2">
        <f t="shared" ca="1" si="7"/>
        <v>1.5228049483658896</v>
      </c>
      <c r="AC55" s="2">
        <f t="shared" ca="1" si="22"/>
        <v>0.33631508577321856</v>
      </c>
      <c r="AD55" s="2">
        <f t="shared" ca="1" si="22"/>
        <v>0.6976418705135029</v>
      </c>
      <c r="AE55" s="2">
        <f t="shared" ca="1" si="22"/>
        <v>0.49044792525107173</v>
      </c>
      <c r="AF55" s="2">
        <f t="shared" ca="1" si="22"/>
        <v>0.36032572217635606</v>
      </c>
      <c r="AG55" s="2">
        <f t="shared" ca="1" si="22"/>
        <v>0.72204525863735425</v>
      </c>
      <c r="AH55" s="2">
        <f t="shared" ca="1" si="22"/>
        <v>0.89631427571674316</v>
      </c>
      <c r="AI55" s="2">
        <f t="shared" ca="1" si="22"/>
        <v>0.83889570529059321</v>
      </c>
      <c r="AJ55" s="2">
        <f t="shared" ca="1" si="22"/>
        <v>0.87308792553635262</v>
      </c>
      <c r="AK55" s="2">
        <f t="shared" ca="1" si="22"/>
        <v>0.1348121063712413</v>
      </c>
      <c r="AL55" s="2">
        <f t="shared" ca="1" si="22"/>
        <v>0.73542472620957955</v>
      </c>
      <c r="AM55" s="2">
        <f t="shared" ca="1" si="22"/>
        <v>0.73108813187710098</v>
      </c>
      <c r="AN55" s="2">
        <f t="shared" ca="1" si="22"/>
        <v>0.70640621501277479</v>
      </c>
    </row>
    <row r="56" spans="5:55" x14ac:dyDescent="0.2">
      <c r="E56" s="8">
        <v>37086</v>
      </c>
      <c r="F56" s="9">
        <f t="shared" ca="1" si="3"/>
        <v>-13.141683778234086</v>
      </c>
      <c r="H56" s="5" t="e">
        <f t="shared" ca="1" si="18"/>
        <v>#NUM!</v>
      </c>
      <c r="I56" s="5" t="e">
        <f t="shared" ca="1" si="9"/>
        <v>#NUM!</v>
      </c>
      <c r="J56" s="4">
        <f t="shared" si="5"/>
        <v>38</v>
      </c>
      <c r="K56" s="4">
        <f t="shared" si="10"/>
        <v>0</v>
      </c>
      <c r="L56" s="4"/>
      <c r="M56" s="5"/>
      <c r="N56" s="18">
        <f t="shared" ca="1" si="11"/>
        <v>0.8</v>
      </c>
      <c r="O56" s="4">
        <f t="shared" si="12"/>
        <v>12</v>
      </c>
      <c r="P56" s="5">
        <f t="shared" ca="1" si="19"/>
        <v>0.7276068751090059</v>
      </c>
      <c r="R56" s="4" t="e">
        <f t="shared" ca="1" si="20"/>
        <v>#NUM!</v>
      </c>
      <c r="S56" s="5" t="e">
        <f t="shared" ca="1" si="13"/>
        <v>#NUM!</v>
      </c>
      <c r="T56" s="5"/>
      <c r="U56" s="5">
        <f t="shared" ca="1" si="21"/>
        <v>1.5069449083754931</v>
      </c>
      <c r="V56" s="5" t="e">
        <f t="shared" ca="1" si="14"/>
        <v>#NUM!</v>
      </c>
      <c r="W56" s="5" t="e">
        <f t="shared" ca="1" si="15"/>
        <v>#NUM!</v>
      </c>
      <c r="X56" s="5" t="e">
        <f t="shared" ca="1" si="16"/>
        <v>#NUM!</v>
      </c>
      <c r="Y56" s="5"/>
      <c r="Z56" s="5" t="e">
        <f t="shared" ca="1" si="17"/>
        <v>#NUM!</v>
      </c>
      <c r="AB56" s="2">
        <f t="shared" ca="1" si="7"/>
        <v>-0.94523172203246464</v>
      </c>
      <c r="AC56" s="2">
        <f t="shared" ca="1" si="22"/>
        <v>5.3179974563609345E-2</v>
      </c>
      <c r="AD56" s="2">
        <f t="shared" ca="1" si="22"/>
        <v>0.41152645951880784</v>
      </c>
      <c r="AE56" s="2">
        <f t="shared" ca="1" si="22"/>
        <v>0.27330840419327451</v>
      </c>
      <c r="AF56" s="2">
        <f t="shared" ca="1" si="22"/>
        <v>0.30871440686384544</v>
      </c>
      <c r="AG56" s="2">
        <f t="shared" ca="1" si="22"/>
        <v>0.83870896995173327</v>
      </c>
      <c r="AH56" s="2">
        <f t="shared" ca="1" si="22"/>
        <v>8.7039685796353461E-2</v>
      </c>
      <c r="AI56" s="2">
        <f t="shared" ca="1" si="22"/>
        <v>0.96501597649582171</v>
      </c>
      <c r="AJ56" s="2">
        <f t="shared" ca="1" si="22"/>
        <v>0.61719153156189543</v>
      </c>
      <c r="AK56" s="2">
        <f t="shared" ca="1" si="22"/>
        <v>0.31434269001110504</v>
      </c>
      <c r="AL56" s="2">
        <f t="shared" ca="1" si="22"/>
        <v>0.12448235446671141</v>
      </c>
      <c r="AM56" s="2">
        <f t="shared" ca="1" si="22"/>
        <v>0.44732204374180451</v>
      </c>
      <c r="AN56" s="2">
        <f t="shared" ca="1" si="22"/>
        <v>0.61393578080257372</v>
      </c>
    </row>
    <row r="57" spans="5:55" x14ac:dyDescent="0.2">
      <c r="E57" s="15">
        <v>37087</v>
      </c>
      <c r="F57" s="16">
        <f t="shared" ca="1" si="3"/>
        <v>-13.138945927446954</v>
      </c>
      <c r="H57" s="7" t="e">
        <f t="shared" ca="1" si="18"/>
        <v>#NUM!</v>
      </c>
      <c r="I57" s="7" t="e">
        <f t="shared" ca="1" si="9"/>
        <v>#NUM!</v>
      </c>
      <c r="J57" s="21">
        <f t="shared" ref="J57:J73" ca="1" si="23">J56+AP57*$H$7/SQRT(COUNT($E$57:$E$73))</f>
        <v>39.645071295649267</v>
      </c>
      <c r="K57" s="21">
        <f ca="1">J57-J56</f>
        <v>1.6450712956492666</v>
      </c>
      <c r="L57" s="21"/>
      <c r="M57" s="7" t="e">
        <f ca="1">CORREL(I57:$I$73,K57:$K$73)</f>
        <v>#NUM!</v>
      </c>
      <c r="N57" s="22">
        <f t="shared" ca="1" si="11"/>
        <v>0.8</v>
      </c>
      <c r="O57" s="21">
        <f>SQRT(MAX(O56^2-$H$7^2/COUNT($E$57:$E$730),0))</f>
        <v>11.641710001743983</v>
      </c>
      <c r="P57" s="7">
        <f t="shared" ca="1" si="19"/>
        <v>0.75</v>
      </c>
      <c r="Q57" s="23"/>
      <c r="R57" s="21" t="e">
        <f t="shared" ca="1" si="20"/>
        <v>#NUM!</v>
      </c>
      <c r="S57" s="7" t="e">
        <f t="shared" ca="1" si="13"/>
        <v>#NUM!</v>
      </c>
      <c r="T57" s="7"/>
      <c r="U57" s="7">
        <f t="shared" ca="1" si="21"/>
        <v>3.1070225966419454</v>
      </c>
      <c r="V57" s="7" t="e">
        <f t="shared" ca="1" si="14"/>
        <v>#NUM!</v>
      </c>
      <c r="W57" s="7" t="e">
        <f ca="1">U56*(H57-H56)+V56*(J57-J56)</f>
        <v>#NUM!</v>
      </c>
      <c r="X57" s="7" t="e">
        <f ca="1">$H$9*(H57-H56)*(J57-J56)</f>
        <v>#NUM!</v>
      </c>
      <c r="Y57" s="7"/>
      <c r="Z57" s="7" t="e">
        <f t="shared" ca="1" si="17"/>
        <v>#NUM!</v>
      </c>
      <c r="AB57" s="2">
        <f t="shared" ca="1" si="7"/>
        <v>0.27573114465623672</v>
      </c>
      <c r="AC57" s="2">
        <f t="shared" ca="1" si="22"/>
        <v>0.62990591054382117</v>
      </c>
      <c r="AD57" s="2">
        <f t="shared" ca="1" si="22"/>
        <v>0.85202007361922727</v>
      </c>
      <c r="AE57" s="2">
        <f t="shared" ca="1" si="22"/>
        <v>0.40865001174226356</v>
      </c>
      <c r="AF57" s="2">
        <f t="shared" ca="1" si="22"/>
        <v>0.45941877605022374</v>
      </c>
      <c r="AG57" s="2">
        <f t="shared" ca="1" si="22"/>
        <v>0.60039743843336491</v>
      </c>
      <c r="AH57" s="2">
        <f t="shared" ca="1" si="22"/>
        <v>1.222083681351771E-2</v>
      </c>
      <c r="AI57" s="2">
        <f t="shared" ca="1" si="22"/>
        <v>0.94401767693755656</v>
      </c>
      <c r="AJ57" s="2">
        <f t="shared" ca="1" si="22"/>
        <v>0.74620271331283272</v>
      </c>
      <c r="AK57" s="2">
        <f t="shared" ca="1" si="22"/>
        <v>0.64844223786877442</v>
      </c>
      <c r="AL57" s="2">
        <f t="shared" ca="1" si="22"/>
        <v>0.16263966619830938</v>
      </c>
      <c r="AM57" s="2">
        <f t="shared" ca="1" si="22"/>
        <v>0.31160200591281872</v>
      </c>
      <c r="AN57" s="2">
        <f t="shared" ca="1" si="22"/>
        <v>0.50021379722352655</v>
      </c>
      <c r="AP57" s="2">
        <f t="shared" ref="AP57:AP73" ca="1" si="24">AB57*$K$8+AQ57*$K$9</f>
        <v>0.56523355946946818</v>
      </c>
      <c r="AQ57" s="2">
        <f t="shared" ref="AQ57:AQ73" ca="1" si="25">SUM(AR57:BC57)-6</f>
        <v>0.5419030873813524</v>
      </c>
      <c r="AR57" s="2">
        <f t="shared" ref="AR57:BC73" ca="1" si="26">RAND()</f>
        <v>0.99239492203124968</v>
      </c>
      <c r="AS57" s="2">
        <f t="shared" ca="1" si="26"/>
        <v>0.99453524172268637</v>
      </c>
      <c r="AT57" s="2">
        <f t="shared" ca="1" si="26"/>
        <v>0.83460502172971029</v>
      </c>
      <c r="AU57" s="2">
        <f t="shared" ca="1" si="26"/>
        <v>0.22034708064529362</v>
      </c>
      <c r="AV57" s="2">
        <f t="shared" ca="1" si="26"/>
        <v>0.28015404691595669</v>
      </c>
      <c r="AW57" s="2">
        <f t="shared" ca="1" si="26"/>
        <v>0.76651525296188461</v>
      </c>
      <c r="AX57" s="2">
        <f t="shared" ca="1" si="26"/>
        <v>0.19997901408791963</v>
      </c>
      <c r="AY57" s="2">
        <f t="shared" ca="1" si="26"/>
        <v>0.69620184329290513</v>
      </c>
      <c r="AZ57" s="2">
        <f t="shared" ca="1" si="26"/>
        <v>0.12384591710264314</v>
      </c>
      <c r="BA57" s="2">
        <f t="shared" ca="1" si="26"/>
        <v>9.7643170477722419E-2</v>
      </c>
      <c r="BB57" s="2">
        <f t="shared" ca="1" si="26"/>
        <v>0.89446149730190616</v>
      </c>
      <c r="BC57" s="2">
        <f t="shared" ca="1" si="26"/>
        <v>0.44122007911147509</v>
      </c>
    </row>
    <row r="58" spans="5:55" x14ac:dyDescent="0.2">
      <c r="E58" s="15">
        <v>37088</v>
      </c>
      <c r="F58" s="16">
        <f t="shared" ca="1" si="3"/>
        <v>-13.136208076659821</v>
      </c>
      <c r="H58" s="7" t="e">
        <f t="shared" ca="1" si="18"/>
        <v>#NUM!</v>
      </c>
      <c r="I58" s="7" t="e">
        <f t="shared" ca="1" si="9"/>
        <v>#NUM!</v>
      </c>
      <c r="J58" s="21">
        <f t="shared" ca="1" si="23"/>
        <v>36.804616600383653</v>
      </c>
      <c r="K58" s="21">
        <f t="shared" ca="1" si="10"/>
        <v>-2.8404546952656133</v>
      </c>
      <c r="L58" s="21"/>
      <c r="M58" s="7"/>
      <c r="N58" s="22">
        <f t="shared" ca="1" si="11"/>
        <v>0.8</v>
      </c>
      <c r="O58" s="21">
        <f t="shared" ref="O58:O73" si="27">SQRT(MAX(O57^2-$H$7^2/COUNT($E$57:$E$730),0))</f>
        <v>11.272037239532692</v>
      </c>
      <c r="P58" s="7">
        <f t="shared" ca="1" si="19"/>
        <v>0.75</v>
      </c>
      <c r="Q58" s="23"/>
      <c r="R58" s="21" t="e">
        <f t="shared" ca="1" si="20"/>
        <v>#NUM!</v>
      </c>
      <c r="S58" s="7" t="e">
        <f t="shared" ca="1" si="13"/>
        <v>#NUM!</v>
      </c>
      <c r="T58" s="7"/>
      <c r="U58" s="7">
        <f t="shared" ca="1" si="21"/>
        <v>0.17519594506427483</v>
      </c>
      <c r="V58" s="7" t="e">
        <f t="shared" ca="1" si="14"/>
        <v>#NUM!</v>
      </c>
      <c r="W58" s="7" t="e">
        <f ca="1">U57*(H58-H57)+V57*(J58-J57)</f>
        <v>#NUM!</v>
      </c>
      <c r="X58" s="7" t="e">
        <f t="shared" ref="X58:X73" ca="1" si="28">$H$9*(H58-H57)*(J58-J57)</f>
        <v>#NUM!</v>
      </c>
      <c r="Y58" s="7"/>
      <c r="Z58" s="7" t="e">
        <f t="shared" ca="1" si="17"/>
        <v>#NUM!</v>
      </c>
      <c r="AB58" s="2">
        <f t="shared" ca="1" si="7"/>
        <v>-1.517549312992057</v>
      </c>
      <c r="AC58" s="2">
        <f t="shared" ca="1" si="22"/>
        <v>0.27751538526113817</v>
      </c>
      <c r="AD58" s="2">
        <f t="shared" ca="1" si="22"/>
        <v>0.20859788128020718</v>
      </c>
      <c r="AE58" s="2">
        <f t="shared" ca="1" si="22"/>
        <v>0.27770800865191225</v>
      </c>
      <c r="AF58" s="2">
        <f t="shared" ca="1" si="22"/>
        <v>0.28133201353601467</v>
      </c>
      <c r="AG58" s="2">
        <f t="shared" ca="1" si="22"/>
        <v>0.85176145315010166</v>
      </c>
      <c r="AH58" s="2">
        <f t="shared" ca="1" si="22"/>
        <v>0.10386435605193889</v>
      </c>
      <c r="AI58" s="2">
        <f t="shared" ca="1" si="22"/>
        <v>0.26790840956223771</v>
      </c>
      <c r="AJ58" s="2">
        <f t="shared" ca="1" si="22"/>
        <v>0.9853687755823064</v>
      </c>
      <c r="AK58" s="2">
        <f t="shared" ca="1" si="22"/>
        <v>0.42669524506469303</v>
      </c>
      <c r="AL58" s="2">
        <f t="shared" ca="1" si="22"/>
        <v>1.7501117525092758E-3</v>
      </c>
      <c r="AM58" s="2">
        <f t="shared" ca="1" si="22"/>
        <v>0.63633547506047827</v>
      </c>
      <c r="AN58" s="2">
        <f t="shared" ca="1" si="22"/>
        <v>0.16361357205440519</v>
      </c>
      <c r="AP58" s="2">
        <f t="shared" ca="1" si="24"/>
        <v>-0.97595789444681347</v>
      </c>
      <c r="AQ58" s="2">
        <f t="shared" ca="1" si="25"/>
        <v>0.24522953403653336</v>
      </c>
      <c r="AR58" s="2">
        <f t="shared" ca="1" si="26"/>
        <v>0.70232247369680434</v>
      </c>
      <c r="AS58" s="2">
        <f t="shared" ca="1" si="26"/>
        <v>0.61908254167780197</v>
      </c>
      <c r="AT58" s="2">
        <f t="shared" ca="1" si="26"/>
        <v>0.8778830124867314</v>
      </c>
      <c r="AU58" s="2">
        <f t="shared" ca="1" si="26"/>
        <v>0.72827251576704022</v>
      </c>
      <c r="AV58" s="2">
        <f t="shared" ca="1" si="26"/>
        <v>0.78692957687898446</v>
      </c>
      <c r="AW58" s="2">
        <f t="shared" ca="1" si="26"/>
        <v>0.10306015716881123</v>
      </c>
      <c r="AX58" s="2">
        <f t="shared" ca="1" si="26"/>
        <v>0.15647101114593454</v>
      </c>
      <c r="AY58" s="2">
        <f t="shared" ca="1" si="26"/>
        <v>8.200164966308976E-2</v>
      </c>
      <c r="AZ58" s="2">
        <f t="shared" ca="1" si="26"/>
        <v>0.57897869442139727</v>
      </c>
      <c r="BA58" s="2">
        <f t="shared" ca="1" si="26"/>
        <v>0.46926694943632929</v>
      </c>
      <c r="BB58" s="2">
        <f t="shared" ca="1" si="26"/>
        <v>0.69989324509179762</v>
      </c>
      <c r="BC58" s="2">
        <f t="shared" ca="1" si="26"/>
        <v>0.44106770660181227</v>
      </c>
    </row>
    <row r="59" spans="5:55" x14ac:dyDescent="0.2">
      <c r="E59" s="15">
        <v>37089</v>
      </c>
      <c r="F59" s="16">
        <f t="shared" ca="1" si="3"/>
        <v>-13.13347022587269</v>
      </c>
      <c r="H59" s="7" t="e">
        <f t="shared" ca="1" si="18"/>
        <v>#NUM!</v>
      </c>
      <c r="I59" s="7" t="e">
        <f t="shared" ca="1" si="9"/>
        <v>#NUM!</v>
      </c>
      <c r="J59" s="21">
        <f t="shared" ca="1" si="23"/>
        <v>38.043014376382871</v>
      </c>
      <c r="K59" s="21">
        <f t="shared" ca="1" si="10"/>
        <v>1.2383977759992177</v>
      </c>
      <c r="L59" s="21"/>
      <c r="M59" s="7"/>
      <c r="N59" s="22">
        <f t="shared" ca="1" si="11"/>
        <v>0.8</v>
      </c>
      <c r="O59" s="21">
        <f t="shared" si="27"/>
        <v>10.889822555676362</v>
      </c>
      <c r="P59" s="7">
        <f t="shared" ca="1" si="19"/>
        <v>0.75</v>
      </c>
      <c r="Q59" s="23"/>
      <c r="R59" s="21" t="e">
        <f t="shared" ca="1" si="20"/>
        <v>#NUM!</v>
      </c>
      <c r="S59" s="7" t="e">
        <f t="shared" ca="1" si="13"/>
        <v>#NUM!</v>
      </c>
      <c r="T59" s="7"/>
      <c r="U59" s="7">
        <f t="shared" ca="1" si="21"/>
        <v>1.3222217647514651</v>
      </c>
      <c r="V59" s="7" t="e">
        <f t="shared" ca="1" si="14"/>
        <v>#NUM!</v>
      </c>
      <c r="W59" s="7" t="e">
        <f t="shared" ref="W59:W73" ca="1" si="29">U58*(H59-H58)+V58*(J59-J58)</f>
        <v>#NUM!</v>
      </c>
      <c r="X59" s="7" t="e">
        <f t="shared" ca="1" si="28"/>
        <v>#NUM!</v>
      </c>
      <c r="Y59" s="7"/>
      <c r="Z59" s="7" t="e">
        <f t="shared" ca="1" si="17"/>
        <v>#NUM!</v>
      </c>
      <c r="AB59" s="2">
        <f t="shared" ca="1" si="7"/>
        <v>0.37023961800892646</v>
      </c>
      <c r="AC59" s="2">
        <f t="shared" ca="1" si="22"/>
        <v>0.71916730632665338</v>
      </c>
      <c r="AD59" s="2">
        <f t="shared" ca="1" si="22"/>
        <v>0.67221623178546019</v>
      </c>
      <c r="AE59" s="2">
        <f t="shared" ca="1" si="22"/>
        <v>0.85924390345527923</v>
      </c>
      <c r="AF59" s="2">
        <f t="shared" ca="1" si="22"/>
        <v>0.56256283611711333</v>
      </c>
      <c r="AG59" s="2">
        <f t="shared" ca="1" si="22"/>
        <v>0.18791978606051662</v>
      </c>
      <c r="AH59" s="2">
        <f t="shared" ca="1" si="22"/>
        <v>0.5541351657937551</v>
      </c>
      <c r="AI59" s="2">
        <f t="shared" ca="1" si="22"/>
        <v>0.35851514537259765</v>
      </c>
      <c r="AJ59" s="2">
        <f t="shared" ca="1" si="22"/>
        <v>3.5386934528055525E-3</v>
      </c>
      <c r="AK59" s="2">
        <f t="shared" ca="1" si="22"/>
        <v>0.97423774664329899</v>
      </c>
      <c r="AL59" s="2">
        <f t="shared" ca="1" si="22"/>
        <v>0.53628390359655109</v>
      </c>
      <c r="AM59" s="2">
        <f t="shared" ca="1" si="22"/>
        <v>0.22160702799586951</v>
      </c>
      <c r="AN59" s="2">
        <f t="shared" ca="1" si="22"/>
        <v>0.72081187140902525</v>
      </c>
      <c r="AP59" s="2">
        <f t="shared" ca="1" si="24"/>
        <v>0.42550373641456374</v>
      </c>
      <c r="AQ59" s="2">
        <f t="shared" ca="1" si="25"/>
        <v>0.22348891566590634</v>
      </c>
      <c r="AR59" s="2">
        <f t="shared" ca="1" si="26"/>
        <v>0.50794538543973689</v>
      </c>
      <c r="AS59" s="2">
        <f t="shared" ca="1" si="26"/>
        <v>0.50354569653370385</v>
      </c>
      <c r="AT59" s="2">
        <f t="shared" ca="1" si="26"/>
        <v>0.7184247831737528</v>
      </c>
      <c r="AU59" s="2">
        <f t="shared" ca="1" si="26"/>
        <v>4.8364954982781816E-2</v>
      </c>
      <c r="AV59" s="2">
        <f t="shared" ca="1" si="26"/>
        <v>0.24742380169863698</v>
      </c>
      <c r="AW59" s="2">
        <f t="shared" ca="1" si="26"/>
        <v>0.41554970756821952</v>
      </c>
      <c r="AX59" s="2">
        <f t="shared" ca="1" si="26"/>
        <v>0.79745717247573911</v>
      </c>
      <c r="AY59" s="2">
        <f t="shared" ca="1" si="26"/>
        <v>0.50054708843684781</v>
      </c>
      <c r="AZ59" s="2">
        <f t="shared" ca="1" si="26"/>
        <v>8.7597678896732645E-2</v>
      </c>
      <c r="BA59" s="2">
        <f t="shared" ca="1" si="26"/>
        <v>0.60499098755669345</v>
      </c>
      <c r="BB59" s="2">
        <f t="shared" ca="1" si="26"/>
        <v>0.81054941583634588</v>
      </c>
      <c r="BC59" s="2">
        <f t="shared" ca="1" si="26"/>
        <v>0.9810922430667155</v>
      </c>
    </row>
    <row r="60" spans="5:55" x14ac:dyDescent="0.2">
      <c r="E60" s="15">
        <v>37090</v>
      </c>
      <c r="F60" s="16">
        <f t="shared" ca="1" si="3"/>
        <v>-13.130732375085557</v>
      </c>
      <c r="H60" s="7" t="e">
        <f t="shared" ca="1" si="18"/>
        <v>#NUM!</v>
      </c>
      <c r="I60" s="7" t="e">
        <f t="shared" ca="1" si="9"/>
        <v>#NUM!</v>
      </c>
      <c r="J60" s="21">
        <f t="shared" ca="1" si="23"/>
        <v>37.450454659174532</v>
      </c>
      <c r="K60" s="21">
        <f t="shared" ca="1" si="10"/>
        <v>-0.59255971720833855</v>
      </c>
      <c r="L60" s="21"/>
      <c r="M60" s="7"/>
      <c r="N60" s="22">
        <f t="shared" ca="1" si="11"/>
        <v>0.8</v>
      </c>
      <c r="O60" s="21">
        <f t="shared" si="27"/>
        <v>10.493695586342476</v>
      </c>
      <c r="P60" s="7">
        <f t="shared" ca="1" si="19"/>
        <v>0.75</v>
      </c>
      <c r="Q60" s="23"/>
      <c r="R60" s="21" t="e">
        <f t="shared" ca="1" si="20"/>
        <v>#NUM!</v>
      </c>
      <c r="S60" s="7" t="e">
        <f t="shared" ca="1" si="13"/>
        <v>#NUM!</v>
      </c>
      <c r="T60" s="7"/>
      <c r="U60" s="7">
        <f t="shared" ca="1" si="21"/>
        <v>0.63829009123106895</v>
      </c>
      <c r="V60" s="7" t="e">
        <f t="shared" ca="1" si="14"/>
        <v>#NUM!</v>
      </c>
      <c r="W60" s="7" t="e">
        <f t="shared" ca="1" si="29"/>
        <v>#NUM!</v>
      </c>
      <c r="X60" s="7" t="e">
        <f t="shared" ca="1" si="28"/>
        <v>#NUM!</v>
      </c>
      <c r="Y60" s="7"/>
      <c r="Z60" s="7" t="e">
        <f t="shared" ca="1" si="17"/>
        <v>#NUM!</v>
      </c>
      <c r="AB60" s="2">
        <f t="shared" ca="1" si="7"/>
        <v>1.6644737197474058</v>
      </c>
      <c r="AC60" s="2">
        <f t="shared" ca="1" si="22"/>
        <v>0.40858426286202199</v>
      </c>
      <c r="AD60" s="2">
        <f t="shared" ca="1" si="22"/>
        <v>0.68903829514489989</v>
      </c>
      <c r="AE60" s="2">
        <f t="shared" ca="1" si="22"/>
        <v>0.90809386343287934</v>
      </c>
      <c r="AF60" s="2">
        <f t="shared" ca="1" si="22"/>
        <v>0.92999938599069265</v>
      </c>
      <c r="AG60" s="2">
        <f t="shared" ca="1" si="22"/>
        <v>0.54452431517329714</v>
      </c>
      <c r="AH60" s="2">
        <f t="shared" ca="1" si="22"/>
        <v>0.8675606421199602</v>
      </c>
      <c r="AI60" s="2">
        <f t="shared" ca="1" si="22"/>
        <v>0.24363147325929868</v>
      </c>
      <c r="AJ60" s="2">
        <f t="shared" ca="1" si="22"/>
        <v>0.21582083691951681</v>
      </c>
      <c r="AK60" s="2">
        <f t="shared" ca="1" si="22"/>
        <v>0.3341745569298461</v>
      </c>
      <c r="AL60" s="2">
        <f t="shared" ca="1" si="22"/>
        <v>0.90380740577786411</v>
      </c>
      <c r="AM60" s="2">
        <f t="shared" ca="1" si="22"/>
        <v>0.89991762525698682</v>
      </c>
      <c r="AN60" s="2">
        <f t="shared" ca="1" si="22"/>
        <v>0.71932105688014103</v>
      </c>
      <c r="AP60" s="2">
        <f t="shared" ca="1" si="24"/>
        <v>-0.20359885862800997</v>
      </c>
      <c r="AQ60" s="2">
        <f t="shared" ca="1" si="25"/>
        <v>-2.1951483381925727</v>
      </c>
      <c r="AR60" s="2">
        <f t="shared" ca="1" si="26"/>
        <v>0.1525599260171</v>
      </c>
      <c r="AS60" s="2">
        <f t="shared" ca="1" si="26"/>
        <v>6.0463941943984523E-3</v>
      </c>
      <c r="AT60" s="2">
        <f t="shared" ca="1" si="26"/>
        <v>0.31617499454757458</v>
      </c>
      <c r="AU60" s="2">
        <f t="shared" ca="1" si="26"/>
        <v>0.84847166078476277</v>
      </c>
      <c r="AV60" s="2">
        <f t="shared" ca="1" si="26"/>
        <v>7.4490126502461673E-2</v>
      </c>
      <c r="AW60" s="2">
        <f t="shared" ca="1" si="26"/>
        <v>8.2636231471788113E-2</v>
      </c>
      <c r="AX60" s="2">
        <f t="shared" ca="1" si="26"/>
        <v>0.81844744326404939</v>
      </c>
      <c r="AY60" s="2">
        <f t="shared" ca="1" si="26"/>
        <v>9.7253232819405455E-2</v>
      </c>
      <c r="AZ60" s="2">
        <f t="shared" ca="1" si="26"/>
        <v>0.29350609304897279</v>
      </c>
      <c r="BA60" s="2">
        <f t="shared" ca="1" si="26"/>
        <v>0.76467648013229972</v>
      </c>
      <c r="BB60" s="2">
        <f t="shared" ca="1" si="26"/>
        <v>7.9229658591916108E-3</v>
      </c>
      <c r="BC60" s="2">
        <f t="shared" ca="1" si="26"/>
        <v>0.34266611316542306</v>
      </c>
    </row>
    <row r="61" spans="5:55" x14ac:dyDescent="0.2">
      <c r="E61" s="15">
        <v>37091</v>
      </c>
      <c r="F61" s="16">
        <f t="shared" ca="1" si="3"/>
        <v>-13.127994524298426</v>
      </c>
      <c r="H61" s="7" t="e">
        <f t="shared" ca="1" si="18"/>
        <v>#NUM!</v>
      </c>
      <c r="I61" s="7" t="e">
        <f t="shared" ca="1" si="9"/>
        <v>#NUM!</v>
      </c>
      <c r="J61" s="21">
        <f t="shared" ca="1" si="23"/>
        <v>36.533293135788668</v>
      </c>
      <c r="K61" s="21">
        <f t="shared" ca="1" si="10"/>
        <v>-0.91716152338586454</v>
      </c>
      <c r="L61" s="21"/>
      <c r="M61" s="7"/>
      <c r="N61" s="22">
        <f t="shared" ca="1" si="11"/>
        <v>0.8</v>
      </c>
      <c r="O61" s="21">
        <f t="shared" si="27"/>
        <v>10.082016605001671</v>
      </c>
      <c r="P61" s="7">
        <f t="shared" ca="1" si="19"/>
        <v>0.75</v>
      </c>
      <c r="Q61" s="7"/>
      <c r="R61" s="21" t="e">
        <f t="shared" ca="1" si="20"/>
        <v>#NUM!</v>
      </c>
      <c r="S61" s="7" t="e">
        <f t="shared" ca="1" si="13"/>
        <v>#NUM!</v>
      </c>
      <c r="T61" s="7"/>
      <c r="U61" s="7">
        <f t="shared" ca="1" si="21"/>
        <v>-0.37024338846682303</v>
      </c>
      <c r="V61" s="7" t="e">
        <f t="shared" ca="1" si="14"/>
        <v>#NUM!</v>
      </c>
      <c r="W61" s="7" t="e">
        <f t="shared" ca="1" si="29"/>
        <v>#NUM!</v>
      </c>
      <c r="X61" s="7" t="e">
        <f t="shared" ca="1" si="28"/>
        <v>#NUM!</v>
      </c>
      <c r="Y61" s="7"/>
      <c r="Z61" s="7" t="e">
        <f t="shared" ca="1" si="17"/>
        <v>#NUM!</v>
      </c>
      <c r="AB61" s="2">
        <f t="shared" ca="1" si="7"/>
        <v>-0.93571689433061778</v>
      </c>
      <c r="AC61" s="2">
        <f t="shared" ca="1" si="22"/>
        <v>0.10381825346270324</v>
      </c>
      <c r="AD61" s="2">
        <f t="shared" ca="1" si="22"/>
        <v>6.5617033113258838E-3</v>
      </c>
      <c r="AE61" s="2">
        <f t="shared" ca="1" si="22"/>
        <v>0.51910729571760117</v>
      </c>
      <c r="AF61" s="2">
        <f t="shared" ca="1" si="22"/>
        <v>0.61860008626910468</v>
      </c>
      <c r="AG61" s="2">
        <f t="shared" ca="1" si="22"/>
        <v>8.3143588326249129E-2</v>
      </c>
      <c r="AH61" s="2">
        <f t="shared" ca="1" si="22"/>
        <v>0.93648307256663865</v>
      </c>
      <c r="AI61" s="2">
        <f t="shared" ca="1" si="22"/>
        <v>0.23961658130595298</v>
      </c>
      <c r="AJ61" s="2">
        <f t="shared" ca="1" si="22"/>
        <v>0.30424408641923562</v>
      </c>
      <c r="AK61" s="2">
        <f t="shared" ca="1" si="22"/>
        <v>0.55525901780828046</v>
      </c>
      <c r="AL61" s="2">
        <f t="shared" ca="1" si="22"/>
        <v>0.387352158029308</v>
      </c>
      <c r="AM61" s="2">
        <f t="shared" ca="1" si="22"/>
        <v>0.64350034073552709</v>
      </c>
      <c r="AN61" s="2">
        <f t="shared" ca="1" si="22"/>
        <v>0.66659692171745588</v>
      </c>
      <c r="AP61" s="2">
        <f t="shared" ca="1" si="24"/>
        <v>-0.31512948638935923</v>
      </c>
      <c r="AQ61" s="2">
        <f t="shared" ca="1" si="25"/>
        <v>0.58457222754321769</v>
      </c>
      <c r="AR61" s="2">
        <f t="shared" ca="1" si="26"/>
        <v>0.6220727892472383</v>
      </c>
      <c r="AS61" s="2">
        <f t="shared" ca="1" si="26"/>
        <v>0.10232654187503076</v>
      </c>
      <c r="AT61" s="2">
        <f t="shared" ca="1" si="26"/>
        <v>0.23990149343925982</v>
      </c>
      <c r="AU61" s="2">
        <f t="shared" ca="1" si="26"/>
        <v>0.91536859056461828</v>
      </c>
      <c r="AV61" s="2">
        <f t="shared" ca="1" si="26"/>
        <v>0.25048968977575881</v>
      </c>
      <c r="AW61" s="2">
        <f t="shared" ca="1" si="26"/>
        <v>0.99758929758211012</v>
      </c>
      <c r="AX61" s="2">
        <f t="shared" ca="1" si="26"/>
        <v>0.95222310866686888</v>
      </c>
      <c r="AY61" s="2">
        <f t="shared" ca="1" si="26"/>
        <v>0.55859386706326342</v>
      </c>
      <c r="AZ61" s="2">
        <f t="shared" ca="1" si="26"/>
        <v>0.94203152947633106</v>
      </c>
      <c r="BA61" s="2">
        <f t="shared" ca="1" si="26"/>
        <v>0.35774703844677902</v>
      </c>
      <c r="BB61" s="2">
        <f t="shared" ca="1" si="26"/>
        <v>0.49702054842162247</v>
      </c>
      <c r="BC61" s="2">
        <f t="shared" ca="1" si="26"/>
        <v>0.14920773298433676</v>
      </c>
    </row>
    <row r="62" spans="5:55" x14ac:dyDescent="0.2">
      <c r="E62" s="15">
        <v>37092</v>
      </c>
      <c r="F62" s="16">
        <f t="shared" ca="1" si="3"/>
        <v>-13.125256673511293</v>
      </c>
      <c r="H62" s="7" t="e">
        <f t="shared" ca="1" si="18"/>
        <v>#NUM!</v>
      </c>
      <c r="I62" s="7" t="e">
        <f t="shared" ca="1" si="9"/>
        <v>#NUM!</v>
      </c>
      <c r="J62" s="21">
        <f t="shared" ca="1" si="23"/>
        <v>35.530890833311375</v>
      </c>
      <c r="K62" s="21">
        <f t="shared" ca="1" si="10"/>
        <v>-1.002402302477293</v>
      </c>
      <c r="L62" s="21"/>
      <c r="M62" s="7"/>
      <c r="N62" s="22">
        <f t="shared" ca="1" si="11"/>
        <v>0.8</v>
      </c>
      <c r="O62" s="21">
        <f t="shared" si="27"/>
        <v>9.6527959984781244</v>
      </c>
      <c r="P62" s="7">
        <f t="shared" ca="1" si="19"/>
        <v>0.75</v>
      </c>
      <c r="Q62" s="7"/>
      <c r="R62" s="21" t="e">
        <f t="shared" ca="1" si="20"/>
        <v>#NUM!</v>
      </c>
      <c r="S62" s="7" t="e">
        <f t="shared" ca="1" si="13"/>
        <v>#NUM!</v>
      </c>
      <c r="T62" s="7"/>
      <c r="U62" s="7">
        <f t="shared" ca="1" si="21"/>
        <v>-1.4640176472561732</v>
      </c>
      <c r="V62" s="7" t="e">
        <f t="shared" ca="1" si="14"/>
        <v>#NUM!</v>
      </c>
      <c r="W62" s="7" t="e">
        <f t="shared" ca="1" si="29"/>
        <v>#NUM!</v>
      </c>
      <c r="X62" s="7" t="e">
        <f ca="1">$H$9*(H62-H61)*(J62-J61)</f>
        <v>#NUM!</v>
      </c>
      <c r="Y62" s="7"/>
      <c r="Z62" s="7" t="e">
        <f t="shared" ca="1" si="17"/>
        <v>#NUM!</v>
      </c>
      <c r="AB62" s="2">
        <f t="shared" ca="1" si="7"/>
        <v>7.5654041232771085E-2</v>
      </c>
      <c r="AC62" s="2">
        <f t="shared" ca="1" si="22"/>
        <v>0.48078513934964984</v>
      </c>
      <c r="AD62" s="2">
        <f t="shared" ca="1" si="22"/>
        <v>0.74597341016262364</v>
      </c>
      <c r="AE62" s="2">
        <f t="shared" ca="1" si="22"/>
        <v>0.3191850654743067</v>
      </c>
      <c r="AF62" s="2">
        <f t="shared" ca="1" si="22"/>
        <v>4.4430199408907689E-2</v>
      </c>
      <c r="AG62" s="2">
        <f t="shared" ca="1" si="22"/>
        <v>0.92215631681175947</v>
      </c>
      <c r="AH62" s="2">
        <f t="shared" ca="1" si="22"/>
        <v>0.58960201205072404</v>
      </c>
      <c r="AI62" s="2">
        <f t="shared" ca="1" si="22"/>
        <v>0.38726238932275692</v>
      </c>
      <c r="AJ62" s="2">
        <f t="shared" ca="1" si="22"/>
        <v>0.39427650383072199</v>
      </c>
      <c r="AK62" s="2">
        <f t="shared" ca="1" si="22"/>
        <v>0.7015276971819947</v>
      </c>
      <c r="AL62" s="2">
        <f t="shared" ca="1" si="22"/>
        <v>0.38224224696554199</v>
      </c>
      <c r="AM62" s="2">
        <f t="shared" ca="1" si="22"/>
        <v>0.21064295100028774</v>
      </c>
      <c r="AN62" s="2">
        <f t="shared" ca="1" si="22"/>
        <v>0.89757010967349615</v>
      </c>
      <c r="AP62" s="2">
        <f t="shared" ca="1" si="24"/>
        <v>-0.34441754770635158</v>
      </c>
      <c r="AQ62" s="2">
        <f t="shared" ca="1" si="25"/>
        <v>-0.60649400713253421</v>
      </c>
      <c r="AR62" s="2">
        <f t="shared" ca="1" si="26"/>
        <v>0.23979291138934578</v>
      </c>
      <c r="AS62" s="2">
        <f t="shared" ca="1" si="26"/>
        <v>0.41452612855499604</v>
      </c>
      <c r="AT62" s="2">
        <f t="shared" ca="1" si="26"/>
        <v>0.64347539401027043</v>
      </c>
      <c r="AU62" s="2">
        <f t="shared" ca="1" si="26"/>
        <v>0.26185621186470864</v>
      </c>
      <c r="AV62" s="2">
        <f t="shared" ca="1" si="26"/>
        <v>0.19877355821457099</v>
      </c>
      <c r="AW62" s="2">
        <f t="shared" ca="1" si="26"/>
        <v>0.73659148056120827</v>
      </c>
      <c r="AX62" s="2">
        <f t="shared" ca="1" si="26"/>
        <v>0.97450198356045437</v>
      </c>
      <c r="AY62" s="2">
        <f t="shared" ca="1" si="26"/>
        <v>3.3879959521612713E-2</v>
      </c>
      <c r="AZ62" s="2">
        <f t="shared" ca="1" si="26"/>
        <v>0.36307115540115809</v>
      </c>
      <c r="BA62" s="2">
        <f t="shared" ca="1" si="26"/>
        <v>0.13904290210383119</v>
      </c>
      <c r="BB62" s="2">
        <f t="shared" ca="1" si="26"/>
        <v>0.50843687862746223</v>
      </c>
      <c r="BC62" s="2">
        <f t="shared" ca="1" si="26"/>
        <v>0.87955742905784617</v>
      </c>
    </row>
    <row r="63" spans="5:55" x14ac:dyDescent="0.2">
      <c r="E63" s="15">
        <v>37093</v>
      </c>
      <c r="F63" s="16">
        <f t="shared" ca="1" si="3"/>
        <v>-13.122518822724162</v>
      </c>
      <c r="H63" s="7" t="e">
        <f t="shared" ca="1" si="18"/>
        <v>#NUM!</v>
      </c>
      <c r="I63" s="7" t="e">
        <f t="shared" ca="1" si="9"/>
        <v>#NUM!</v>
      </c>
      <c r="J63" s="21">
        <f t="shared" ca="1" si="23"/>
        <v>36.043859150841975</v>
      </c>
      <c r="K63" s="21">
        <f t="shared" ca="1" si="10"/>
        <v>0.5129683175305999</v>
      </c>
      <c r="L63" s="21"/>
      <c r="M63" s="7"/>
      <c r="N63" s="22">
        <f t="shared" ca="1" si="11"/>
        <v>0.8</v>
      </c>
      <c r="O63" s="21">
        <f t="shared" si="27"/>
        <v>9.2035798661684449</v>
      </c>
      <c r="P63" s="7">
        <f t="shared" ca="1" si="19"/>
        <v>0.75</v>
      </c>
      <c r="Q63" s="7"/>
      <c r="R63" s="21" t="e">
        <f t="shared" ca="1" si="20"/>
        <v>#NUM!</v>
      </c>
      <c r="S63" s="7" t="e">
        <f t="shared" ca="1" si="13"/>
        <v>#NUM!</v>
      </c>
      <c r="T63" s="7"/>
      <c r="U63" s="7">
        <f t="shared" ca="1" si="21"/>
        <v>-1.042421286037601</v>
      </c>
      <c r="V63" s="7" t="e">
        <f t="shared" ca="1" si="14"/>
        <v>#NUM!</v>
      </c>
      <c r="W63" s="7" t="e">
        <f t="shared" ca="1" si="29"/>
        <v>#NUM!</v>
      </c>
      <c r="X63" s="7" t="e">
        <f t="shared" ca="1" si="28"/>
        <v>#NUM!</v>
      </c>
      <c r="Y63" s="7"/>
      <c r="Z63" s="7" t="e">
        <f t="shared" ca="1" si="17"/>
        <v>#NUM!</v>
      </c>
      <c r="AB63" s="2">
        <f t="shared" ca="1" si="7"/>
        <v>0.29204173041235126</v>
      </c>
      <c r="AC63" s="2">
        <f t="shared" ca="1" si="22"/>
        <v>0.14096922061009154</v>
      </c>
      <c r="AD63" s="2">
        <f t="shared" ca="1" si="22"/>
        <v>0.9180680138749876</v>
      </c>
      <c r="AE63" s="2">
        <f t="shared" ca="1" si="22"/>
        <v>0.18459409847538599</v>
      </c>
      <c r="AF63" s="2">
        <f t="shared" ca="1" si="22"/>
        <v>0.29384349161364021</v>
      </c>
      <c r="AG63" s="2">
        <f t="shared" ca="1" si="22"/>
        <v>0.63434349124570111</v>
      </c>
      <c r="AH63" s="2">
        <f t="shared" ca="1" si="22"/>
        <v>0.77303612211280404</v>
      </c>
      <c r="AI63" s="2">
        <f t="shared" ca="1" si="22"/>
        <v>0.36585240310927813</v>
      </c>
      <c r="AJ63" s="2">
        <f t="shared" ca="1" si="22"/>
        <v>0.11011699698874111</v>
      </c>
      <c r="AK63" s="2">
        <f t="shared" ca="1" si="22"/>
        <v>0.89539650708739704</v>
      </c>
      <c r="AL63" s="2">
        <f t="shared" ca="1" si="22"/>
        <v>0.9923365307740224</v>
      </c>
      <c r="AM63" s="2">
        <f t="shared" ca="1" si="22"/>
        <v>0.45704380070111572</v>
      </c>
      <c r="AN63" s="2">
        <f t="shared" ca="1" si="22"/>
        <v>0.52644105381918571</v>
      </c>
      <c r="AP63" s="2">
        <f t="shared" ca="1" si="24"/>
        <v>0.17625187964783759</v>
      </c>
      <c r="AQ63" s="2">
        <f t="shared" ca="1" si="25"/>
        <v>-6.4676400964098768E-2</v>
      </c>
      <c r="AR63" s="2">
        <f t="shared" ca="1" si="26"/>
        <v>0.67981315124601072</v>
      </c>
      <c r="AS63" s="2">
        <f t="shared" ca="1" si="26"/>
        <v>0.47669880195054237</v>
      </c>
      <c r="AT63" s="2">
        <f t="shared" ca="1" si="26"/>
        <v>0.65191680933240936</v>
      </c>
      <c r="AU63" s="2">
        <f t="shared" ca="1" si="26"/>
        <v>0.83104009633231524</v>
      </c>
      <c r="AV63" s="2">
        <f t="shared" ca="1" si="26"/>
        <v>6.6939786837922899E-3</v>
      </c>
      <c r="AW63" s="2">
        <f t="shared" ca="1" si="26"/>
        <v>0.28432478816133566</v>
      </c>
      <c r="AX63" s="2">
        <f t="shared" ca="1" si="26"/>
        <v>0.83781360306558661</v>
      </c>
      <c r="AY63" s="2">
        <f t="shared" ca="1" si="26"/>
        <v>0.38955790891678233</v>
      </c>
      <c r="AZ63" s="2">
        <f t="shared" ca="1" si="26"/>
        <v>0.49402163806139965</v>
      </c>
      <c r="BA63" s="2">
        <f t="shared" ca="1" si="26"/>
        <v>0.66041147297171598</v>
      </c>
      <c r="BB63" s="2">
        <f t="shared" ca="1" si="26"/>
        <v>0.53105678875269047</v>
      </c>
      <c r="BC63" s="2">
        <f t="shared" ca="1" si="26"/>
        <v>9.1974561561321777E-2</v>
      </c>
    </row>
    <row r="64" spans="5:55" x14ac:dyDescent="0.2">
      <c r="E64" s="15">
        <v>37094</v>
      </c>
      <c r="F64" s="16">
        <f t="shared" ca="1" si="3"/>
        <v>-13.119780971937029</v>
      </c>
      <c r="H64" s="7" t="e">
        <f t="shared" ca="1" si="18"/>
        <v>#NUM!</v>
      </c>
      <c r="I64" s="7" t="e">
        <f t="shared" ca="1" si="9"/>
        <v>#NUM!</v>
      </c>
      <c r="J64" s="21">
        <f t="shared" ca="1" si="23"/>
        <v>37.443976318861687</v>
      </c>
      <c r="K64" s="21">
        <f t="shared" ca="1" si="10"/>
        <v>1.4001171680197118</v>
      </c>
      <c r="L64" s="21"/>
      <c r="M64" s="7"/>
      <c r="N64" s="22">
        <f t="shared" ca="1" si="11"/>
        <v>0.8</v>
      </c>
      <c r="O64" s="21">
        <f t="shared" si="27"/>
        <v>8.7312825013079873</v>
      </c>
      <c r="P64" s="7">
        <f t="shared" ca="1" si="19"/>
        <v>0.75</v>
      </c>
      <c r="Q64" s="7"/>
      <c r="R64" s="21" t="e">
        <f t="shared" ca="1" si="20"/>
        <v>#NUM!</v>
      </c>
      <c r="S64" s="7" t="e">
        <f t="shared" ca="1" si="13"/>
        <v>#NUM!</v>
      </c>
      <c r="T64" s="7"/>
      <c r="U64" s="7">
        <f t="shared" ca="1" si="21"/>
        <v>0.26632392567005359</v>
      </c>
      <c r="V64" s="7" t="e">
        <f t="shared" ca="1" si="14"/>
        <v>#NUM!</v>
      </c>
      <c r="W64" s="7" t="e">
        <f t="shared" ca="1" si="29"/>
        <v>#NUM!</v>
      </c>
      <c r="X64" s="7" t="e">
        <f t="shared" ca="1" si="28"/>
        <v>#NUM!</v>
      </c>
      <c r="Y64" s="7"/>
      <c r="Z64" s="7" t="e">
        <f t="shared" ca="1" si="17"/>
        <v>#NUM!</v>
      </c>
      <c r="AB64" s="2">
        <f t="shared" ca="1" si="7"/>
        <v>-0.16708594714268088</v>
      </c>
      <c r="AC64" s="2">
        <f t="shared" ca="1" si="22"/>
        <v>0.22258999548206859</v>
      </c>
      <c r="AD64" s="2">
        <f t="shared" ca="1" si="22"/>
        <v>0.65975694474780999</v>
      </c>
      <c r="AE64" s="2">
        <f t="shared" ca="1" si="22"/>
        <v>0.39209511379438478</v>
      </c>
      <c r="AF64" s="2">
        <f t="shared" ca="1" si="22"/>
        <v>0.16321688774334697</v>
      </c>
      <c r="AG64" s="2">
        <f t="shared" ca="1" si="22"/>
        <v>8.1861634000520156E-2</v>
      </c>
      <c r="AH64" s="2">
        <f t="shared" ca="1" si="22"/>
        <v>0.42431097184636879</v>
      </c>
      <c r="AI64" s="2">
        <f t="shared" ca="1" si="22"/>
        <v>0.784223201379048</v>
      </c>
      <c r="AJ64" s="2">
        <f t="shared" ca="1" si="22"/>
        <v>0.84614604375536773</v>
      </c>
      <c r="AK64" s="2">
        <f t="shared" ca="1" si="22"/>
        <v>0.45619109160545468</v>
      </c>
      <c r="AL64" s="2">
        <f t="shared" ca="1" si="22"/>
        <v>0.752266309109621</v>
      </c>
      <c r="AM64" s="2">
        <f t="shared" ca="1" si="22"/>
        <v>0.42978155586071143</v>
      </c>
      <c r="AN64" s="2">
        <f t="shared" ca="1" si="22"/>
        <v>0.62047430353261679</v>
      </c>
      <c r="AP64" s="2">
        <f t="shared" ca="1" si="24"/>
        <v>0.48106924766549508</v>
      </c>
      <c r="AQ64" s="2">
        <f t="shared" ca="1" si="25"/>
        <v>0.91676599457642993</v>
      </c>
      <c r="AR64" s="2">
        <f t="shared" ca="1" si="26"/>
        <v>0.80123574486580895</v>
      </c>
      <c r="AS64" s="2">
        <f t="shared" ca="1" si="26"/>
        <v>0.6089585004737913</v>
      </c>
      <c r="AT64" s="2">
        <f t="shared" ca="1" si="26"/>
        <v>0.71802258452487622</v>
      </c>
      <c r="AU64" s="2">
        <f t="shared" ca="1" si="26"/>
        <v>0.77597673492584551</v>
      </c>
      <c r="AV64" s="2">
        <f t="shared" ca="1" si="26"/>
        <v>0.70073897878242253</v>
      </c>
      <c r="AW64" s="2">
        <f t="shared" ca="1" si="26"/>
        <v>0.4365466304898401</v>
      </c>
      <c r="AX64" s="2">
        <f t="shared" ca="1" si="26"/>
        <v>0.6933822353444743</v>
      </c>
      <c r="AY64" s="2">
        <f t="shared" ca="1" si="26"/>
        <v>0.17456217963845944</v>
      </c>
      <c r="AZ64" s="2">
        <f t="shared" ca="1" si="26"/>
        <v>3.1570371473975345E-2</v>
      </c>
      <c r="BA64" s="2">
        <f t="shared" ca="1" si="26"/>
        <v>0.62233712041909373</v>
      </c>
      <c r="BB64" s="2">
        <f t="shared" ca="1" si="26"/>
        <v>0.91906037315518907</v>
      </c>
      <c r="BC64" s="2">
        <f t="shared" ca="1" si="26"/>
        <v>0.434374540482653</v>
      </c>
    </row>
    <row r="65" spans="5:55" x14ac:dyDescent="0.2">
      <c r="E65" s="15">
        <v>37095</v>
      </c>
      <c r="F65" s="16">
        <f t="shared" ca="1" si="3"/>
        <v>-13.117043121149898</v>
      </c>
      <c r="H65" s="7" t="e">
        <f t="shared" ca="1" si="18"/>
        <v>#NUM!</v>
      </c>
      <c r="I65" s="7" t="e">
        <f t="shared" ca="1" si="9"/>
        <v>#NUM!</v>
      </c>
      <c r="J65" s="21">
        <f t="shared" ca="1" si="23"/>
        <v>36.407107441728563</v>
      </c>
      <c r="K65" s="21">
        <f t="shared" ca="1" si="10"/>
        <v>-1.0368688771331236</v>
      </c>
      <c r="L65" s="21"/>
      <c r="M65" s="7"/>
      <c r="N65" s="22">
        <f t="shared" ca="1" si="11"/>
        <v>0.8</v>
      </c>
      <c r="O65" s="21">
        <f t="shared" si="27"/>
        <v>8.2319320868404251</v>
      </c>
      <c r="P65" s="7">
        <f t="shared" ca="1" si="19"/>
        <v>0.75</v>
      </c>
      <c r="Q65" s="7"/>
      <c r="R65" s="21" t="e">
        <f t="shared" ca="1" si="20"/>
        <v>#NUM!</v>
      </c>
      <c r="S65" s="7" t="e">
        <f t="shared" ca="1" si="13"/>
        <v>#NUM!</v>
      </c>
      <c r="T65" s="7"/>
      <c r="U65" s="7">
        <f t="shared" ca="1" si="21"/>
        <v>-0.86191690777509755</v>
      </c>
      <c r="V65" s="7" t="e">
        <f t="shared" ca="1" si="14"/>
        <v>#NUM!</v>
      </c>
      <c r="W65" s="7" t="e">
        <f t="shared" ca="1" si="29"/>
        <v>#NUM!</v>
      </c>
      <c r="X65" s="7" t="e">
        <f t="shared" ca="1" si="28"/>
        <v>#NUM!</v>
      </c>
      <c r="Y65" s="7"/>
      <c r="Z65" s="7" t="e">
        <f t="shared" ca="1" si="17"/>
        <v>#NUM!</v>
      </c>
      <c r="AB65" s="2">
        <f t="shared" ca="1" si="7"/>
        <v>-0.74924476830360121</v>
      </c>
      <c r="AC65" s="2">
        <f t="shared" ca="1" si="22"/>
        <v>0.88945988003949161</v>
      </c>
      <c r="AD65" s="2">
        <f t="shared" ca="1" si="22"/>
        <v>0.90640742511070249</v>
      </c>
      <c r="AE65" s="2">
        <f t="shared" ca="1" si="22"/>
        <v>4.9411740087267342E-3</v>
      </c>
      <c r="AF65" s="2">
        <f t="shared" ca="1" si="22"/>
        <v>0.52830589135166284</v>
      </c>
      <c r="AG65" s="2">
        <f t="shared" ca="1" si="22"/>
        <v>0.46072489156595287</v>
      </c>
      <c r="AH65" s="2">
        <f t="shared" ca="1" si="22"/>
        <v>0.40253633510164955</v>
      </c>
      <c r="AI65" s="2">
        <f t="shared" ca="1" si="22"/>
        <v>0.15687311419277827</v>
      </c>
      <c r="AJ65" s="2">
        <f t="shared" ca="1" si="22"/>
        <v>0.76660807406569964</v>
      </c>
      <c r="AK65" s="2">
        <f t="shared" ca="1" si="22"/>
        <v>0.13636114043076775</v>
      </c>
      <c r="AL65" s="2">
        <f t="shared" ca="1" si="22"/>
        <v>0.14706161631076842</v>
      </c>
      <c r="AM65" s="2">
        <f t="shared" ca="1" si="22"/>
        <v>0.19596612559586168</v>
      </c>
      <c r="AN65" s="2">
        <f t="shared" ca="1" si="22"/>
        <v>0.65550956392233706</v>
      </c>
      <c r="AP65" s="2">
        <f t="shared" ca="1" si="24"/>
        <v>-0.35625999169461964</v>
      </c>
      <c r="AQ65" s="2">
        <f t="shared" ca="1" si="25"/>
        <v>0.31094923195985924</v>
      </c>
      <c r="AR65" s="2">
        <f t="shared" ca="1" si="26"/>
        <v>0.45792769857652815</v>
      </c>
      <c r="AS65" s="2">
        <f t="shared" ca="1" si="26"/>
        <v>0.79674674027817083</v>
      </c>
      <c r="AT65" s="2">
        <f t="shared" ca="1" si="26"/>
        <v>0.24459402435992994</v>
      </c>
      <c r="AU65" s="2">
        <f t="shared" ca="1" si="26"/>
        <v>0.73278243855154701</v>
      </c>
      <c r="AV65" s="2">
        <f t="shared" ca="1" si="26"/>
        <v>0.69594651374682603</v>
      </c>
      <c r="AW65" s="2">
        <f t="shared" ca="1" si="26"/>
        <v>0.13951640168103563</v>
      </c>
      <c r="AX65" s="2">
        <f t="shared" ca="1" si="26"/>
        <v>1.5621448671314542E-2</v>
      </c>
      <c r="AY65" s="2">
        <f t="shared" ca="1" si="26"/>
        <v>0.50081162351022079</v>
      </c>
      <c r="AZ65" s="2">
        <f t="shared" ca="1" si="26"/>
        <v>0.7737902074838312</v>
      </c>
      <c r="BA65" s="2">
        <f t="shared" ca="1" si="26"/>
        <v>0.63587683740525491</v>
      </c>
      <c r="BB65" s="2">
        <f t="shared" ca="1" si="26"/>
        <v>0.78078182477936042</v>
      </c>
      <c r="BC65" s="2">
        <f t="shared" ca="1" si="26"/>
        <v>0.53655347291583966</v>
      </c>
    </row>
    <row r="66" spans="5:55" x14ac:dyDescent="0.2">
      <c r="E66" s="15">
        <v>37096</v>
      </c>
      <c r="F66" s="16">
        <f t="shared" ca="1" si="3"/>
        <v>-13.114305270362765</v>
      </c>
      <c r="H66" s="7" t="e">
        <f t="shared" ca="1" si="18"/>
        <v>#NUM!</v>
      </c>
      <c r="I66" s="7" t="e">
        <f t="shared" ca="1" si="9"/>
        <v>#NUM!</v>
      </c>
      <c r="J66" s="21">
        <f t="shared" ca="1" si="23"/>
        <v>41.530247553373364</v>
      </c>
      <c r="K66" s="21">
        <f t="shared" ca="1" si="10"/>
        <v>5.1231401116448012</v>
      </c>
      <c r="L66" s="21"/>
      <c r="M66" s="7"/>
      <c r="N66" s="22">
        <f t="shared" ca="1" si="11"/>
        <v>0.8</v>
      </c>
      <c r="O66" s="21">
        <f t="shared" si="27"/>
        <v>7.7002673750369759</v>
      </c>
      <c r="P66" s="7">
        <f t="shared" ca="1" si="19"/>
        <v>0.75</v>
      </c>
      <c r="Q66" s="7"/>
      <c r="R66" s="21" t="e">
        <f t="shared" ca="1" si="20"/>
        <v>#NUM!</v>
      </c>
      <c r="S66" s="7" t="e">
        <f t="shared" ca="1" si="13"/>
        <v>#NUM!</v>
      </c>
      <c r="T66" s="7"/>
      <c r="U66" s="7">
        <f t="shared" ca="1" si="21"/>
        <v>4.1698512475576468</v>
      </c>
      <c r="V66" s="7" t="e">
        <f t="shared" ca="1" si="14"/>
        <v>#NUM!</v>
      </c>
      <c r="W66" s="7" t="e">
        <f t="shared" ca="1" si="29"/>
        <v>#NUM!</v>
      </c>
      <c r="X66" s="7" t="e">
        <f t="shared" ca="1" si="28"/>
        <v>#NUM!</v>
      </c>
      <c r="Y66" s="7"/>
      <c r="Z66" s="7" t="e">
        <f t="shared" ca="1" si="17"/>
        <v>#NUM!</v>
      </c>
      <c r="AB66" s="2">
        <f t="shared" ca="1" si="7"/>
        <v>0.98677289463211881</v>
      </c>
      <c r="AC66" s="2">
        <f t="shared" ca="1" si="22"/>
        <v>0.2460623094325326</v>
      </c>
      <c r="AD66" s="2">
        <f t="shared" ca="1" si="22"/>
        <v>0.67007188672452467</v>
      </c>
      <c r="AE66" s="2">
        <f t="shared" ca="1" si="22"/>
        <v>0.76996526921093889</v>
      </c>
      <c r="AF66" s="2">
        <f t="shared" ca="1" si="22"/>
        <v>0.47035994675080461</v>
      </c>
      <c r="AG66" s="2">
        <f t="shared" ca="1" si="22"/>
        <v>0.48367900188819346</v>
      </c>
      <c r="AH66" s="2">
        <f t="shared" ca="1" si="22"/>
        <v>0.91130917387430754</v>
      </c>
      <c r="AI66" s="2">
        <f t="shared" ca="1" si="22"/>
        <v>0.59197948428410396</v>
      </c>
      <c r="AJ66" s="2">
        <f t="shared" ca="1" si="22"/>
        <v>0.39517314557229521</v>
      </c>
      <c r="AK66" s="2">
        <f t="shared" ca="1" si="22"/>
        <v>0.94531383270805835</v>
      </c>
      <c r="AL66" s="2">
        <f t="shared" ca="1" si="22"/>
        <v>0.66318340776653684</v>
      </c>
      <c r="AM66" s="2">
        <f t="shared" ca="1" si="22"/>
        <v>0.11657296259308081</v>
      </c>
      <c r="AN66" s="2">
        <f t="shared" ca="1" si="22"/>
        <v>0.72310247382674164</v>
      </c>
      <c r="AP66" s="2">
        <f t="shared" ca="1" si="24"/>
        <v>1.7602706512625141</v>
      </c>
      <c r="AQ66" s="2">
        <f t="shared" ca="1" si="25"/>
        <v>1.5423837849339259</v>
      </c>
      <c r="AR66" s="2">
        <f t="shared" ca="1" si="26"/>
        <v>0.99258924688988981</v>
      </c>
      <c r="AS66" s="2">
        <f t="shared" ca="1" si="26"/>
        <v>0.13964882778654064</v>
      </c>
      <c r="AT66" s="2">
        <f t="shared" ca="1" si="26"/>
        <v>0.31754813600679088</v>
      </c>
      <c r="AU66" s="2">
        <f t="shared" ca="1" si="26"/>
        <v>0.9434480477261884</v>
      </c>
      <c r="AV66" s="2">
        <f t="shared" ca="1" si="26"/>
        <v>0.6251869098748567</v>
      </c>
      <c r="AW66" s="2">
        <f t="shared" ca="1" si="26"/>
        <v>0.49300628631699217</v>
      </c>
      <c r="AX66" s="2">
        <f t="shared" ca="1" si="26"/>
        <v>0.89677274877310775</v>
      </c>
      <c r="AY66" s="2">
        <f t="shared" ca="1" si="26"/>
        <v>0.71721929479567559</v>
      </c>
      <c r="AZ66" s="2">
        <f t="shared" ca="1" si="26"/>
        <v>0.89212611552699128</v>
      </c>
      <c r="BA66" s="2">
        <f t="shared" ca="1" si="26"/>
        <v>9.7777230160416395E-2</v>
      </c>
      <c r="BB66" s="2">
        <f t="shared" ca="1" si="26"/>
        <v>0.44400442602961465</v>
      </c>
      <c r="BC66" s="2">
        <f t="shared" ca="1" si="26"/>
        <v>0.98305651504686176</v>
      </c>
    </row>
    <row r="67" spans="5:55" x14ac:dyDescent="0.2">
      <c r="E67" s="15">
        <v>37097</v>
      </c>
      <c r="F67" s="16">
        <f t="shared" ca="1" si="3"/>
        <v>-13.111567419575634</v>
      </c>
      <c r="H67" s="7" t="e">
        <f t="shared" ca="1" si="18"/>
        <v>#NUM!</v>
      </c>
      <c r="I67" s="7" t="e">
        <f t="shared" ca="1" si="9"/>
        <v>#NUM!</v>
      </c>
      <c r="J67" s="21">
        <f t="shared" ca="1" si="23"/>
        <v>41.10195678065444</v>
      </c>
      <c r="K67" s="21">
        <f t="shared" ca="1" si="10"/>
        <v>-0.42829077271892402</v>
      </c>
      <c r="L67" s="21"/>
      <c r="M67" s="7"/>
      <c r="N67" s="22">
        <f t="shared" ca="1" si="11"/>
        <v>0.8</v>
      </c>
      <c r="O67" s="21">
        <f t="shared" si="27"/>
        <v>7.1290623094320562</v>
      </c>
      <c r="P67" s="7">
        <f t="shared" ca="1" si="19"/>
        <v>0.75</v>
      </c>
      <c r="Q67" s="7"/>
      <c r="R67" s="21" t="e">
        <f t="shared" ca="1" si="20"/>
        <v>#NUM!</v>
      </c>
      <c r="S67" s="7" t="e">
        <f t="shared" ca="1" si="13"/>
        <v>#NUM!</v>
      </c>
      <c r="T67" s="7"/>
      <c r="U67" s="7">
        <f t="shared" ca="1" si="21"/>
        <v>3.6501885185266949</v>
      </c>
      <c r="V67" s="7" t="e">
        <f t="shared" ca="1" si="14"/>
        <v>#NUM!</v>
      </c>
      <c r="W67" s="7" t="e">
        <f t="shared" ca="1" si="29"/>
        <v>#NUM!</v>
      </c>
      <c r="X67" s="7" t="e">
        <f t="shared" ca="1" si="28"/>
        <v>#NUM!</v>
      </c>
      <c r="Y67" s="7"/>
      <c r="Z67" s="7" t="e">
        <f t="shared" ca="1" si="17"/>
        <v>#NUM!</v>
      </c>
      <c r="AB67" s="2">
        <f t="shared" ca="1" si="7"/>
        <v>-0.225283160153948</v>
      </c>
      <c r="AC67" s="2">
        <f t="shared" ca="1" si="22"/>
        <v>0.24236952770236497</v>
      </c>
      <c r="AD67" s="2">
        <f t="shared" ca="1" si="22"/>
        <v>1.7720448147693135E-2</v>
      </c>
      <c r="AE67" s="2">
        <f t="shared" ca="1" si="22"/>
        <v>0.60261594547054764</v>
      </c>
      <c r="AF67" s="2">
        <f t="shared" ref="AD67:AN73" ca="1" si="30">RAND()</f>
        <v>0.40844962470480606</v>
      </c>
      <c r="AG67" s="2">
        <f t="shared" ca="1" si="30"/>
        <v>0.86959980917483048</v>
      </c>
      <c r="AH67" s="2">
        <f t="shared" ca="1" si="30"/>
        <v>0.68440824398591005</v>
      </c>
      <c r="AI67" s="2">
        <f t="shared" ca="1" si="30"/>
        <v>0.12763075117044653</v>
      </c>
      <c r="AJ67" s="2">
        <f t="shared" ca="1" si="30"/>
        <v>0.64147633962942774</v>
      </c>
      <c r="AK67" s="2">
        <f t="shared" ca="1" si="30"/>
        <v>0.35102713951438158</v>
      </c>
      <c r="AL67" s="2">
        <f t="shared" ca="1" si="30"/>
        <v>0.44105434473432337</v>
      </c>
      <c r="AM67" s="2">
        <f t="shared" ca="1" si="30"/>
        <v>0.73915616872615753</v>
      </c>
      <c r="AN67" s="2">
        <f t="shared" ca="1" si="30"/>
        <v>0.64920849688516291</v>
      </c>
      <c r="AP67" s="2">
        <f t="shared" ca="1" si="24"/>
        <v>-0.1471573411997939</v>
      </c>
      <c r="AQ67" s="2">
        <f t="shared" ca="1" si="25"/>
        <v>3.2966105052244288E-2</v>
      </c>
      <c r="AR67" s="2">
        <f t="shared" ca="1" si="26"/>
        <v>0.29363468201793264</v>
      </c>
      <c r="AS67" s="2">
        <f t="shared" ca="1" si="26"/>
        <v>7.1909846423054646E-2</v>
      </c>
      <c r="AT67" s="2">
        <f t="shared" ca="1" si="26"/>
        <v>0.42833749634411977</v>
      </c>
      <c r="AU67" s="2">
        <f t="shared" ca="1" si="26"/>
        <v>0.12280919904956034</v>
      </c>
      <c r="AV67" s="2">
        <f t="shared" ca="1" si="26"/>
        <v>0.50378137123916633</v>
      </c>
      <c r="AW67" s="2">
        <f t="shared" ca="1" si="26"/>
        <v>0.26318716300017775</v>
      </c>
      <c r="AX67" s="2">
        <f t="shared" ca="1" si="26"/>
        <v>0.99334983375027364</v>
      </c>
      <c r="AY67" s="2">
        <f t="shared" ca="1" si="26"/>
        <v>0.76027954824258104</v>
      </c>
      <c r="AZ67" s="2">
        <f t="shared" ca="1" si="26"/>
        <v>8.3068442442250423E-2</v>
      </c>
      <c r="BA67" s="2">
        <f t="shared" ca="1" si="26"/>
        <v>0.95825816634456906</v>
      </c>
      <c r="BB67" s="2">
        <f t="shared" ca="1" si="26"/>
        <v>0.79850855979444058</v>
      </c>
      <c r="BC67" s="2">
        <f t="shared" ca="1" si="26"/>
        <v>0.75584179640411842</v>
      </c>
    </row>
    <row r="68" spans="5:55" x14ac:dyDescent="0.2">
      <c r="E68" s="15">
        <v>37098</v>
      </c>
      <c r="F68" s="16">
        <f t="shared" ca="1" si="3"/>
        <v>-13.108829568788501</v>
      </c>
      <c r="H68" s="7" t="e">
        <f t="shared" ca="1" si="18"/>
        <v>#NUM!</v>
      </c>
      <c r="I68" s="7" t="e">
        <f t="shared" ca="1" si="9"/>
        <v>#NUM!</v>
      </c>
      <c r="J68" s="21">
        <f t="shared" ca="1" si="23"/>
        <v>43.44419955688835</v>
      </c>
      <c r="K68" s="21">
        <f t="shared" ca="1" si="10"/>
        <v>2.3422427762339098</v>
      </c>
      <c r="L68" s="21"/>
      <c r="M68" s="7"/>
      <c r="N68" s="22">
        <f t="shared" ca="1" si="11"/>
        <v>0.8</v>
      </c>
      <c r="O68" s="21">
        <f t="shared" si="27"/>
        <v>6.5079137345596871</v>
      </c>
      <c r="P68" s="7">
        <f t="shared" ca="1" si="19"/>
        <v>0.75</v>
      </c>
      <c r="Q68" s="7"/>
      <c r="R68" s="21" t="e">
        <f t="shared" ca="1" si="20"/>
        <v>#NUM!</v>
      </c>
      <c r="S68" s="7" t="e">
        <f t="shared" ca="1" si="13"/>
        <v>#NUM!</v>
      </c>
      <c r="T68" s="7"/>
      <c r="U68" s="7">
        <f t="shared" ca="1" si="21"/>
        <v>5.9010593384485475</v>
      </c>
      <c r="V68" s="7" t="e">
        <f t="shared" ca="1" si="14"/>
        <v>#NUM!</v>
      </c>
      <c r="W68" s="7" t="e">
        <f t="shared" ca="1" si="29"/>
        <v>#NUM!</v>
      </c>
      <c r="X68" s="7" t="e">
        <f t="shared" ca="1" si="28"/>
        <v>#NUM!</v>
      </c>
      <c r="Y68" s="7"/>
      <c r="Z68" s="7" t="e">
        <f t="shared" ca="1" si="17"/>
        <v>#NUM!</v>
      </c>
      <c r="AB68" s="2">
        <f t="shared" ca="1" si="7"/>
        <v>0.68622314900087744</v>
      </c>
      <c r="AC68" s="2">
        <f t="shared" ref="AC68:AC73" ca="1" si="31">RAND()</f>
        <v>0.93758694603104686</v>
      </c>
      <c r="AD68" s="2">
        <f t="shared" ca="1" si="30"/>
        <v>0.83382027150048044</v>
      </c>
      <c r="AE68" s="2">
        <f t="shared" ca="1" si="30"/>
        <v>0.74942830418362294</v>
      </c>
      <c r="AF68" s="2">
        <f t="shared" ca="1" si="30"/>
        <v>0.23029001304774388</v>
      </c>
      <c r="AG68" s="2">
        <f t="shared" ca="1" si="30"/>
        <v>0.20097756873129768</v>
      </c>
      <c r="AH68" s="2">
        <f t="shared" ca="1" si="30"/>
        <v>0.64776863424252384</v>
      </c>
      <c r="AI68" s="2">
        <f t="shared" ca="1" si="30"/>
        <v>0.10262938454071202</v>
      </c>
      <c r="AJ68" s="2">
        <f t="shared" ca="1" si="30"/>
        <v>0.9486876670720471</v>
      </c>
      <c r="AK68" s="2">
        <f t="shared" ca="1" si="30"/>
        <v>0.81811663865963158</v>
      </c>
      <c r="AL68" s="2">
        <f t="shared" ca="1" si="30"/>
        <v>0.97326883851715618</v>
      </c>
      <c r="AM68" s="2">
        <f t="shared" ca="1" si="30"/>
        <v>3.1925597590117483E-2</v>
      </c>
      <c r="AN68" s="2">
        <f t="shared" ca="1" si="30"/>
        <v>0.21172328488449732</v>
      </c>
      <c r="AP68" s="2">
        <f t="shared" ca="1" si="24"/>
        <v>0.80477619727102989</v>
      </c>
      <c r="AQ68" s="2">
        <f t="shared" ca="1" si="25"/>
        <v>0.43860333253111161</v>
      </c>
      <c r="AR68" s="2">
        <f t="shared" ca="1" si="26"/>
        <v>0.16259823670474283</v>
      </c>
      <c r="AS68" s="2">
        <f t="shared" ca="1" si="26"/>
        <v>0.85100205706995991</v>
      </c>
      <c r="AT68" s="2">
        <f t="shared" ca="1" si="26"/>
        <v>0.87491530135706086</v>
      </c>
      <c r="AU68" s="2">
        <f t="shared" ca="1" si="26"/>
        <v>0.31155694529050548</v>
      </c>
      <c r="AV68" s="2">
        <f t="shared" ca="1" si="26"/>
        <v>2.3910282727508392E-3</v>
      </c>
      <c r="AW68" s="2">
        <f t="shared" ca="1" si="26"/>
        <v>0.78383684125299025</v>
      </c>
      <c r="AX68" s="2">
        <f t="shared" ca="1" si="26"/>
        <v>0.28304610256498453</v>
      </c>
      <c r="AY68" s="2">
        <f t="shared" ca="1" si="26"/>
        <v>0.60629610232220732</v>
      </c>
      <c r="AZ68" s="2">
        <f t="shared" ca="1" si="26"/>
        <v>0.85561012523297986</v>
      </c>
      <c r="BA68" s="2">
        <f t="shared" ca="1" si="26"/>
        <v>0.6643234213245065</v>
      </c>
      <c r="BB68" s="2">
        <f t="shared" ca="1" si="26"/>
        <v>0.58434940437433947</v>
      </c>
      <c r="BC68" s="2">
        <f t="shared" ca="1" si="26"/>
        <v>0.45867776676408334</v>
      </c>
    </row>
    <row r="69" spans="5:55" x14ac:dyDescent="0.2">
      <c r="E69" s="15">
        <v>37099</v>
      </c>
      <c r="F69" s="16">
        <f t="shared" ca="1" si="3"/>
        <v>-13.10609171800137</v>
      </c>
      <c r="H69" s="7" t="e">
        <f t="shared" ca="1" si="18"/>
        <v>#NUM!</v>
      </c>
      <c r="I69" s="7" t="e">
        <f t="shared" ca="1" si="9"/>
        <v>#NUM!</v>
      </c>
      <c r="J69" s="21">
        <f t="shared" ca="1" si="23"/>
        <v>50.765709914367612</v>
      </c>
      <c r="K69" s="21">
        <f t="shared" ca="1" si="10"/>
        <v>7.3215103574792622</v>
      </c>
      <c r="L69" s="21"/>
      <c r="M69" s="7"/>
      <c r="N69" s="22">
        <f t="shared" ca="1" si="11"/>
        <v>0.8</v>
      </c>
      <c r="O69" s="21">
        <f t="shared" si="27"/>
        <v>5.8208550008719939</v>
      </c>
      <c r="P69" s="7">
        <f t="shared" ca="1" si="19"/>
        <v>0.75</v>
      </c>
      <c r="Q69" s="7"/>
      <c r="R69" s="21" t="e">
        <f t="shared" ca="1" si="20"/>
        <v>#NUM!</v>
      </c>
      <c r="S69" s="7" t="e">
        <f t="shared" ca="1" si="13"/>
        <v>#NUM!</v>
      </c>
      <c r="T69" s="7"/>
      <c r="U69" s="7">
        <f t="shared" ca="1" si="21"/>
        <v>13.131197739615782</v>
      </c>
      <c r="V69" s="7" t="e">
        <f t="shared" ca="1" si="14"/>
        <v>#NUM!</v>
      </c>
      <c r="W69" s="7" t="e">
        <f t="shared" ca="1" si="29"/>
        <v>#NUM!</v>
      </c>
      <c r="X69" s="7" t="e">
        <f t="shared" ca="1" si="28"/>
        <v>#NUM!</v>
      </c>
      <c r="Y69" s="7"/>
      <c r="Z69" s="7" t="e">
        <f t="shared" ca="1" si="17"/>
        <v>#NUM!</v>
      </c>
      <c r="AB69" s="2">
        <f t="shared" ca="1" si="7"/>
        <v>1.530676813127708</v>
      </c>
      <c r="AC69" s="2">
        <f t="shared" ca="1" si="31"/>
        <v>0.98028624376868434</v>
      </c>
      <c r="AD69" s="2">
        <f t="shared" ca="1" si="30"/>
        <v>0.48224515957528469</v>
      </c>
      <c r="AE69" s="2">
        <f t="shared" ca="1" si="30"/>
        <v>0.34314666608143862</v>
      </c>
      <c r="AF69" s="2">
        <f t="shared" ca="1" si="30"/>
        <v>0.9181277016419308</v>
      </c>
      <c r="AG69" s="2">
        <f t="shared" ca="1" si="30"/>
        <v>0.7233806620215687</v>
      </c>
      <c r="AH69" s="2">
        <f t="shared" ca="1" si="30"/>
        <v>0.94917868019666174</v>
      </c>
      <c r="AI69" s="2">
        <f t="shared" ca="1" si="30"/>
        <v>0.4525748975192232</v>
      </c>
      <c r="AJ69" s="2">
        <f t="shared" ca="1" si="30"/>
        <v>0.2862909704731148</v>
      </c>
      <c r="AK69" s="2">
        <f t="shared" ca="1" si="30"/>
        <v>0.58179251572340784</v>
      </c>
      <c r="AL69" s="2">
        <f t="shared" ca="1" si="30"/>
        <v>0.73432174026672781</v>
      </c>
      <c r="AM69" s="2">
        <f t="shared" ca="1" si="30"/>
        <v>0.59704321908251257</v>
      </c>
      <c r="AN69" s="2">
        <f t="shared" ca="1" si="30"/>
        <v>0.48228835677715343</v>
      </c>
      <c r="AP69" s="2">
        <f t="shared" ca="1" si="24"/>
        <v>2.5156133785783927</v>
      </c>
      <c r="AQ69" s="2">
        <f t="shared" ca="1" si="25"/>
        <v>2.0676255746536025</v>
      </c>
      <c r="AR69" s="2">
        <f t="shared" ca="1" si="26"/>
        <v>0.21351741312679395</v>
      </c>
      <c r="AS69" s="2">
        <f t="shared" ca="1" si="26"/>
        <v>0.28942531952029082</v>
      </c>
      <c r="AT69" s="2">
        <f t="shared" ca="1" si="26"/>
        <v>0.34830412469067618</v>
      </c>
      <c r="AU69" s="2">
        <f t="shared" ca="1" si="26"/>
        <v>0.85118834103909558</v>
      </c>
      <c r="AV69" s="2">
        <f t="shared" ca="1" si="26"/>
        <v>0.80182150329600521</v>
      </c>
      <c r="AW69" s="2">
        <f t="shared" ca="1" si="26"/>
        <v>0.90301290500925024</v>
      </c>
      <c r="AX69" s="2">
        <f t="shared" ca="1" si="26"/>
        <v>0.90478724223823592</v>
      </c>
      <c r="AY69" s="2">
        <f t="shared" ca="1" si="26"/>
        <v>0.54173023946263921</v>
      </c>
      <c r="AZ69" s="2">
        <f t="shared" ca="1" si="26"/>
        <v>0.76325915500662656</v>
      </c>
      <c r="BA69" s="2">
        <f t="shared" ca="1" si="26"/>
        <v>0.85135889477469384</v>
      </c>
      <c r="BB69" s="2">
        <f t="shared" ca="1" si="26"/>
        <v>0.89739942326286659</v>
      </c>
      <c r="BC69" s="2">
        <f t="shared" ca="1" si="26"/>
        <v>0.70182101322642854</v>
      </c>
    </row>
    <row r="70" spans="5:55" x14ac:dyDescent="0.2">
      <c r="E70" s="15">
        <v>37100</v>
      </c>
      <c r="F70" s="16">
        <f t="shared" ca="1" si="3"/>
        <v>-13.103353867214237</v>
      </c>
      <c r="H70" s="7" t="e">
        <f t="shared" ca="1" si="18"/>
        <v>#NUM!</v>
      </c>
      <c r="I70" s="7" t="e">
        <f t="shared" ca="1" si="9"/>
        <v>#NUM!</v>
      </c>
      <c r="J70" s="21">
        <f t="shared" ca="1" si="23"/>
        <v>53.206279209969708</v>
      </c>
      <c r="K70" s="21">
        <f t="shared" ca="1" si="10"/>
        <v>2.4405692956020957</v>
      </c>
      <c r="L70" s="21"/>
      <c r="M70" s="7"/>
      <c r="N70" s="22">
        <f t="shared" ca="1" si="11"/>
        <v>0.8</v>
      </c>
      <c r="O70" s="21">
        <f t="shared" si="27"/>
        <v>5.0410083025008383</v>
      </c>
      <c r="P70" s="7">
        <f t="shared" ca="1" si="19"/>
        <v>0.75</v>
      </c>
      <c r="Q70" s="7"/>
      <c r="R70" s="21" t="e">
        <f t="shared" ca="1" si="20"/>
        <v>#NUM!</v>
      </c>
      <c r="S70" s="7" t="e">
        <f t="shared" ca="1" si="13"/>
        <v>#NUM!</v>
      </c>
      <c r="T70" s="7"/>
      <c r="U70" s="7">
        <f t="shared" ca="1" si="21"/>
        <v>15.48039507890582</v>
      </c>
      <c r="V70" s="7" t="e">
        <f t="shared" ca="1" si="14"/>
        <v>#NUM!</v>
      </c>
      <c r="W70" s="7" t="e">
        <f t="shared" ca="1" si="29"/>
        <v>#NUM!</v>
      </c>
      <c r="X70" s="7" t="e">
        <f t="shared" ca="1" si="28"/>
        <v>#NUM!</v>
      </c>
      <c r="Y70" s="7"/>
      <c r="Z70" s="7" t="e">
        <f t="shared" ca="1" si="17"/>
        <v>#NUM!</v>
      </c>
      <c r="AB70" s="2">
        <f t="shared" ca="1" si="7"/>
        <v>0.12625918288054905</v>
      </c>
      <c r="AC70" s="2">
        <f t="shared" ca="1" si="31"/>
        <v>0.19393109639949369</v>
      </c>
      <c r="AD70" s="2">
        <f t="shared" ca="1" si="30"/>
        <v>0.48790636124132369</v>
      </c>
      <c r="AE70" s="2">
        <f t="shared" ca="1" si="30"/>
        <v>0.93369192822884683</v>
      </c>
      <c r="AF70" s="2">
        <f t="shared" ca="1" si="30"/>
        <v>0.31823524660112645</v>
      </c>
      <c r="AG70" s="2">
        <f t="shared" ca="1" si="30"/>
        <v>0.12849832627340374</v>
      </c>
      <c r="AH70" s="2">
        <f t="shared" ca="1" si="30"/>
        <v>0.15921296088821291</v>
      </c>
      <c r="AI70" s="2">
        <f t="shared" ca="1" si="30"/>
        <v>0.26224673774964846</v>
      </c>
      <c r="AJ70" s="2">
        <f t="shared" ca="1" si="30"/>
        <v>0.82010273815874901</v>
      </c>
      <c r="AK70" s="2">
        <f t="shared" ca="1" si="30"/>
        <v>0.8216652695855805</v>
      </c>
      <c r="AL70" s="2">
        <f t="shared" ca="1" si="30"/>
        <v>0.69643099432084876</v>
      </c>
      <c r="AM70" s="2">
        <f t="shared" ca="1" si="30"/>
        <v>0.66420437702389734</v>
      </c>
      <c r="AN70" s="2">
        <f t="shared" ca="1" si="30"/>
        <v>0.64013314640941787</v>
      </c>
      <c r="AP70" s="2">
        <f t="shared" ca="1" si="24"/>
        <v>0.83856041603389453</v>
      </c>
      <c r="AQ70" s="2">
        <f t="shared" ca="1" si="25"/>
        <v>1.12461972637053</v>
      </c>
      <c r="AR70" s="2">
        <f t="shared" ca="1" si="26"/>
        <v>0.91448813767450132</v>
      </c>
      <c r="AS70" s="2">
        <f t="shared" ca="1" si="26"/>
        <v>0.4892501158743654</v>
      </c>
      <c r="AT70" s="2">
        <f t="shared" ca="1" si="26"/>
        <v>0.76742802483311168</v>
      </c>
      <c r="AU70" s="2">
        <f t="shared" ca="1" si="26"/>
        <v>0.75747696752057248</v>
      </c>
      <c r="AV70" s="2">
        <f t="shared" ca="1" si="26"/>
        <v>0.87506211671991441</v>
      </c>
      <c r="AW70" s="2">
        <f t="shared" ca="1" si="26"/>
        <v>0.18008388743366288</v>
      </c>
      <c r="AX70" s="2">
        <f t="shared" ca="1" si="26"/>
        <v>0.62122421042219034</v>
      </c>
      <c r="AY70" s="2">
        <f t="shared" ca="1" si="26"/>
        <v>8.0124202995197069E-2</v>
      </c>
      <c r="AZ70" s="2">
        <f t="shared" ca="1" si="26"/>
        <v>0.81320026508434806</v>
      </c>
      <c r="BA70" s="2">
        <f t="shared" ca="1" si="26"/>
        <v>0.73351631152882091</v>
      </c>
      <c r="BB70" s="2">
        <f t="shared" ca="1" si="26"/>
        <v>0.68758879359116087</v>
      </c>
      <c r="BC70" s="2">
        <f t="shared" ca="1" si="26"/>
        <v>0.20517669269268402</v>
      </c>
    </row>
    <row r="71" spans="5:55" x14ac:dyDescent="0.2">
      <c r="E71" s="15">
        <v>37101</v>
      </c>
      <c r="F71" s="16">
        <f t="shared" ca="1" si="3"/>
        <v>-13.100616016427105</v>
      </c>
      <c r="H71" s="7" t="e">
        <f t="shared" ca="1" si="18"/>
        <v>#NUM!</v>
      </c>
      <c r="I71" s="7" t="e">
        <f t="shared" ca="1" si="9"/>
        <v>#NUM!</v>
      </c>
      <c r="J71" s="21">
        <f t="shared" ca="1" si="23"/>
        <v>52.117406092983778</v>
      </c>
      <c r="K71" s="21">
        <f t="shared" ca="1" si="10"/>
        <v>-1.0888731169859298</v>
      </c>
      <c r="L71" s="21"/>
      <c r="M71" s="7"/>
      <c r="N71" s="22">
        <f t="shared" ca="1" si="11"/>
        <v>0.8</v>
      </c>
      <c r="O71" s="21">
        <f t="shared" si="27"/>
        <v>4.1159660434202161</v>
      </c>
      <c r="P71" s="7">
        <f t="shared" ca="1" si="19"/>
        <v>0.75</v>
      </c>
      <c r="Q71" s="7"/>
      <c r="R71" s="21" t="e">
        <f t="shared" ca="1" si="20"/>
        <v>#NUM!</v>
      </c>
      <c r="S71" s="7" t="e">
        <f t="shared" ca="1" si="13"/>
        <v>#NUM!</v>
      </c>
      <c r="T71" s="7"/>
      <c r="U71" s="7">
        <f t="shared" ca="1" si="21"/>
        <v>14.300150005607863</v>
      </c>
      <c r="V71" s="7" t="e">
        <f t="shared" ca="1" si="14"/>
        <v>#NUM!</v>
      </c>
      <c r="W71" s="7" t="e">
        <f t="shared" ca="1" si="29"/>
        <v>#NUM!</v>
      </c>
      <c r="X71" s="7" t="e">
        <f t="shared" ca="1" si="28"/>
        <v>#NUM!</v>
      </c>
      <c r="Y71" s="7"/>
      <c r="Z71" s="7" t="e">
        <f t="shared" ca="1" si="17"/>
        <v>#NUM!</v>
      </c>
      <c r="AB71" s="2">
        <f t="shared" ca="1" si="7"/>
        <v>0.25691853837085876</v>
      </c>
      <c r="AC71" s="2">
        <f t="shared" ca="1" si="31"/>
        <v>0.71802898640014179</v>
      </c>
      <c r="AD71" s="2">
        <f t="shared" ca="1" si="30"/>
        <v>0.89775255677077603</v>
      </c>
      <c r="AE71" s="2">
        <f t="shared" ca="1" si="30"/>
        <v>0.15008288861596408</v>
      </c>
      <c r="AF71" s="2">
        <f t="shared" ca="1" si="30"/>
        <v>0.10928060453387556</v>
      </c>
      <c r="AG71" s="2">
        <f t="shared" ca="1" si="30"/>
        <v>0.12710834641863034</v>
      </c>
      <c r="AH71" s="2">
        <f t="shared" ca="1" si="30"/>
        <v>0.63677996088283806</v>
      </c>
      <c r="AI71" s="2">
        <f t="shared" ca="1" si="30"/>
        <v>0.53465655766135567</v>
      </c>
      <c r="AJ71" s="2">
        <f t="shared" ca="1" si="30"/>
        <v>0.79292320772454217</v>
      </c>
      <c r="AK71" s="2">
        <f t="shared" ca="1" si="30"/>
        <v>0.25610077341435711</v>
      </c>
      <c r="AL71" s="2">
        <f t="shared" ca="1" si="30"/>
        <v>0.62227628631922516</v>
      </c>
      <c r="AM71" s="2">
        <f t="shared" ca="1" si="30"/>
        <v>0.51367909693917291</v>
      </c>
      <c r="AN71" s="2">
        <f t="shared" ca="1" si="30"/>
        <v>0.89824927268997978</v>
      </c>
      <c r="AP71" s="2">
        <f t="shared" ca="1" si="24"/>
        <v>-0.37412823951904473</v>
      </c>
      <c r="AQ71" s="2">
        <f t="shared" ca="1" si="25"/>
        <v>-0.85694697143567033</v>
      </c>
      <c r="AR71" s="2">
        <f t="shared" ca="1" si="26"/>
        <v>0.3915437519784013</v>
      </c>
      <c r="AS71" s="2">
        <f t="shared" ca="1" si="26"/>
        <v>0.35860467294462217</v>
      </c>
      <c r="AT71" s="2">
        <f t="shared" ca="1" si="26"/>
        <v>0.25684884171887856</v>
      </c>
      <c r="AU71" s="2">
        <f t="shared" ca="1" si="26"/>
        <v>0.55418765967677375</v>
      </c>
      <c r="AV71" s="2">
        <f t="shared" ca="1" si="26"/>
        <v>9.6683660408891203E-2</v>
      </c>
      <c r="AW71" s="2">
        <f t="shared" ca="1" si="26"/>
        <v>0.48153853297408356</v>
      </c>
      <c r="AX71" s="2">
        <f t="shared" ca="1" si="26"/>
        <v>0.12566549590640907</v>
      </c>
      <c r="AY71" s="2">
        <f t="shared" ca="1" si="26"/>
        <v>0.36074659244265683</v>
      </c>
      <c r="AZ71" s="2">
        <f t="shared" ca="1" si="26"/>
        <v>0.3996271060810993</v>
      </c>
      <c r="BA71" s="2">
        <f t="shared" ca="1" si="26"/>
        <v>0.96550844234753663</v>
      </c>
      <c r="BB71" s="2">
        <f t="shared" ca="1" si="26"/>
        <v>0.81811530951486755</v>
      </c>
      <c r="BC71" s="2">
        <f t="shared" ca="1" si="26"/>
        <v>0.33398296257010962</v>
      </c>
    </row>
    <row r="72" spans="5:55" x14ac:dyDescent="0.2">
      <c r="E72" s="15">
        <v>37102</v>
      </c>
      <c r="F72" s="16">
        <f t="shared" ca="1" si="3"/>
        <v>-13.097878165639973</v>
      </c>
      <c r="H72" s="7" t="e">
        <f t="shared" ca="1" si="18"/>
        <v>#NUM!</v>
      </c>
      <c r="I72" s="7" t="e">
        <f t="shared" ca="1" si="9"/>
        <v>#NUM!</v>
      </c>
      <c r="J72" s="21">
        <f t="shared" ca="1" si="23"/>
        <v>48.957836115224048</v>
      </c>
      <c r="K72" s="21">
        <f t="shared" ca="1" si="10"/>
        <v>-3.1595699777597304</v>
      </c>
      <c r="L72" s="21"/>
      <c r="M72" s="7"/>
      <c r="N72" s="22">
        <f t="shared" ca="1" si="11"/>
        <v>0.8</v>
      </c>
      <c r="O72" s="21">
        <f t="shared" si="27"/>
        <v>2.9104275004360014</v>
      </c>
      <c r="P72" s="7">
        <f t="shared" ca="1" si="19"/>
        <v>0.75</v>
      </c>
      <c r="Q72" s="7"/>
      <c r="R72" s="21" t="e">
        <f t="shared" ca="1" si="20"/>
        <v>#NUM!</v>
      </c>
      <c r="S72" s="7" t="e">
        <f t="shared" ca="1" si="13"/>
        <v>#NUM!</v>
      </c>
      <c r="T72" s="7"/>
      <c r="U72" s="7">
        <f t="shared" ca="1" si="21"/>
        <v>11.049208071536075</v>
      </c>
      <c r="V72" s="7" t="e">
        <f t="shared" ca="1" si="14"/>
        <v>#NUM!</v>
      </c>
      <c r="W72" s="7" t="e">
        <f t="shared" ca="1" si="29"/>
        <v>#NUM!</v>
      </c>
      <c r="X72" s="7" t="e">
        <f t="shared" ca="1" si="28"/>
        <v>#NUM!</v>
      </c>
      <c r="Y72" s="7"/>
      <c r="Z72" s="7" t="e">
        <f t="shared" ca="1" si="17"/>
        <v>#NUM!</v>
      </c>
      <c r="AB72" s="2">
        <f t="shared" ca="1" si="7"/>
        <v>-0.19859636329432817</v>
      </c>
      <c r="AC72" s="2">
        <f t="shared" ca="1" si="31"/>
        <v>0.1003558608549816</v>
      </c>
      <c r="AD72" s="2">
        <f t="shared" ca="1" si="30"/>
        <v>0.68617944482352367</v>
      </c>
      <c r="AE72" s="2">
        <f t="shared" ca="1" si="30"/>
        <v>0.66627621439442453</v>
      </c>
      <c r="AF72" s="2">
        <f t="shared" ca="1" si="30"/>
        <v>8.5569539977927378E-2</v>
      </c>
      <c r="AG72" s="2">
        <f t="shared" ca="1" si="30"/>
        <v>0.37866257568285655</v>
      </c>
      <c r="AH72" s="2">
        <f t="shared" ca="1" si="30"/>
        <v>0.75641967761862472</v>
      </c>
      <c r="AI72" s="2">
        <f t="shared" ca="1" si="30"/>
        <v>0.271238635132239</v>
      </c>
      <c r="AJ72" s="2">
        <f t="shared" ca="1" si="30"/>
        <v>0.61884495659620031</v>
      </c>
      <c r="AK72" s="2">
        <f t="shared" ca="1" si="30"/>
        <v>0.62694859682855597</v>
      </c>
      <c r="AL72" s="2">
        <f t="shared" ca="1" si="30"/>
        <v>0.87601300210584654</v>
      </c>
      <c r="AM72" s="2">
        <f t="shared" ca="1" si="30"/>
        <v>0.7156853399482308</v>
      </c>
      <c r="AN72" s="2">
        <f t="shared" ca="1" si="30"/>
        <v>1.9209792742260201E-2</v>
      </c>
      <c r="AP72" s="2">
        <f t="shared" ca="1" si="24"/>
        <v>-1.0856033958194837</v>
      </c>
      <c r="AQ72" s="2">
        <f t="shared" ca="1" si="25"/>
        <v>-1.4160909522094851</v>
      </c>
      <c r="AR72" s="2">
        <f t="shared" ca="1" si="26"/>
        <v>0.66495410209932126</v>
      </c>
      <c r="AS72" s="2">
        <f t="shared" ca="1" si="26"/>
        <v>0.72978853457975357</v>
      </c>
      <c r="AT72" s="2">
        <f t="shared" ca="1" si="26"/>
        <v>0.16491163356629868</v>
      </c>
      <c r="AU72" s="2">
        <f t="shared" ca="1" si="26"/>
        <v>1.0599307590624885E-2</v>
      </c>
      <c r="AV72" s="2">
        <f t="shared" ca="1" si="26"/>
        <v>0.14781885407620188</v>
      </c>
      <c r="AW72" s="2">
        <f t="shared" ca="1" si="26"/>
        <v>0.43697304328233555</v>
      </c>
      <c r="AX72" s="2">
        <f t="shared" ca="1" si="26"/>
        <v>0.14833879945423722</v>
      </c>
      <c r="AY72" s="2">
        <f t="shared" ca="1" si="26"/>
        <v>0.91430553048389196</v>
      </c>
      <c r="AZ72" s="2">
        <f t="shared" ca="1" si="26"/>
        <v>7.3552380830389064E-2</v>
      </c>
      <c r="BA72" s="2">
        <f t="shared" ca="1" si="26"/>
        <v>0.80038007158369417</v>
      </c>
      <c r="BB72" s="2">
        <f t="shared" ca="1" si="26"/>
        <v>0.48488616623054859</v>
      </c>
      <c r="BC72" s="2">
        <f t="shared" ca="1" si="26"/>
        <v>7.400624013217616E-3</v>
      </c>
    </row>
    <row r="73" spans="5:55" x14ac:dyDescent="0.2">
      <c r="E73" s="15">
        <v>37103</v>
      </c>
      <c r="F73" s="16">
        <f t="shared" ca="1" si="3"/>
        <v>-13.095140314852841</v>
      </c>
      <c r="H73" s="7" t="e">
        <f t="shared" ca="1" si="18"/>
        <v>#NUM!</v>
      </c>
      <c r="I73" s="7" t="e">
        <f t="shared" ca="1" si="9"/>
        <v>#NUM!</v>
      </c>
      <c r="J73" s="21">
        <f t="shared" ca="1" si="23"/>
        <v>52.07968517529202</v>
      </c>
      <c r="K73" s="21">
        <f t="shared" ca="1" si="10"/>
        <v>3.1218490600679729</v>
      </c>
      <c r="L73" s="21"/>
      <c r="M73" s="7"/>
      <c r="N73" s="22">
        <f>$E$8</f>
        <v>0.8</v>
      </c>
      <c r="O73" s="21">
        <f t="shared" si="27"/>
        <v>1.8371385344770479E-7</v>
      </c>
      <c r="P73" s="7">
        <f>$K$8</f>
        <v>0.75</v>
      </c>
      <c r="Q73" s="7"/>
      <c r="R73" s="21" t="e">
        <f t="shared" ca="1" si="20"/>
        <v>#NUM!</v>
      </c>
      <c r="S73" s="7" t="e">
        <f t="shared" ca="1" si="13"/>
        <v>#NUM!</v>
      </c>
      <c r="T73" s="7"/>
      <c r="U73" s="7">
        <f t="shared" ca="1" si="21"/>
        <v>14.07968517529202</v>
      </c>
      <c r="V73" s="7" t="e">
        <f t="shared" ca="1" si="14"/>
        <v>#NUM!</v>
      </c>
      <c r="W73" s="7" t="e">
        <f t="shared" ca="1" si="29"/>
        <v>#NUM!</v>
      </c>
      <c r="X73" s="7" t="e">
        <f t="shared" ca="1" si="28"/>
        <v>#NUM!</v>
      </c>
      <c r="Y73" s="7"/>
      <c r="Z73" s="7" t="e">
        <f t="shared" ca="1" si="17"/>
        <v>#NUM!</v>
      </c>
      <c r="AB73" s="2">
        <f t="shared" ca="1" si="7"/>
        <v>1.1819486417140697</v>
      </c>
      <c r="AC73" s="2">
        <f t="shared" ca="1" si="31"/>
        <v>0.76568652602616494</v>
      </c>
      <c r="AD73" s="2">
        <f t="shared" ca="1" si="30"/>
        <v>0.82781629897190379</v>
      </c>
      <c r="AE73" s="2">
        <f t="shared" ca="1" si="30"/>
        <v>0.90091431650427989</v>
      </c>
      <c r="AF73" s="2">
        <f t="shared" ca="1" si="30"/>
        <v>0.2375792916402617</v>
      </c>
      <c r="AG73" s="2">
        <f t="shared" ca="1" si="30"/>
        <v>0.85905131439562321</v>
      </c>
      <c r="AH73" s="2">
        <f t="shared" ca="1" si="30"/>
        <v>2.1241133859531969E-2</v>
      </c>
      <c r="AI73" s="2">
        <f t="shared" ca="1" si="30"/>
        <v>0.57984155000793747</v>
      </c>
      <c r="AJ73" s="2">
        <f t="shared" ca="1" si="30"/>
        <v>0.62159777686996065</v>
      </c>
      <c r="AK73" s="2">
        <f t="shared" ca="1" si="30"/>
        <v>0.20427515614273406</v>
      </c>
      <c r="AL73" s="2">
        <f t="shared" ca="1" si="30"/>
        <v>0.84335347397382154</v>
      </c>
      <c r="AM73" s="2">
        <f t="shared" ca="1" si="30"/>
        <v>0.68915334412433116</v>
      </c>
      <c r="AN73" s="2">
        <f t="shared" ca="1" si="30"/>
        <v>0.63143845919751895</v>
      </c>
      <c r="AP73" s="2">
        <f t="shared" ca="1" si="24"/>
        <v>1.0726427851579547</v>
      </c>
      <c r="AQ73" s="2">
        <f t="shared" ca="1" si="25"/>
        <v>0.28147967360921378</v>
      </c>
      <c r="AR73" s="2">
        <f t="shared" ca="1" si="26"/>
        <v>0.24724191123991346</v>
      </c>
      <c r="AS73" s="2">
        <f t="shared" ca="1" si="26"/>
        <v>7.612263943457398E-2</v>
      </c>
      <c r="AT73" s="2">
        <f t="shared" ca="1" si="26"/>
        <v>0.64728523564282503</v>
      </c>
      <c r="AU73" s="2">
        <f t="shared" ca="1" si="26"/>
        <v>0.80607706563166559</v>
      </c>
      <c r="AV73" s="2">
        <f t="shared" ca="1" si="26"/>
        <v>0.98813755883576404</v>
      </c>
      <c r="AW73" s="2">
        <f t="shared" ca="1" si="26"/>
        <v>6.2664360285692999E-2</v>
      </c>
      <c r="AX73" s="2">
        <f t="shared" ca="1" si="26"/>
        <v>0.95437873217741942</v>
      </c>
      <c r="AY73" s="2">
        <f t="shared" ca="1" si="26"/>
        <v>0.10119765112186263</v>
      </c>
      <c r="AZ73" s="2">
        <f t="shared" ca="1" si="26"/>
        <v>0.91206662101721325</v>
      </c>
      <c r="BA73" s="2">
        <f t="shared" ca="1" si="26"/>
        <v>0.15516010157063009</v>
      </c>
      <c r="BB73" s="2">
        <f t="shared" ca="1" si="26"/>
        <v>0.9489402784056814</v>
      </c>
      <c r="BC73" s="2">
        <f t="shared" ca="1" si="26"/>
        <v>0.38220751824597188</v>
      </c>
    </row>
    <row r="76" spans="5:55" x14ac:dyDescent="0.2">
      <c r="Z76" s="5"/>
    </row>
    <row r="77" spans="5:55" x14ac:dyDescent="0.2">
      <c r="Z77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pfissle</dc:creator>
  <cp:lastModifiedBy>Felienne</cp:lastModifiedBy>
  <dcterms:created xsi:type="dcterms:W3CDTF">2001-05-16T14:24:18Z</dcterms:created>
  <dcterms:modified xsi:type="dcterms:W3CDTF">2014-09-04T14:12:28Z</dcterms:modified>
</cp:coreProperties>
</file>