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Deal Sheet" sheetId="1" r:id="rId1"/>
  </sheets>
  <definedNames>
    <definedName name="_xlnm.Print_Area" localSheetId="0">'Deal Sheet'!$A$1:$I$33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B8" i="1"/>
  <c r="E15" i="1"/>
  <c r="F15" i="1"/>
  <c r="G15" i="1"/>
  <c r="E16" i="1"/>
  <c r="F16" i="1" s="1"/>
  <c r="E17" i="1"/>
  <c r="F17" i="1"/>
  <c r="G17" i="1"/>
  <c r="E18" i="1"/>
  <c r="F18" i="1" s="1"/>
  <c r="E19" i="1"/>
  <c r="F19" i="1"/>
  <c r="G19" i="1"/>
  <c r="E20" i="1"/>
  <c r="F20" i="1" s="1"/>
  <c r="E21" i="1"/>
  <c r="F21" i="1"/>
  <c r="G21" i="1"/>
  <c r="E22" i="1"/>
  <c r="F22" i="1" s="1"/>
  <c r="E23" i="1"/>
  <c r="F23" i="1"/>
  <c r="G23" i="1"/>
  <c r="E24" i="1"/>
  <c r="F24" i="1" s="1"/>
  <c r="E25" i="1"/>
  <c r="F25" i="1"/>
  <c r="G25" i="1"/>
  <c r="E26" i="1"/>
  <c r="F26" i="1" s="1"/>
  <c r="C28" i="1"/>
  <c r="D28" i="1"/>
  <c r="F28" i="1" l="1"/>
  <c r="A17" i="1"/>
  <c r="A19" i="1"/>
  <c r="A21" i="1"/>
  <c r="A23" i="1"/>
  <c r="A25" i="1"/>
  <c r="A15" i="1"/>
  <c r="A16" i="1"/>
  <c r="A18" i="1"/>
  <c r="A20" i="1"/>
  <c r="A22" i="1"/>
  <c r="A24" i="1"/>
  <c r="A26" i="1"/>
  <c r="E28" i="1"/>
  <c r="G26" i="1"/>
  <c r="G24" i="1"/>
  <c r="G22" i="1"/>
  <c r="G20" i="1"/>
  <c r="G18" i="1"/>
  <c r="G16" i="1"/>
  <c r="G28" i="1" s="1"/>
</calcChain>
</file>

<file path=xl/sharedStrings.xml><?xml version="1.0" encoding="utf-8"?>
<sst xmlns="http://schemas.openxmlformats.org/spreadsheetml/2006/main" count="50" uniqueCount="38">
  <si>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</si>
  <si>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</si>
  <si>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</si>
  <si>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</si>
  <si>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</si>
  <si>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</si>
  <si>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</si>
  <si>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</si>
  <si>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</si>
  <si>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</si>
  <si>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</si>
  <si>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</si>
  <si>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</si>
  <si>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</si>
  <si>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</si>
  <si>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</si>
  <si>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</si>
  <si>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</si>
  <si>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</si>
  <si>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</si>
  <si>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</si>
  <si>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</si>
  <si>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</si>
  <si>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</si>
  <si>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</si>
  <si>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</si>
  <si>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</si>
  <si>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</si>
  <si>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</si>
  <si>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</si>
  <si>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</si>
  <si>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</si>
  <si>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</si>
  <si>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</si>
  <si>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</si>
  <si>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</si>
  <si>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Telus Comvention Centre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</si>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</sst>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G10" sqref="G10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10</v>
      </c>
      <c r="Q1" s="3" t="str">
        <f>VLOOKUP(P1,N1:O12,2,0)</f>
        <v>October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37091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B5" s="3" t="s">
        <v>36</v>
      </c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37165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37529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 t="s">
        <v>37</v>
      </c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0</v>
      </c>
      <c r="D15" s="29">
        <v>7500</v>
      </c>
      <c r="E15" s="30">
        <f>C15+D15</f>
        <v>7500</v>
      </c>
      <c r="F15" s="5">
        <f>ROUND(E15*$B$10,2)</f>
        <v>117.08</v>
      </c>
      <c r="G15" s="28">
        <f>ROUND(E15+F15,0)</f>
        <v>7617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6900</v>
      </c>
      <c r="E16" s="30">
        <f t="shared" ref="E16:E26" si="1">C16+D16</f>
        <v>6900</v>
      </c>
      <c r="F16" s="5">
        <f t="shared" ref="F16:F26" si="2">ROUND(E16*$B$10,2)</f>
        <v>107.71</v>
      </c>
      <c r="G16" s="28">
        <f t="shared" ref="G16:G26" si="3">ROUND(E16+F16,0)</f>
        <v>7008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6240</v>
      </c>
      <c r="E17" s="30">
        <f t="shared" si="1"/>
        <v>6240</v>
      </c>
      <c r="F17" s="5">
        <f t="shared" si="2"/>
        <v>97.41</v>
      </c>
      <c r="G17" s="28">
        <f t="shared" si="3"/>
        <v>6337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5500</v>
      </c>
      <c r="E18" s="30">
        <f t="shared" si="1"/>
        <v>5500</v>
      </c>
      <c r="F18" s="5">
        <f t="shared" si="2"/>
        <v>85.86</v>
      </c>
      <c r="G18" s="28">
        <f t="shared" si="3"/>
        <v>5586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3650</v>
      </c>
      <c r="E19" s="30">
        <f t="shared" si="1"/>
        <v>3650</v>
      </c>
      <c r="F19" s="5">
        <f t="shared" si="2"/>
        <v>56.98</v>
      </c>
      <c r="G19" s="28">
        <f t="shared" si="3"/>
        <v>3707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3400</v>
      </c>
      <c r="E20" s="30">
        <f t="shared" si="1"/>
        <v>3400</v>
      </c>
      <c r="F20" s="5">
        <f t="shared" si="2"/>
        <v>53.07</v>
      </c>
      <c r="G20" s="28">
        <f t="shared" si="3"/>
        <v>3453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2600</v>
      </c>
      <c r="E21" s="30">
        <f t="shared" si="1"/>
        <v>2600</v>
      </c>
      <c r="F21" s="5">
        <f t="shared" si="2"/>
        <v>40.590000000000003</v>
      </c>
      <c r="G21" s="28">
        <f t="shared" si="3"/>
        <v>2641</v>
      </c>
      <c r="I21" s="18"/>
      <c r="L21" s="4"/>
    </row>
    <row r="22" spans="1:12" ht="15" x14ac:dyDescent="0.2">
      <c r="A22" s="25" t="str">
        <f>IF(B22=$Q$1,"Start Month","")</f>
        <v/>
      </c>
      <c r="B22" s="10" t="s">
        <v>15</v>
      </c>
      <c r="C22" s="15">
        <v>0</v>
      </c>
      <c r="D22" s="29">
        <v>2000</v>
      </c>
      <c r="E22" s="30">
        <f t="shared" si="1"/>
        <v>2000</v>
      </c>
      <c r="F22" s="5">
        <f t="shared" si="2"/>
        <v>31.22</v>
      </c>
      <c r="G22" s="28">
        <f t="shared" si="3"/>
        <v>2031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0</v>
      </c>
      <c r="D23" s="29">
        <v>3500</v>
      </c>
      <c r="E23" s="30">
        <f t="shared" si="1"/>
        <v>3500</v>
      </c>
      <c r="F23" s="5">
        <f t="shared" si="2"/>
        <v>54.64</v>
      </c>
      <c r="G23" s="28">
        <f t="shared" si="3"/>
        <v>3555</v>
      </c>
      <c r="I23" s="18"/>
      <c r="L23" s="4"/>
    </row>
    <row r="24" spans="1:12" ht="15" x14ac:dyDescent="0.2">
      <c r="A24" s="25" t="str">
        <f>IF(B24=$Q$1,"Start Month","")</f>
        <v>Start Month</v>
      </c>
      <c r="B24" s="10" t="s">
        <v>17</v>
      </c>
      <c r="C24" s="15">
        <v>0</v>
      </c>
      <c r="D24" s="29">
        <v>5200</v>
      </c>
      <c r="E24" s="30">
        <f t="shared" si="1"/>
        <v>5200</v>
      </c>
      <c r="F24" s="5">
        <f t="shared" si="2"/>
        <v>81.17</v>
      </c>
      <c r="G24" s="28">
        <f t="shared" si="3"/>
        <v>5281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0</v>
      </c>
      <c r="D25" s="29">
        <v>6800</v>
      </c>
      <c r="E25" s="30">
        <f t="shared" si="1"/>
        <v>6800</v>
      </c>
      <c r="F25" s="5">
        <f t="shared" si="2"/>
        <v>106.15</v>
      </c>
      <c r="G25" s="28">
        <f t="shared" si="3"/>
        <v>6906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0</v>
      </c>
      <c r="D26" s="29">
        <v>7200</v>
      </c>
      <c r="E26" s="30">
        <f t="shared" si="1"/>
        <v>7200</v>
      </c>
      <c r="F26" s="5">
        <f t="shared" si="2"/>
        <v>112.39</v>
      </c>
      <c r="G26" s="28">
        <f t="shared" si="3"/>
        <v>7312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60490</v>
      </c>
      <c r="E28" s="5">
        <f>SUM(E15:E26)</f>
        <v>60490</v>
      </c>
      <c r="F28" s="5">
        <f>SUM(F15:F26)</f>
        <v>944.27</v>
      </c>
      <c r="G28" s="5">
        <f>SUM(G15:G26)</f>
        <v>61434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Deal Sheet</vt:lpstr>
      <vt:lpstr>'Deal Sheet'!Print_Area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2001-07-19T19:12:30Z</cp:lastPrinted>
  <dcterms:created xsi:type="dcterms:W3CDTF">2001-05-23T15:40:00Z</dcterms:created>
  <dcterms:modified xsi:type="dcterms:W3CDTF">2014-09-04T07:35:21Z</dcterms:modified>
</cp:coreProperties>
</file>