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30" yWindow="-75" windowWidth="15030" windowHeight="9645"/>
  </bookViews>
  <sheets>
    <sheet name="Deal Sheet" sheetId="5" r:id="rId1"/>
    <sheet name="Sort" sheetId="4" r:id="rId2"/>
  </sheets>
  <definedNames>
    <definedName name="_xlnm._FilterDatabase" localSheetId="1" hidden="1">Sort!$A$11:$K$38</definedName>
    <definedName name="_xlnm.Print_Titles" localSheetId="0">'Deal Sheet'!$10:$12</definedName>
  </definedNames>
  <calcPr calcId="152511" calcMode="manual" fullCalcOnLoad="1"/>
</workbook>
</file>

<file path=xl/calcChain.xml><?xml version="1.0" encoding="utf-8"?>
<calcChain xmlns="http://schemas.openxmlformats.org/spreadsheetml/2006/main">
  <c r="K19" i="5" l="1"/>
  <c r="I23" i="5"/>
  <c r="L27" i="5"/>
  <c r="A11" i="4"/>
  <c r="B11" i="4"/>
  <c r="C11" i="4"/>
  <c r="D11" i="4"/>
  <c r="E11" i="4"/>
  <c r="F11" i="4"/>
  <c r="G11" i="4"/>
  <c r="H11" i="4"/>
  <c r="I11" i="4"/>
  <c r="J11" i="4"/>
  <c r="K11" i="4"/>
  <c r="A12" i="4"/>
  <c r="B12" i="4"/>
  <c r="C12" i="4"/>
  <c r="D12" i="4"/>
  <c r="E12" i="4"/>
  <c r="F12" i="4"/>
  <c r="G12" i="4"/>
  <c r="H12" i="4"/>
  <c r="I12" i="4"/>
  <c r="J12" i="4"/>
  <c r="K12" i="4"/>
  <c r="A14" i="4"/>
  <c r="B14" i="4"/>
  <c r="C14" i="4"/>
  <c r="D14" i="4"/>
  <c r="E14" i="4"/>
  <c r="F14" i="4"/>
  <c r="G14" i="4"/>
  <c r="H14" i="4"/>
  <c r="I14" i="4"/>
  <c r="J14" i="4"/>
  <c r="K14" i="4"/>
  <c r="A16" i="4"/>
  <c r="B16" i="4"/>
  <c r="C16" i="4"/>
  <c r="D16" i="4"/>
  <c r="E16" i="4"/>
  <c r="F16" i="4"/>
  <c r="G16" i="4"/>
  <c r="H16" i="4"/>
  <c r="I16" i="4"/>
  <c r="J16" i="4"/>
  <c r="K16" i="4"/>
  <c r="A18" i="4"/>
  <c r="B18" i="4"/>
  <c r="C18" i="4"/>
  <c r="D18" i="4"/>
  <c r="F18" i="4"/>
  <c r="G18" i="4"/>
  <c r="H18" i="4"/>
  <c r="I18" i="4"/>
  <c r="J18" i="4"/>
  <c r="K18" i="4"/>
  <c r="A20" i="4"/>
  <c r="B20" i="4"/>
  <c r="C20" i="4"/>
  <c r="D20" i="4"/>
  <c r="E20" i="4"/>
  <c r="F20" i="4"/>
  <c r="G20" i="4"/>
  <c r="H20" i="4"/>
  <c r="I20" i="4"/>
  <c r="J20" i="4"/>
  <c r="K20" i="4"/>
  <c r="A22" i="4"/>
  <c r="B22" i="4"/>
  <c r="C22" i="4"/>
  <c r="D22" i="4"/>
  <c r="E22" i="4"/>
  <c r="F22" i="4"/>
  <c r="G22" i="4"/>
  <c r="H22" i="4"/>
  <c r="I22" i="4"/>
  <c r="J22" i="4"/>
  <c r="K22" i="4"/>
  <c r="A24" i="4"/>
  <c r="B24" i="4"/>
  <c r="C24" i="4"/>
  <c r="D24" i="4"/>
  <c r="E24" i="4"/>
  <c r="F24" i="4"/>
  <c r="G24" i="4"/>
  <c r="H24" i="4"/>
  <c r="I24" i="4"/>
  <c r="J24" i="4"/>
  <c r="K24" i="4"/>
  <c r="A26" i="4"/>
  <c r="B26" i="4"/>
  <c r="C26" i="4"/>
  <c r="D26" i="4"/>
  <c r="E26" i="4"/>
  <c r="F26" i="4"/>
  <c r="G26" i="4"/>
  <c r="H26" i="4"/>
  <c r="I26" i="4"/>
  <c r="J26" i="4"/>
  <c r="K26" i="4"/>
  <c r="A28" i="4"/>
  <c r="B28" i="4"/>
  <c r="C28" i="4"/>
  <c r="D28" i="4"/>
  <c r="E28" i="4"/>
  <c r="F28" i="4"/>
  <c r="G28" i="4"/>
  <c r="H28" i="4"/>
  <c r="I28" i="4"/>
  <c r="J28" i="4"/>
  <c r="K28" i="4"/>
  <c r="A30" i="4"/>
  <c r="B30" i="4"/>
  <c r="C30" i="4"/>
  <c r="D30" i="4"/>
  <c r="E30" i="4"/>
  <c r="F30" i="4"/>
  <c r="G30" i="4"/>
  <c r="H30" i="4"/>
  <c r="I30" i="4"/>
  <c r="J30" i="4"/>
  <c r="K30" i="4"/>
  <c r="A32" i="4"/>
  <c r="B32" i="4"/>
  <c r="C32" i="4"/>
  <c r="D32" i="4"/>
  <c r="E32" i="4"/>
  <c r="F32" i="4"/>
  <c r="G32" i="4"/>
  <c r="H32" i="4"/>
  <c r="I32" i="4"/>
  <c r="J32" i="4"/>
  <c r="K32" i="4"/>
  <c r="A34" i="4"/>
  <c r="B34" i="4"/>
  <c r="C34" i="4"/>
  <c r="D34" i="4"/>
  <c r="E34" i="4"/>
  <c r="F34" i="4"/>
  <c r="G34" i="4"/>
  <c r="H34" i="4"/>
  <c r="I34" i="4"/>
  <c r="J34" i="4"/>
  <c r="K34" i="4"/>
  <c r="A36" i="4"/>
  <c r="B36" i="4"/>
  <c r="C36" i="4"/>
  <c r="D36" i="4"/>
  <c r="E36" i="4"/>
  <c r="F36" i="4"/>
  <c r="G36" i="4"/>
  <c r="H36" i="4"/>
  <c r="I36" i="4"/>
  <c r="J36" i="4"/>
  <c r="K36" i="4"/>
  <c r="A38" i="4"/>
  <c r="B38" i="4"/>
  <c r="C38" i="4"/>
  <c r="D38" i="4"/>
  <c r="E38" i="4"/>
  <c r="F38" i="4"/>
  <c r="G38" i="4"/>
  <c r="H38" i="4"/>
  <c r="I38" i="4"/>
  <c r="J38" i="4"/>
  <c r="K38" i="4"/>
</calcChain>
</file>

<file path=xl/sharedStrings.xml><?xml version="1.0" encoding="utf-8"?>
<sst xmlns="http://schemas.openxmlformats.org/spreadsheetml/2006/main" count="60" uniqueCount="27">
  <si>
    <t xml:space="preserve"> </t>
  </si>
  <si>
    <t>Amerex Weather Desk</t>
  </si>
  <si>
    <t>281-340-9174</t>
  </si>
  <si>
    <t>Brian Buscaglia</t>
  </si>
  <si>
    <t>brianb@amerexenergy.com</t>
  </si>
  <si>
    <t>281-340-0800</t>
  </si>
  <si>
    <t>Amerex Natural Gas</t>
  </si>
  <si>
    <t>SoCal</t>
  </si>
  <si>
    <t>PG&amp;E CtyGate</t>
  </si>
  <si>
    <t>Malin</t>
  </si>
  <si>
    <t>San Juan</t>
  </si>
  <si>
    <t>NW Rockies</t>
  </si>
  <si>
    <t>CIG Rockies</t>
  </si>
  <si>
    <t>Questar Rockies</t>
  </si>
  <si>
    <t>WIC</t>
  </si>
  <si>
    <t>Cheyenne Hub</t>
  </si>
  <si>
    <t>CIG Glen Rock</t>
  </si>
  <si>
    <t>CIG DJ Basin</t>
  </si>
  <si>
    <t>PSCO</t>
  </si>
  <si>
    <t>Basis</t>
  </si>
  <si>
    <t>Phys Index</t>
  </si>
  <si>
    <t>START</t>
  </si>
  <si>
    <t>END</t>
  </si>
  <si>
    <t>Bid</t>
  </si>
  <si>
    <t>Offer</t>
  </si>
  <si>
    <t>flat</t>
  </si>
  <si>
    <t>.-27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</si>
</sst>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%"/>
    <numFmt numFmtId="167" formatCode="mm/dd/yy"/>
  </numFmts>
  <fonts count="16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6"/>
      <color indexed="10"/>
      <name val="Arial"/>
      <family val="2"/>
    </font>
    <font>
      <b/>
      <sz val="12"/>
      <color indexed="10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b/>
      <sz val="10"/>
      <color indexed="4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</font>
    <font>
      <sz val="14"/>
      <color indexed="10"/>
      <name val="Arial"/>
      <family val="2"/>
    </font>
    <font>
      <b/>
      <sz val="10"/>
      <color indexed="5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/>
    <xf numFmtId="0" fontId="2" fillId="2" borderId="0" xfId="0" applyFont="1" applyFill="1" applyBorder="1"/>
    <xf numFmtId="0" fontId="8" fillId="2" borderId="0" xfId="0" applyFont="1" applyFill="1" applyBorder="1" applyAlignment="1">
      <alignment horizontal="center"/>
    </xf>
    <xf numFmtId="166" fontId="1" fillId="2" borderId="0" xfId="0" applyNumberFormat="1" applyFont="1" applyFill="1" applyBorder="1" applyAlignment="1">
      <alignment horizontal="center"/>
    </xf>
    <xf numFmtId="167" fontId="1" fillId="2" borderId="0" xfId="0" quotePrefix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Continuous"/>
    </xf>
    <xf numFmtId="15" fontId="3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top"/>
    </xf>
    <xf numFmtId="3" fontId="3" fillId="0" borderId="0" xfId="0" applyNumberFormat="1" applyFont="1" applyFill="1" applyBorder="1" applyAlignment="1">
      <alignment horizontal="center" vertical="top"/>
    </xf>
    <xf numFmtId="15" fontId="3" fillId="0" borderId="0" xfId="0" applyNumberFormat="1" applyFont="1" applyFill="1" applyBorder="1" applyAlignment="1">
      <alignment horizontal="center" vertical="top"/>
    </xf>
    <xf numFmtId="0" fontId="0" fillId="2" borderId="0" xfId="0" applyFill="1" applyBorder="1"/>
    <xf numFmtId="3" fontId="0" fillId="0" borderId="0" xfId="0" applyNumberForma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12" fillId="0" borderId="0" xfId="0" quotePrefix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15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5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2" xfId="0" applyFont="1" applyFill="1" applyBorder="1"/>
    <xf numFmtId="0" fontId="7" fillId="2" borderId="2" xfId="0" applyFont="1" applyFill="1" applyBorder="1" applyAlignment="1">
      <alignment horizontal="center"/>
    </xf>
    <xf numFmtId="0" fontId="0" fillId="2" borderId="2" xfId="0" applyFill="1" applyBorder="1"/>
    <xf numFmtId="0" fontId="6" fillId="2" borderId="2" xfId="0" applyFont="1" applyFill="1" applyBorder="1"/>
    <xf numFmtId="15" fontId="2" fillId="2" borderId="2" xfId="0" applyNumberFormat="1" applyFont="1" applyFill="1" applyBorder="1"/>
    <xf numFmtId="0" fontId="6" fillId="2" borderId="3" xfId="0" applyFont="1" applyFill="1" applyBorder="1"/>
    <xf numFmtId="0" fontId="14" fillId="2" borderId="4" xfId="0" applyFont="1" applyFill="1" applyBorder="1"/>
    <xf numFmtId="15" fontId="2" fillId="2" borderId="0" xfId="0" applyNumberFormat="1" applyFont="1" applyFill="1" applyBorder="1"/>
    <xf numFmtId="0" fontId="6" fillId="2" borderId="5" xfId="0" applyFont="1" applyFill="1" applyBorder="1"/>
    <xf numFmtId="0" fontId="8" fillId="2" borderId="4" xfId="0" applyFont="1" applyFill="1" applyBorder="1"/>
    <xf numFmtId="0" fontId="1" fillId="2" borderId="0" xfId="0" applyFont="1" applyFill="1" applyBorder="1" applyAlignment="1">
      <alignment horizontal="center"/>
    </xf>
    <xf numFmtId="0" fontId="5" fillId="2" borderId="4" xfId="0" applyFont="1" applyFill="1" applyBorder="1"/>
    <xf numFmtId="0" fontId="13" fillId="2" borderId="4" xfId="1" applyFill="1" applyBorder="1" applyAlignment="1" applyProtection="1"/>
    <xf numFmtId="0" fontId="2" fillId="2" borderId="4" xfId="0" applyFont="1" applyFill="1" applyBorder="1"/>
    <xf numFmtId="16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9" fillId="2" borderId="0" xfId="0" applyFont="1" applyFill="1" applyBorder="1"/>
    <xf numFmtId="0" fontId="10" fillId="2" borderId="0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3" fillId="1" borderId="6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 wrapText="1" shrinkToFit="1"/>
    </xf>
    <xf numFmtId="0" fontId="3" fillId="1" borderId="7" xfId="0" applyFont="1" applyFill="1" applyBorder="1" applyAlignment="1">
      <alignment horizontal="center" vertical="top" wrapText="1"/>
    </xf>
    <xf numFmtId="15" fontId="3" fillId="1" borderId="7" xfId="0" applyNumberFormat="1" applyFont="1" applyFill="1" applyBorder="1" applyAlignment="1">
      <alignment horizontal="center" vertical="top"/>
    </xf>
    <xf numFmtId="15" fontId="3" fillId="1" borderId="8" xfId="0" applyNumberFormat="1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1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 vertical="top"/>
    </xf>
    <xf numFmtId="3" fontId="2" fillId="0" borderId="0" xfId="0" applyNumberFormat="1" applyFont="1" applyAlignment="1">
      <alignment horizontal="center" vertical="top"/>
    </xf>
    <xf numFmtId="3" fontId="12" fillId="0" borderId="0" xfId="0" applyNumberFormat="1" applyFont="1" applyFill="1" applyBorder="1" applyAlignment="1">
      <alignment horizontal="center" vertical="top"/>
    </xf>
    <xf numFmtId="3" fontId="12" fillId="0" borderId="0" xfId="0" applyNumberFormat="1" applyFont="1" applyFill="1" applyBorder="1" applyAlignment="1">
      <alignment horizontal="centerContinuous"/>
    </xf>
    <xf numFmtId="3" fontId="12" fillId="0" borderId="0" xfId="0" applyNumberFormat="1" applyFont="1" applyFill="1" applyBorder="1" applyAlignment="1">
      <alignment horizontal="center"/>
    </xf>
    <xf numFmtId="0" fontId="0" fillId="0" borderId="9" xfId="0" applyBorder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5" fontId="4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3" fontId="15" fillId="0" borderId="0" xfId="0" applyNumberFormat="1" applyFont="1" applyFill="1" applyBorder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17" fontId="0" fillId="0" borderId="10" xfId="0" applyNumberFormat="1" applyBorder="1" applyAlignment="1">
      <alignment horizontal="center" vertical="center"/>
    </xf>
    <xf numFmtId="17" fontId="0" fillId="0" borderId="11" xfId="0" applyNumberFormat="1" applyBorder="1" applyAlignment="1">
      <alignment horizontal="center" vertical="center"/>
    </xf>
    <xf numFmtId="17" fontId="0" fillId="0" borderId="9" xfId="0" applyNumberFormat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" fontId="4" fillId="0" borderId="13" xfId="0" applyNumberFormat="1" applyFont="1" applyBorder="1" applyAlignment="1">
      <alignment horizontal="center" vertical="center"/>
    </xf>
    <xf numFmtId="17" fontId="4" fillId="0" borderId="14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7" fontId="0" fillId="0" borderId="14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4" fontId="5" fillId="2" borderId="4" xfId="0" applyNumberFormat="1" applyFont="1" applyFill="1" applyBorder="1"/>
    <xf numFmtId="2" fontId="0" fillId="0" borderId="16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5" fillId="2" borderId="4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28575</xdr:rowOff>
    </xdr:from>
    <xdr:to>
      <xdr:col>9</xdr:col>
      <xdr:colOff>276225</xdr:colOff>
      <xdr:row>8</xdr:row>
      <xdr:rowOff>19050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800" y="285750"/>
          <a:ext cx="28670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28575</xdr:rowOff>
    </xdr:from>
    <xdr:to>
      <xdr:col>9</xdr:col>
      <xdr:colOff>66675</xdr:colOff>
      <xdr:row>8</xdr:row>
      <xdr:rowOff>19050</xdr:rowOff>
    </xdr:to>
    <xdr:pic>
      <xdr:nvPicPr>
        <xdr:cNvPr id="206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285750"/>
          <a:ext cx="28670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brianb@amerexenerg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9"/>
  <sheetViews>
    <sheetView tabSelected="1" topLeftCell="B9" workbookViewId="0">
      <selection activeCell="C19" sqref="C19"/>
    </sheetView>
  </sheetViews>
  <sheetFormatPr defaultRowHeight="12.75" x14ac:dyDescent="0.2"/>
  <cols>
    <col min="1" max="1" width="18" customWidth="1"/>
    <col min="2" max="2" width="20.85546875" customWidth="1"/>
    <col min="3" max="3" width="10" customWidth="1"/>
    <col min="4" max="4" width="11.140625" customWidth="1"/>
    <col min="8" max="8" width="9.7109375" customWidth="1"/>
    <col min="10" max="10" width="9.85546875" bestFit="1" customWidth="1"/>
    <col min="11" max="11" width="10.85546875" customWidth="1"/>
  </cols>
  <sheetData>
    <row r="1" spans="1:26" ht="20.25" x14ac:dyDescent="0.3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26" ht="18" x14ac:dyDescent="0.25">
      <c r="A2" s="37" t="s">
        <v>6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26" ht="15.75" x14ac:dyDescent="0.25">
      <c r="A3" s="40" t="s">
        <v>5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26" x14ac:dyDescent="0.2">
      <c r="A4" s="42"/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26" x14ac:dyDescent="0.2">
      <c r="A5" s="43"/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26" x14ac:dyDescent="0.2">
      <c r="A6" s="97">
        <v>37264</v>
      </c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26" x14ac:dyDescent="0.2">
      <c r="A7" s="44"/>
      <c r="B7" s="1"/>
      <c r="C7" s="1"/>
      <c r="D7" s="1"/>
      <c r="E7" s="3"/>
      <c r="F7" s="14"/>
      <c r="G7" s="1"/>
      <c r="H7" s="1"/>
      <c r="I7" s="14"/>
      <c r="J7" s="38"/>
      <c r="K7" s="39"/>
      <c r="L7" s="10"/>
    </row>
    <row r="8" spans="1:26" x14ac:dyDescent="0.2">
      <c r="A8" s="42"/>
      <c r="B8" s="1"/>
      <c r="C8" s="1"/>
      <c r="D8" s="45"/>
      <c r="E8" s="4"/>
      <c r="F8" s="46"/>
      <c r="G8" s="47"/>
      <c r="H8" s="1"/>
      <c r="I8" s="48"/>
      <c r="J8" s="38"/>
      <c r="K8" s="39"/>
      <c r="L8" s="10"/>
    </row>
    <row r="9" spans="1:26" x14ac:dyDescent="0.2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  <c r="L9" s="10"/>
    </row>
    <row r="10" spans="1:26" ht="15.75" customHeight="1" x14ac:dyDescent="0.2">
      <c r="A10" s="103"/>
      <c r="B10" s="104"/>
      <c r="C10" s="104"/>
      <c r="D10" s="104"/>
      <c r="E10" s="104"/>
      <c r="F10" s="104"/>
      <c r="G10" s="104"/>
      <c r="H10" s="104"/>
      <c r="I10" s="104"/>
      <c r="J10" s="104"/>
      <c r="K10" s="105"/>
      <c r="L10" s="10"/>
    </row>
    <row r="11" spans="1:26" s="9" customFormat="1" ht="41.25" customHeight="1" x14ac:dyDescent="0.2">
      <c r="A11" s="75"/>
      <c r="B11" s="76"/>
      <c r="C11" s="101" t="s">
        <v>7</v>
      </c>
      <c r="D11" s="102"/>
      <c r="E11" s="101" t="s">
        <v>8</v>
      </c>
      <c r="F11" s="102"/>
      <c r="G11" s="101" t="s">
        <v>9</v>
      </c>
      <c r="H11" s="102"/>
      <c r="I11" s="101" t="s">
        <v>10</v>
      </c>
      <c r="J11" s="102"/>
      <c r="K11" s="101" t="s">
        <v>11</v>
      </c>
      <c r="L11" s="102"/>
      <c r="M11" s="101" t="s">
        <v>12</v>
      </c>
      <c r="N11" s="102"/>
      <c r="O11" s="101" t="s">
        <v>13</v>
      </c>
      <c r="P11" s="102"/>
      <c r="Q11" s="101" t="s">
        <v>14</v>
      </c>
      <c r="R11" s="102"/>
      <c r="S11" s="101" t="s">
        <v>15</v>
      </c>
      <c r="T11" s="102"/>
      <c r="U11" s="101" t="s">
        <v>16</v>
      </c>
      <c r="V11" s="102"/>
      <c r="W11" s="101" t="s">
        <v>17</v>
      </c>
      <c r="X11" s="102"/>
      <c r="Y11" s="101" t="s">
        <v>18</v>
      </c>
      <c r="Z11" s="102"/>
    </row>
    <row r="12" spans="1:26" s="9" customFormat="1" x14ac:dyDescent="0.2">
      <c r="A12" s="77"/>
      <c r="B12" s="78"/>
      <c r="C12" s="99" t="s">
        <v>19</v>
      </c>
      <c r="D12" s="100"/>
      <c r="E12" s="99" t="s">
        <v>19</v>
      </c>
      <c r="F12" s="100"/>
      <c r="G12" s="99" t="s">
        <v>19</v>
      </c>
      <c r="H12" s="100"/>
      <c r="I12" s="99" t="s">
        <v>19</v>
      </c>
      <c r="J12" s="100"/>
      <c r="K12" s="99" t="s">
        <v>19</v>
      </c>
      <c r="L12" s="100"/>
      <c r="M12" s="99" t="s">
        <v>19</v>
      </c>
      <c r="N12" s="100"/>
      <c r="O12" s="99" t="s">
        <v>19</v>
      </c>
      <c r="P12" s="100"/>
      <c r="Q12" s="99" t="s">
        <v>20</v>
      </c>
      <c r="R12" s="100"/>
      <c r="S12" s="99" t="s">
        <v>20</v>
      </c>
      <c r="T12" s="100"/>
      <c r="U12" s="99" t="s">
        <v>20</v>
      </c>
      <c r="V12" s="100"/>
      <c r="W12" s="99" t="s">
        <v>20</v>
      </c>
      <c r="X12" s="100"/>
      <c r="Y12" s="99" t="s">
        <v>20</v>
      </c>
      <c r="Z12" s="100"/>
    </row>
    <row r="13" spans="1:26" s="9" customFormat="1" x14ac:dyDescent="0.2">
      <c r="A13" s="81" t="s">
        <v>21</v>
      </c>
      <c r="B13" s="82" t="s">
        <v>22</v>
      </c>
      <c r="C13" s="83" t="s">
        <v>23</v>
      </c>
      <c r="D13" s="84" t="s">
        <v>24</v>
      </c>
      <c r="E13" s="83" t="s">
        <v>23</v>
      </c>
      <c r="F13" s="84" t="s">
        <v>24</v>
      </c>
      <c r="G13" s="83" t="s">
        <v>23</v>
      </c>
      <c r="H13" s="84" t="s">
        <v>24</v>
      </c>
      <c r="I13" s="83" t="s">
        <v>23</v>
      </c>
      <c r="J13" s="84" t="s">
        <v>24</v>
      </c>
      <c r="K13" s="83" t="s">
        <v>23</v>
      </c>
      <c r="L13" s="84" t="s">
        <v>24</v>
      </c>
      <c r="M13" s="83" t="s">
        <v>23</v>
      </c>
      <c r="N13" s="84" t="s">
        <v>24</v>
      </c>
      <c r="O13" s="83" t="s">
        <v>23</v>
      </c>
      <c r="P13" s="84" t="s">
        <v>24</v>
      </c>
      <c r="Q13" s="83" t="s">
        <v>23</v>
      </c>
      <c r="R13" s="84" t="s">
        <v>24</v>
      </c>
      <c r="S13" s="83" t="s">
        <v>23</v>
      </c>
      <c r="T13" s="84" t="s">
        <v>24</v>
      </c>
      <c r="U13" s="83" t="s">
        <v>23</v>
      </c>
      <c r="V13" s="84" t="s">
        <v>24</v>
      </c>
      <c r="W13" s="83" t="s">
        <v>23</v>
      </c>
      <c r="X13" s="84" t="s">
        <v>24</v>
      </c>
      <c r="Y13" s="83" t="s">
        <v>23</v>
      </c>
      <c r="Z13" s="84" t="s">
        <v>24</v>
      </c>
    </row>
    <row r="14" spans="1:26" s="9" customFormat="1" x14ac:dyDescent="0.2">
      <c r="A14" s="85"/>
      <c r="B14" s="86"/>
      <c r="C14" s="87"/>
      <c r="D14" s="88"/>
      <c r="E14" s="87"/>
      <c r="F14" s="88"/>
      <c r="G14" s="87"/>
      <c r="H14" s="88"/>
      <c r="I14" s="87"/>
      <c r="J14" s="88"/>
      <c r="K14" s="87"/>
      <c r="L14" s="88"/>
      <c r="M14" s="87"/>
      <c r="N14" s="88"/>
      <c r="O14" s="87"/>
      <c r="P14" s="88"/>
      <c r="Q14" s="87"/>
      <c r="R14" s="88"/>
      <c r="S14" s="87"/>
      <c r="T14" s="88"/>
      <c r="U14" s="87"/>
      <c r="V14" s="88"/>
      <c r="W14" s="87"/>
      <c r="X14" s="88"/>
      <c r="Y14" s="87"/>
      <c r="Z14" s="88"/>
    </row>
    <row r="15" spans="1:26" s="9" customFormat="1" x14ac:dyDescent="0.2">
      <c r="A15" s="85"/>
      <c r="B15" s="86"/>
      <c r="C15" s="87"/>
      <c r="D15" s="88"/>
      <c r="E15" s="87"/>
      <c r="F15" s="88"/>
      <c r="G15" s="87"/>
      <c r="H15" s="88"/>
      <c r="I15" s="87"/>
      <c r="J15" s="88"/>
      <c r="K15" s="87"/>
      <c r="L15" s="88"/>
      <c r="M15" s="87"/>
      <c r="N15" s="88"/>
      <c r="O15" s="87"/>
      <c r="P15" s="88"/>
      <c r="Q15" s="87"/>
      <c r="R15" s="88"/>
      <c r="S15" s="87"/>
      <c r="T15" s="88"/>
      <c r="U15" s="87"/>
      <c r="V15" s="88"/>
      <c r="W15" s="87"/>
      <c r="X15" s="88"/>
      <c r="Y15" s="87"/>
      <c r="Z15" s="88"/>
    </row>
    <row r="16" spans="1:26" s="9" customFormat="1" x14ac:dyDescent="0.2">
      <c r="A16" s="85">
        <v>37288</v>
      </c>
      <c r="B16" s="86">
        <v>37288</v>
      </c>
      <c r="C16" s="87">
        <v>-0.06</v>
      </c>
      <c r="D16" s="88">
        <v>-0.03</v>
      </c>
      <c r="E16" s="87">
        <v>0.02</v>
      </c>
      <c r="F16" s="88">
        <v>0.05</v>
      </c>
      <c r="G16" s="87">
        <v>-12</v>
      </c>
      <c r="H16" s="88">
        <v>-10</v>
      </c>
      <c r="I16" s="87">
        <v>-31</v>
      </c>
      <c r="J16" s="88">
        <v>-28</v>
      </c>
      <c r="K16" s="87">
        <v>-32</v>
      </c>
      <c r="L16" s="88">
        <v>-28</v>
      </c>
      <c r="M16" s="87">
        <v>-0.38</v>
      </c>
      <c r="N16" s="88">
        <v>-33</v>
      </c>
      <c r="O16" s="87">
        <v>-38</v>
      </c>
      <c r="P16" s="88">
        <v>-33</v>
      </c>
      <c r="Q16" s="87">
        <v>0</v>
      </c>
      <c r="R16" s="88">
        <v>2</v>
      </c>
      <c r="S16" s="87">
        <v>0</v>
      </c>
      <c r="T16" s="88">
        <v>2</v>
      </c>
      <c r="U16" s="87">
        <v>0</v>
      </c>
      <c r="V16" s="88">
        <v>2</v>
      </c>
      <c r="W16" s="87">
        <v>0</v>
      </c>
      <c r="X16" s="88">
        <v>2</v>
      </c>
      <c r="Y16" s="87">
        <v>0</v>
      </c>
      <c r="Z16" s="88">
        <v>2</v>
      </c>
    </row>
    <row r="17" spans="1:26" s="9" customFormat="1" x14ac:dyDescent="0.2">
      <c r="A17" s="85">
        <v>37316</v>
      </c>
      <c r="B17" s="86">
        <v>37316</v>
      </c>
      <c r="C17" s="87">
        <v>-0.06</v>
      </c>
      <c r="D17" s="88">
        <v>-0.03</v>
      </c>
      <c r="E17" s="87">
        <v>0.01</v>
      </c>
      <c r="F17" s="88">
        <v>0.04</v>
      </c>
      <c r="G17" s="98">
        <v>-0.14000000000000001</v>
      </c>
      <c r="H17" s="88">
        <v>-0.11</v>
      </c>
      <c r="I17" s="87">
        <v>-32</v>
      </c>
      <c r="J17" s="88">
        <v>-0.28999999999999998</v>
      </c>
      <c r="K17" s="87">
        <v>-0.38</v>
      </c>
      <c r="L17" s="88">
        <v>-0.36</v>
      </c>
      <c r="M17" s="87">
        <v>-42</v>
      </c>
      <c r="N17" s="88">
        <v>-40</v>
      </c>
      <c r="O17" s="87">
        <v>-42</v>
      </c>
      <c r="P17" s="88">
        <v>-40</v>
      </c>
      <c r="Q17" s="87">
        <v>0</v>
      </c>
      <c r="R17" s="88">
        <v>2</v>
      </c>
      <c r="S17" s="87">
        <v>0</v>
      </c>
      <c r="T17" s="88">
        <v>2</v>
      </c>
      <c r="U17" s="87">
        <v>0</v>
      </c>
      <c r="V17" s="88">
        <v>2</v>
      </c>
      <c r="W17" s="87">
        <v>0</v>
      </c>
      <c r="X17" s="88">
        <v>2</v>
      </c>
      <c r="Y17" s="87">
        <v>0</v>
      </c>
      <c r="Z17" s="88">
        <v>2</v>
      </c>
    </row>
    <row r="18" spans="1:26" s="9" customFormat="1" x14ac:dyDescent="0.2">
      <c r="A18" s="85">
        <v>37347</v>
      </c>
      <c r="B18" s="86">
        <v>37408</v>
      </c>
      <c r="C18" s="87">
        <v>-0.06</v>
      </c>
      <c r="D18" s="88">
        <v>-0.03</v>
      </c>
      <c r="E18" s="87">
        <v>0.02</v>
      </c>
      <c r="F18" s="88">
        <v>0.06</v>
      </c>
      <c r="G18" s="87">
        <v>-20</v>
      </c>
      <c r="H18" s="88">
        <v>-18</v>
      </c>
      <c r="I18" s="87">
        <v>-0.315</v>
      </c>
      <c r="J18" s="88">
        <v>-0.29499999999999998</v>
      </c>
      <c r="K18" s="87">
        <v>-52</v>
      </c>
      <c r="L18" s="88">
        <v>-49</v>
      </c>
      <c r="M18" s="87">
        <v>-63</v>
      </c>
      <c r="N18" s="88">
        <v>-58</v>
      </c>
      <c r="O18" s="87">
        <v>-0.62</v>
      </c>
      <c r="P18" s="88">
        <v>-0.59</v>
      </c>
      <c r="Q18" s="87">
        <v>-2</v>
      </c>
      <c r="R18" s="88">
        <v>1</v>
      </c>
      <c r="S18" s="87">
        <v>-2</v>
      </c>
      <c r="T18" s="88">
        <v>1</v>
      </c>
      <c r="U18" s="87">
        <v>-2</v>
      </c>
      <c r="V18" s="88">
        <v>1</v>
      </c>
      <c r="W18" s="87">
        <v>-2</v>
      </c>
      <c r="X18" s="88">
        <v>1</v>
      </c>
      <c r="Y18" s="87">
        <v>-2</v>
      </c>
      <c r="Z18" s="88">
        <v>1</v>
      </c>
    </row>
    <row r="19" spans="1:26" s="9" customFormat="1" x14ac:dyDescent="0.2">
      <c r="A19" s="85">
        <v>37438</v>
      </c>
      <c r="B19" s="86">
        <v>37500</v>
      </c>
      <c r="C19" s="87">
        <v>7.0000000000000007E-2</v>
      </c>
      <c r="D19" s="88">
        <v>0.11</v>
      </c>
      <c r="E19" s="87">
        <v>0.14000000000000001</v>
      </c>
      <c r="F19" s="88">
        <v>0.18</v>
      </c>
      <c r="G19" s="87">
        <v>-0.08</v>
      </c>
      <c r="H19" s="88">
        <v>-0.03</v>
      </c>
      <c r="I19" s="87">
        <v>-31</v>
      </c>
      <c r="J19" s="88">
        <v>-29</v>
      </c>
      <c r="K19" s="87">
        <f>C1-60</f>
        <v>-60</v>
      </c>
      <c r="L19" s="88">
        <v>-57</v>
      </c>
      <c r="M19" s="87">
        <v>-70</v>
      </c>
      <c r="N19" s="88">
        <v>-0.66</v>
      </c>
      <c r="O19" s="87">
        <v>-0.69</v>
      </c>
      <c r="P19" s="88">
        <v>-0.66</v>
      </c>
      <c r="Q19" s="87">
        <v>-2</v>
      </c>
      <c r="R19" s="88">
        <v>1</v>
      </c>
      <c r="S19" s="87">
        <v>-2</v>
      </c>
      <c r="T19" s="88">
        <v>1</v>
      </c>
      <c r="U19" s="87">
        <v>-2</v>
      </c>
      <c r="V19" s="88">
        <v>1</v>
      </c>
      <c r="W19" s="87">
        <v>-2</v>
      </c>
      <c r="X19" s="88">
        <v>1</v>
      </c>
      <c r="Y19" s="87">
        <v>-2</v>
      </c>
      <c r="Z19" s="88">
        <v>1</v>
      </c>
    </row>
    <row r="20" spans="1:26" s="9" customFormat="1" x14ac:dyDescent="0.2">
      <c r="A20" s="77">
        <v>37530</v>
      </c>
      <c r="B20" s="78">
        <v>37530</v>
      </c>
      <c r="C20" s="79">
        <v>0.02</v>
      </c>
      <c r="D20" s="80">
        <v>0.04</v>
      </c>
      <c r="E20" s="79">
        <v>0.12</v>
      </c>
      <c r="F20" s="80">
        <v>0.15</v>
      </c>
      <c r="G20" s="79">
        <v>-0.1</v>
      </c>
      <c r="H20" s="80">
        <v>-0.08</v>
      </c>
      <c r="I20" s="79">
        <v>-32</v>
      </c>
      <c r="J20" s="80">
        <v>-29</v>
      </c>
      <c r="K20" s="79">
        <v>-0.56999999999999995</v>
      </c>
      <c r="L20" s="80">
        <v>-0.53</v>
      </c>
      <c r="M20" s="79">
        <v>-66</v>
      </c>
      <c r="N20" s="80">
        <v>-0.57999999999999996</v>
      </c>
      <c r="O20" s="79">
        <v>-67</v>
      </c>
      <c r="P20" s="80">
        <v>-0.57999999999999996</v>
      </c>
      <c r="Q20" s="79">
        <v>-1</v>
      </c>
      <c r="R20" s="80">
        <v>2</v>
      </c>
      <c r="S20" s="79">
        <v>-1</v>
      </c>
      <c r="T20" s="80">
        <v>2</v>
      </c>
      <c r="U20" s="79">
        <v>-1</v>
      </c>
      <c r="V20" s="80">
        <v>2</v>
      </c>
      <c r="W20" s="79">
        <v>-1</v>
      </c>
      <c r="X20" s="80">
        <v>2</v>
      </c>
      <c r="Y20" s="79">
        <v>-1</v>
      </c>
      <c r="Z20" s="80">
        <v>2</v>
      </c>
    </row>
    <row r="21" spans="1:26" s="9" customFormat="1" x14ac:dyDescent="0.2">
      <c r="A21" s="85">
        <v>37561</v>
      </c>
      <c r="B21" s="86">
        <v>37681</v>
      </c>
      <c r="C21" s="87">
        <v>3.5000000000000003E-2</v>
      </c>
      <c r="D21" s="88">
        <v>5.5E-2</v>
      </c>
      <c r="E21" s="87">
        <v>0.21</v>
      </c>
      <c r="F21" s="88">
        <v>0.25</v>
      </c>
      <c r="G21" s="87">
        <v>7.4999999999999997E-2</v>
      </c>
      <c r="H21" s="88">
        <v>0.105</v>
      </c>
      <c r="I21" s="87">
        <v>-0.23499999999999999</v>
      </c>
      <c r="J21" s="88">
        <v>-0.21</v>
      </c>
      <c r="K21" s="87">
        <v>-0.31</v>
      </c>
      <c r="L21" s="88">
        <v>-0.29499999999999998</v>
      </c>
      <c r="M21" s="87">
        <v>-0.35</v>
      </c>
      <c r="N21" s="88">
        <v>-0.31</v>
      </c>
      <c r="O21" s="89"/>
      <c r="P21" s="90"/>
      <c r="Q21" s="87">
        <v>0</v>
      </c>
      <c r="R21" s="88">
        <v>2</v>
      </c>
      <c r="S21" s="87">
        <v>0</v>
      </c>
      <c r="T21" s="88">
        <v>2</v>
      </c>
      <c r="U21" s="87">
        <v>0</v>
      </c>
      <c r="V21" s="88">
        <v>2</v>
      </c>
      <c r="W21" s="87">
        <v>0</v>
      </c>
      <c r="X21" s="88">
        <v>2</v>
      </c>
      <c r="Y21" s="87">
        <v>0</v>
      </c>
      <c r="Z21" s="88">
        <v>2</v>
      </c>
    </row>
    <row r="22" spans="1:26" s="9" customFormat="1" x14ac:dyDescent="0.2">
      <c r="A22" s="85">
        <v>37712</v>
      </c>
      <c r="B22" s="86">
        <v>37895</v>
      </c>
      <c r="C22" s="87">
        <v>0.06</v>
      </c>
      <c r="D22" s="88">
        <v>0.08</v>
      </c>
      <c r="E22" s="87">
        <v>0.23</v>
      </c>
      <c r="F22" s="88">
        <v>0.2</v>
      </c>
      <c r="G22" s="87">
        <v>0.28000000000000003</v>
      </c>
      <c r="H22" s="88">
        <v>0.04</v>
      </c>
      <c r="I22" s="87">
        <v>-0.28499999999999998</v>
      </c>
      <c r="J22" s="88">
        <v>-0.26500000000000001</v>
      </c>
      <c r="K22" s="87">
        <v>-44</v>
      </c>
      <c r="L22" s="88">
        <v>-41</v>
      </c>
      <c r="M22" s="87">
        <v>-56</v>
      </c>
      <c r="N22" s="88">
        <v>-50</v>
      </c>
      <c r="O22" s="89"/>
      <c r="P22" s="90"/>
      <c r="Q22" s="87">
        <v>-2</v>
      </c>
      <c r="R22" s="88">
        <v>2</v>
      </c>
      <c r="S22" s="87">
        <v>-2</v>
      </c>
      <c r="T22" s="88">
        <v>2</v>
      </c>
      <c r="U22" s="87">
        <v>-2</v>
      </c>
      <c r="V22" s="88">
        <v>2</v>
      </c>
      <c r="W22" s="87">
        <v>-2</v>
      </c>
      <c r="X22" s="88">
        <v>2</v>
      </c>
      <c r="Y22" s="89"/>
      <c r="Z22" s="90"/>
    </row>
    <row r="23" spans="1:26" s="9" customFormat="1" x14ac:dyDescent="0.2">
      <c r="A23" s="85">
        <v>37926</v>
      </c>
      <c r="B23" s="86">
        <v>38047</v>
      </c>
      <c r="C23" s="87">
        <v>0.06</v>
      </c>
      <c r="D23" s="88">
        <v>0.09</v>
      </c>
      <c r="E23" s="87">
        <v>0.22</v>
      </c>
      <c r="F23" s="88">
        <v>0.27</v>
      </c>
      <c r="G23" s="87">
        <v>0.08</v>
      </c>
      <c r="H23" s="88">
        <v>0.14000000000000001</v>
      </c>
      <c r="I23" s="87">
        <f>C15-0.2</f>
        <v>-0.2</v>
      </c>
      <c r="J23" s="88">
        <v>-0.17</v>
      </c>
      <c r="K23" s="87" t="s">
        <v>26</v>
      </c>
      <c r="L23" s="88">
        <v>-0.24</v>
      </c>
      <c r="M23" s="87">
        <v>-32</v>
      </c>
      <c r="N23" s="88">
        <v>-28</v>
      </c>
      <c r="O23" s="89"/>
      <c r="P23" s="90"/>
      <c r="Q23" s="87">
        <v>0</v>
      </c>
      <c r="R23" s="88">
        <v>2</v>
      </c>
      <c r="S23" s="87">
        <v>0</v>
      </c>
      <c r="T23" s="88">
        <v>2</v>
      </c>
      <c r="U23" s="87">
        <v>0</v>
      </c>
      <c r="V23" s="88">
        <v>2</v>
      </c>
      <c r="W23" s="87">
        <v>0</v>
      </c>
      <c r="X23" s="88">
        <v>2</v>
      </c>
      <c r="Y23" s="89"/>
      <c r="Z23" s="90"/>
    </row>
    <row r="24" spans="1:26" s="19" customFormat="1" x14ac:dyDescent="0.2">
      <c r="A24" s="85">
        <v>38078</v>
      </c>
      <c r="B24" s="86">
        <v>38261</v>
      </c>
      <c r="C24" s="87">
        <v>0.1</v>
      </c>
      <c r="D24" s="88">
        <v>0.13</v>
      </c>
      <c r="E24" s="87">
        <v>0.32</v>
      </c>
      <c r="F24" s="88">
        <v>0.37</v>
      </c>
      <c r="G24" s="87" t="s">
        <v>25</v>
      </c>
      <c r="H24" s="88">
        <v>0.12</v>
      </c>
      <c r="I24" s="87">
        <v>-0.23</v>
      </c>
      <c r="J24" s="88">
        <v>-0.2</v>
      </c>
      <c r="K24" s="87">
        <v>-0.36</v>
      </c>
      <c r="L24" s="88">
        <v>-0.34</v>
      </c>
      <c r="M24" s="87">
        <v>-0.51</v>
      </c>
      <c r="N24" s="88">
        <v>-0.46</v>
      </c>
      <c r="O24" s="89"/>
      <c r="P24" s="90"/>
      <c r="Q24" s="87">
        <v>-2</v>
      </c>
      <c r="R24" s="88">
        <v>2</v>
      </c>
      <c r="S24" s="87">
        <v>-2</v>
      </c>
      <c r="T24" s="88">
        <v>2</v>
      </c>
      <c r="U24" s="87">
        <v>-2</v>
      </c>
      <c r="V24" s="88">
        <v>2</v>
      </c>
      <c r="W24" s="87">
        <v>-2</v>
      </c>
      <c r="X24" s="88">
        <v>2</v>
      </c>
      <c r="Y24" s="89"/>
      <c r="Z24" s="90"/>
    </row>
    <row r="25" spans="1:26" s="19" customFormat="1" x14ac:dyDescent="0.2">
      <c r="A25" s="85">
        <v>38292</v>
      </c>
      <c r="B25" s="86">
        <v>38412</v>
      </c>
      <c r="C25" s="87">
        <v>0.1</v>
      </c>
      <c r="D25" s="88">
        <v>0.13</v>
      </c>
      <c r="E25" s="87">
        <v>0.33</v>
      </c>
      <c r="F25" s="88">
        <v>0.38</v>
      </c>
      <c r="G25" s="87">
        <v>0.1</v>
      </c>
      <c r="H25" s="88">
        <v>0.16</v>
      </c>
      <c r="I25" s="87">
        <v>-0.16</v>
      </c>
      <c r="J25" s="88">
        <v>-0.12</v>
      </c>
      <c r="K25" s="87">
        <v>-0.26</v>
      </c>
      <c r="L25" s="88">
        <v>-0.24</v>
      </c>
      <c r="M25" s="87">
        <v>-0.31</v>
      </c>
      <c r="N25" s="88">
        <v>-0.27</v>
      </c>
      <c r="O25" s="89"/>
      <c r="P25" s="90"/>
      <c r="Q25" s="87">
        <v>0</v>
      </c>
      <c r="R25" s="88">
        <v>2</v>
      </c>
      <c r="S25" s="87">
        <v>0</v>
      </c>
      <c r="T25" s="88">
        <v>2</v>
      </c>
      <c r="U25" s="87">
        <v>0</v>
      </c>
      <c r="V25" s="88">
        <v>2</v>
      </c>
      <c r="W25" s="87">
        <v>0</v>
      </c>
      <c r="X25" s="88">
        <v>2</v>
      </c>
      <c r="Y25" s="89"/>
      <c r="Z25" s="90"/>
    </row>
    <row r="26" spans="1:26" x14ac:dyDescent="0.2">
      <c r="A26" s="85">
        <v>38443</v>
      </c>
      <c r="B26" s="86">
        <v>38626</v>
      </c>
      <c r="C26" s="87">
        <v>0.11</v>
      </c>
      <c r="D26" s="88">
        <v>0.14000000000000001</v>
      </c>
      <c r="E26" s="87">
        <v>0.3</v>
      </c>
      <c r="F26" s="88">
        <v>0.43</v>
      </c>
      <c r="G26" s="87">
        <v>0.02</v>
      </c>
      <c r="H26" s="88">
        <v>0.08</v>
      </c>
      <c r="I26" s="87">
        <v>-0.22</v>
      </c>
      <c r="J26" s="88">
        <v>-0.19</v>
      </c>
      <c r="K26" s="87">
        <v>-36</v>
      </c>
      <c r="L26" s="88">
        <v>-0.33</v>
      </c>
      <c r="M26" s="87">
        <v>-0.51</v>
      </c>
      <c r="N26" s="88">
        <v>-0.47</v>
      </c>
      <c r="O26" s="89"/>
      <c r="P26" s="90"/>
      <c r="Q26" s="87">
        <v>-2</v>
      </c>
      <c r="R26" s="88">
        <v>2</v>
      </c>
      <c r="S26" s="87">
        <v>-2</v>
      </c>
      <c r="T26" s="88">
        <v>2</v>
      </c>
      <c r="U26" s="87">
        <v>-2</v>
      </c>
      <c r="V26" s="88">
        <v>2</v>
      </c>
      <c r="W26" s="87">
        <v>-2</v>
      </c>
      <c r="X26" s="88">
        <v>2</v>
      </c>
      <c r="Y26" s="89"/>
      <c r="Z26" s="90"/>
    </row>
    <row r="27" spans="1:26" x14ac:dyDescent="0.2">
      <c r="A27" s="85">
        <v>38657</v>
      </c>
      <c r="B27" s="86">
        <v>38777</v>
      </c>
      <c r="C27" s="87">
        <v>0.11</v>
      </c>
      <c r="D27" s="88">
        <v>0.14000000000000001</v>
      </c>
      <c r="E27" s="87">
        <v>0.3</v>
      </c>
      <c r="F27" s="88">
        <v>0.43</v>
      </c>
      <c r="G27" s="87">
        <v>7.0000000000000007E-2</v>
      </c>
      <c r="H27" s="88">
        <v>0.15</v>
      </c>
      <c r="I27" s="87">
        <v>-0.15</v>
      </c>
      <c r="J27" s="88">
        <v>-0.1</v>
      </c>
      <c r="K27" s="87">
        <v>-0.26</v>
      </c>
      <c r="L27" s="88">
        <f>C4-0.22</f>
        <v>-0.22</v>
      </c>
      <c r="M27" s="87">
        <v>-0.32</v>
      </c>
      <c r="N27" s="88">
        <v>-0.27</v>
      </c>
      <c r="O27" s="89"/>
      <c r="P27" s="90"/>
      <c r="Q27" s="87">
        <v>0</v>
      </c>
      <c r="R27" s="88">
        <v>2</v>
      </c>
      <c r="S27" s="87">
        <v>0</v>
      </c>
      <c r="T27" s="88">
        <v>2</v>
      </c>
      <c r="U27" s="87">
        <v>0</v>
      </c>
      <c r="V27" s="88">
        <v>2</v>
      </c>
      <c r="W27" s="87">
        <v>0</v>
      </c>
      <c r="X27" s="88">
        <v>2</v>
      </c>
      <c r="Y27" s="89"/>
      <c r="Z27" s="90"/>
    </row>
    <row r="28" spans="1:26" s="23" customFormat="1" ht="14.25" customHeight="1" x14ac:dyDescent="0.2">
      <c r="A28" s="85">
        <v>38808</v>
      </c>
      <c r="B28" s="86">
        <v>38991</v>
      </c>
      <c r="C28" s="87">
        <v>0.115</v>
      </c>
      <c r="D28" s="88">
        <v>0.25</v>
      </c>
      <c r="E28" s="87">
        <v>0.3</v>
      </c>
      <c r="F28" s="88">
        <v>0.44</v>
      </c>
      <c r="G28" s="87">
        <v>0.02</v>
      </c>
      <c r="H28" s="88">
        <v>0.08</v>
      </c>
      <c r="I28" s="87">
        <v>-0.21</v>
      </c>
      <c r="J28" s="88">
        <v>-0.16</v>
      </c>
      <c r="K28" s="87">
        <v>-0.36499999999999999</v>
      </c>
      <c r="L28" s="88">
        <v>-0.32</v>
      </c>
      <c r="M28" s="87">
        <v>-0.47</v>
      </c>
      <c r="N28" s="88">
        <v>-0.44</v>
      </c>
      <c r="O28" s="89"/>
      <c r="P28" s="90"/>
      <c r="Q28" s="89"/>
      <c r="R28" s="90"/>
      <c r="S28" s="87">
        <v>-2</v>
      </c>
      <c r="T28" s="88">
        <v>2</v>
      </c>
      <c r="U28" s="87">
        <v>-2</v>
      </c>
      <c r="V28" s="88">
        <v>2</v>
      </c>
      <c r="W28" s="87">
        <v>-2</v>
      </c>
      <c r="X28" s="88">
        <v>2</v>
      </c>
      <c r="Y28" s="89"/>
      <c r="Z28" s="90"/>
    </row>
    <row r="29" spans="1:26" s="19" customFormat="1" x14ac:dyDescent="0.2">
      <c r="A29" s="85">
        <v>39022</v>
      </c>
      <c r="B29" s="86">
        <v>39142</v>
      </c>
      <c r="C29" s="87">
        <v>0.105</v>
      </c>
      <c r="D29" s="88">
        <v>0.14000000000000001</v>
      </c>
      <c r="E29" s="87">
        <v>0.3</v>
      </c>
      <c r="F29" s="88">
        <v>0.42</v>
      </c>
      <c r="G29" s="87">
        <v>7.0000000000000007E-2</v>
      </c>
      <c r="H29" s="88">
        <v>0.15</v>
      </c>
      <c r="I29" s="89"/>
      <c r="J29" s="90"/>
      <c r="K29" s="87">
        <v>-0.28000000000000003</v>
      </c>
      <c r="L29" s="88">
        <v>-0.26</v>
      </c>
      <c r="M29" s="87">
        <v>-0.32</v>
      </c>
      <c r="N29" s="88">
        <v>-0.27</v>
      </c>
      <c r="O29" s="89"/>
      <c r="P29" s="90"/>
      <c r="Q29" s="89"/>
      <c r="R29" s="90"/>
      <c r="S29" s="87">
        <v>0</v>
      </c>
      <c r="T29" s="88">
        <v>2</v>
      </c>
      <c r="U29" s="87">
        <v>0</v>
      </c>
      <c r="V29" s="88">
        <v>2</v>
      </c>
      <c r="W29" s="87">
        <v>0</v>
      </c>
      <c r="X29" s="88">
        <v>2</v>
      </c>
      <c r="Y29" s="89"/>
      <c r="Z29" s="90"/>
    </row>
    <row r="30" spans="1:26" x14ac:dyDescent="0.2">
      <c r="A30" s="85">
        <v>39173</v>
      </c>
      <c r="B30" s="86">
        <v>39356</v>
      </c>
      <c r="C30" s="87">
        <v>0.14000000000000001</v>
      </c>
      <c r="D30" s="88">
        <v>0.19</v>
      </c>
      <c r="E30" s="87">
        <v>0.3</v>
      </c>
      <c r="F30" s="88">
        <v>0.43</v>
      </c>
      <c r="G30" s="87">
        <v>0.02</v>
      </c>
      <c r="H30" s="88">
        <v>0.08</v>
      </c>
      <c r="I30" s="89"/>
      <c r="J30" s="90"/>
      <c r="K30" s="87">
        <v>-33</v>
      </c>
      <c r="L30" s="88">
        <v>-0.28999999999999998</v>
      </c>
      <c r="M30" s="87">
        <v>-0.47</v>
      </c>
      <c r="N30" s="88">
        <v>-0.44</v>
      </c>
      <c r="O30" s="89"/>
      <c r="P30" s="90"/>
      <c r="Q30" s="89"/>
      <c r="R30" s="90"/>
      <c r="S30" s="87">
        <v>-2</v>
      </c>
      <c r="T30" s="88">
        <v>2</v>
      </c>
      <c r="U30" s="87">
        <v>-2</v>
      </c>
      <c r="V30" s="88">
        <v>2</v>
      </c>
      <c r="W30" s="87">
        <v>-2</v>
      </c>
      <c r="X30" s="88">
        <v>2</v>
      </c>
      <c r="Y30" s="89"/>
      <c r="Z30" s="90"/>
    </row>
    <row r="31" spans="1:26" x14ac:dyDescent="0.2">
      <c r="A31" s="85">
        <v>39387</v>
      </c>
      <c r="B31" s="86">
        <v>39508</v>
      </c>
      <c r="C31" s="87">
        <v>0.13</v>
      </c>
      <c r="D31" s="88">
        <v>0.19</v>
      </c>
      <c r="E31" s="87">
        <v>0.3</v>
      </c>
      <c r="F31" s="88">
        <v>0.43</v>
      </c>
      <c r="G31" s="87">
        <v>0.08</v>
      </c>
      <c r="H31" s="88">
        <v>0.15</v>
      </c>
      <c r="I31" s="89"/>
      <c r="J31" s="90"/>
      <c r="K31" s="87">
        <v>-0.28000000000000003</v>
      </c>
      <c r="L31" s="88">
        <v>-0.24</v>
      </c>
      <c r="M31" s="87">
        <v>-32</v>
      </c>
      <c r="N31" s="88">
        <v>0.27</v>
      </c>
      <c r="O31" s="89"/>
      <c r="P31" s="90"/>
      <c r="Q31" s="89"/>
      <c r="R31" s="90"/>
      <c r="S31" s="87">
        <v>0</v>
      </c>
      <c r="T31" s="88">
        <v>2</v>
      </c>
      <c r="U31" s="87">
        <v>0</v>
      </c>
      <c r="V31" s="88">
        <v>2</v>
      </c>
      <c r="W31" s="87">
        <v>0</v>
      </c>
      <c r="X31" s="88">
        <v>2</v>
      </c>
      <c r="Y31" s="89"/>
      <c r="Z31" s="90"/>
    </row>
    <row r="32" spans="1:26" x14ac:dyDescent="0.2">
      <c r="A32" s="85">
        <v>39539</v>
      </c>
      <c r="B32" s="86">
        <v>39722</v>
      </c>
      <c r="C32" s="87">
        <v>0.13</v>
      </c>
      <c r="D32" s="88">
        <v>0.19</v>
      </c>
      <c r="E32" s="87">
        <v>0.33</v>
      </c>
      <c r="F32" s="88">
        <v>0.45</v>
      </c>
      <c r="G32" s="87">
        <v>0.02</v>
      </c>
      <c r="H32" s="88">
        <v>0.08</v>
      </c>
      <c r="I32" s="89"/>
      <c r="J32" s="90"/>
      <c r="K32" s="87">
        <v>-0.33</v>
      </c>
      <c r="L32" s="88">
        <v>-0.28999999999999998</v>
      </c>
      <c r="M32" s="87">
        <v>-0.47</v>
      </c>
      <c r="N32" s="88">
        <v>-0.44</v>
      </c>
      <c r="O32" s="89"/>
      <c r="P32" s="90"/>
      <c r="Q32" s="89"/>
      <c r="R32" s="90"/>
      <c r="S32" s="87">
        <v>-2</v>
      </c>
      <c r="T32" s="88">
        <v>2</v>
      </c>
      <c r="U32" s="87">
        <v>-2</v>
      </c>
      <c r="V32" s="88">
        <v>2</v>
      </c>
      <c r="W32" s="87">
        <v>-2</v>
      </c>
      <c r="X32" s="88">
        <v>2</v>
      </c>
      <c r="Y32" s="89"/>
      <c r="Z32" s="90"/>
    </row>
    <row r="33" spans="1:26" x14ac:dyDescent="0.2">
      <c r="A33" s="85">
        <v>39753</v>
      </c>
      <c r="B33" s="86">
        <v>39873</v>
      </c>
      <c r="C33" s="87">
        <v>0.12</v>
      </c>
      <c r="D33" s="88">
        <v>0.19</v>
      </c>
      <c r="E33" s="87">
        <v>0.33</v>
      </c>
      <c r="F33" s="88">
        <v>0.45</v>
      </c>
      <c r="G33" s="87">
        <v>7.0000000000000007E-2</v>
      </c>
      <c r="H33" s="88">
        <v>0.15</v>
      </c>
      <c r="I33" s="89"/>
      <c r="J33" s="90"/>
      <c r="K33" s="87">
        <v>-28</v>
      </c>
      <c r="L33" s="88">
        <v>-0.26</v>
      </c>
      <c r="M33" s="87">
        <v>-0.32</v>
      </c>
      <c r="N33" s="88">
        <v>-0.27</v>
      </c>
      <c r="O33" s="89"/>
      <c r="P33" s="90"/>
      <c r="Q33" s="89"/>
      <c r="R33" s="90"/>
      <c r="S33" s="87">
        <v>0</v>
      </c>
      <c r="T33" s="88">
        <v>2</v>
      </c>
      <c r="U33" s="87">
        <v>0</v>
      </c>
      <c r="V33" s="88">
        <v>2</v>
      </c>
      <c r="W33" s="87">
        <v>0</v>
      </c>
      <c r="X33" s="88">
        <v>2</v>
      </c>
      <c r="Y33" s="89"/>
      <c r="Z33" s="90"/>
    </row>
    <row r="34" spans="1:26" x14ac:dyDescent="0.2">
      <c r="A34" s="85">
        <v>39904</v>
      </c>
      <c r="B34" s="86">
        <v>40087</v>
      </c>
      <c r="C34" s="87">
        <v>0.12</v>
      </c>
      <c r="D34" s="88">
        <v>0.19</v>
      </c>
      <c r="E34" s="87">
        <v>0.33</v>
      </c>
      <c r="F34" s="88">
        <v>0.35</v>
      </c>
      <c r="G34" s="87">
        <v>0.02</v>
      </c>
      <c r="H34" s="88">
        <v>0.08</v>
      </c>
      <c r="I34" s="89"/>
      <c r="J34" s="90"/>
      <c r="K34" s="87">
        <v>-0.33</v>
      </c>
      <c r="L34" s="88">
        <v>-0.28999999999999998</v>
      </c>
      <c r="M34" s="89"/>
      <c r="N34" s="90"/>
      <c r="O34" s="89"/>
      <c r="P34" s="90"/>
      <c r="Q34" s="89"/>
      <c r="R34" s="90"/>
      <c r="S34" s="87">
        <v>-2</v>
      </c>
      <c r="T34" s="88">
        <v>2</v>
      </c>
      <c r="U34" s="87">
        <v>-2</v>
      </c>
      <c r="V34" s="88">
        <v>2</v>
      </c>
      <c r="W34" s="89"/>
      <c r="X34" s="90"/>
      <c r="Y34" s="89"/>
      <c r="Z34" s="90"/>
    </row>
    <row r="35" spans="1:26" x14ac:dyDescent="0.2">
      <c r="A35" s="85">
        <v>40118</v>
      </c>
      <c r="B35" s="86">
        <v>40238</v>
      </c>
      <c r="C35" s="87">
        <v>0.125</v>
      </c>
      <c r="D35" s="88">
        <v>0.19</v>
      </c>
      <c r="E35" s="87">
        <v>0.35</v>
      </c>
      <c r="F35" s="88">
        <v>0.47</v>
      </c>
      <c r="G35" s="87">
        <v>7.0000000000000007E-2</v>
      </c>
      <c r="H35" s="88">
        <v>0.15</v>
      </c>
      <c r="I35" s="89"/>
      <c r="J35" s="90"/>
      <c r="K35" s="87">
        <v>-0.26</v>
      </c>
      <c r="L35" s="88">
        <v>-0.22</v>
      </c>
      <c r="M35" s="89"/>
      <c r="N35" s="90"/>
      <c r="O35" s="89"/>
      <c r="P35" s="90"/>
      <c r="Q35" s="89"/>
      <c r="R35" s="90"/>
      <c r="S35" s="87">
        <v>0</v>
      </c>
      <c r="T35" s="88">
        <v>2</v>
      </c>
      <c r="U35" s="87">
        <v>0</v>
      </c>
      <c r="V35" s="88">
        <v>2</v>
      </c>
      <c r="W35" s="89"/>
      <c r="X35" s="90"/>
      <c r="Y35" s="89"/>
      <c r="Z35" s="90"/>
    </row>
    <row r="36" spans="1:26" x14ac:dyDescent="0.2">
      <c r="A36" s="85">
        <v>40269</v>
      </c>
      <c r="B36" s="86">
        <v>40452</v>
      </c>
      <c r="C36" s="87">
        <v>0.125</v>
      </c>
      <c r="D36" s="88">
        <v>0.22</v>
      </c>
      <c r="E36" s="87">
        <v>0.35</v>
      </c>
      <c r="F36" s="88">
        <v>0.47</v>
      </c>
      <c r="G36" s="87">
        <v>0.02</v>
      </c>
      <c r="H36" s="88">
        <v>0.08</v>
      </c>
      <c r="I36" s="89"/>
      <c r="J36" s="90"/>
      <c r="K36" s="87">
        <v>-0.36</v>
      </c>
      <c r="L36" s="88">
        <v>-0.28999999999999998</v>
      </c>
      <c r="M36" s="89"/>
      <c r="N36" s="90"/>
      <c r="O36" s="89"/>
      <c r="P36" s="90"/>
      <c r="Q36" s="89"/>
      <c r="R36" s="90"/>
      <c r="S36" s="87">
        <v>-2</v>
      </c>
      <c r="T36" s="88">
        <v>2</v>
      </c>
      <c r="U36" s="87">
        <v>-2</v>
      </c>
      <c r="V36" s="88">
        <v>2</v>
      </c>
      <c r="W36" s="89"/>
      <c r="X36" s="90"/>
      <c r="Y36" s="89"/>
      <c r="Z36" s="90"/>
    </row>
    <row r="37" spans="1:26" x14ac:dyDescent="0.2">
      <c r="A37" s="85">
        <v>40483</v>
      </c>
      <c r="B37" s="86">
        <v>40603</v>
      </c>
      <c r="C37" s="87">
        <v>0.125</v>
      </c>
      <c r="D37" s="88">
        <v>0.25</v>
      </c>
      <c r="E37" s="87">
        <v>0.35</v>
      </c>
      <c r="F37" s="88">
        <v>0.47</v>
      </c>
      <c r="G37" s="87">
        <v>7.0000000000000007E-2</v>
      </c>
      <c r="H37" s="88">
        <v>0.15</v>
      </c>
      <c r="I37" s="89"/>
      <c r="J37" s="90"/>
      <c r="K37" s="87">
        <v>-0.26</v>
      </c>
      <c r="L37" s="88">
        <v>-0.2</v>
      </c>
      <c r="M37" s="89"/>
      <c r="N37" s="90"/>
      <c r="O37" s="89"/>
      <c r="P37" s="90"/>
      <c r="Q37" s="89"/>
      <c r="R37" s="90"/>
      <c r="S37" s="87">
        <v>0</v>
      </c>
      <c r="T37" s="88">
        <v>2</v>
      </c>
      <c r="U37" s="87">
        <v>0</v>
      </c>
      <c r="V37" s="88">
        <v>2</v>
      </c>
      <c r="W37" s="89"/>
      <c r="X37" s="90"/>
      <c r="Y37" s="89"/>
      <c r="Z37" s="90"/>
    </row>
    <row r="38" spans="1:26" x14ac:dyDescent="0.2">
      <c r="A38" s="91">
        <v>40634</v>
      </c>
      <c r="B38" s="92">
        <v>40817</v>
      </c>
      <c r="C38" s="93">
        <v>0.13</v>
      </c>
      <c r="D38" s="94">
        <v>0.27</v>
      </c>
      <c r="E38" s="89"/>
      <c r="F38" s="90"/>
      <c r="G38" s="95"/>
      <c r="H38" s="96"/>
      <c r="I38" s="95"/>
      <c r="J38" s="96"/>
      <c r="K38" s="93">
        <v>-0.36</v>
      </c>
      <c r="L38" s="94">
        <v>-0.28999999999999998</v>
      </c>
      <c r="M38" s="89"/>
      <c r="N38" s="90"/>
      <c r="O38" s="95"/>
      <c r="P38" s="96"/>
      <c r="Q38" s="95"/>
      <c r="R38" s="96"/>
      <c r="S38" s="87">
        <v>-2</v>
      </c>
      <c r="T38" s="88">
        <v>2</v>
      </c>
      <c r="U38" s="87">
        <v>-2</v>
      </c>
      <c r="V38" s="88">
        <v>2</v>
      </c>
      <c r="W38" s="95"/>
      <c r="X38" s="96"/>
      <c r="Y38" s="95"/>
      <c r="Z38" s="96"/>
    </row>
    <row r="39" spans="1:26" x14ac:dyDescent="0.2">
      <c r="A39" s="91">
        <v>40848</v>
      </c>
      <c r="B39" s="92">
        <v>40969</v>
      </c>
      <c r="C39" s="89"/>
      <c r="D39" s="90"/>
      <c r="E39" s="89"/>
      <c r="F39" s="90"/>
      <c r="G39" s="95"/>
      <c r="H39" s="96"/>
      <c r="I39" s="95"/>
      <c r="J39" s="96"/>
      <c r="K39" s="93">
        <v>-0.26</v>
      </c>
      <c r="L39" s="94">
        <v>-0.2</v>
      </c>
      <c r="M39" s="89"/>
      <c r="N39" s="90"/>
      <c r="O39" s="95"/>
      <c r="P39" s="96"/>
      <c r="Q39" s="95"/>
      <c r="R39" s="96"/>
      <c r="S39" s="87">
        <v>0</v>
      </c>
      <c r="T39" s="88">
        <v>2</v>
      </c>
      <c r="U39" s="87">
        <v>0</v>
      </c>
      <c r="V39" s="88">
        <v>2</v>
      </c>
      <c r="W39" s="95"/>
      <c r="X39" s="96"/>
      <c r="Y39" s="95"/>
      <c r="Z39" s="96"/>
    </row>
    <row r="40" spans="1:26" x14ac:dyDescent="0.2">
      <c r="A40" s="91">
        <v>41000</v>
      </c>
      <c r="B40" s="92">
        <v>41183</v>
      </c>
      <c r="C40" s="95"/>
      <c r="D40" s="96"/>
      <c r="E40" s="95"/>
      <c r="F40" s="96"/>
      <c r="G40" s="95"/>
      <c r="H40" s="96"/>
      <c r="I40" s="95"/>
      <c r="J40" s="96"/>
      <c r="K40" s="93">
        <v>-0.37</v>
      </c>
      <c r="L40" s="94">
        <v>-0.3</v>
      </c>
      <c r="M40" s="89"/>
      <c r="N40" s="90"/>
      <c r="O40" s="95"/>
      <c r="P40" s="96"/>
      <c r="Q40" s="95"/>
      <c r="R40" s="96"/>
      <c r="S40" s="87">
        <v>-2</v>
      </c>
      <c r="T40" s="88">
        <v>2</v>
      </c>
      <c r="U40" s="87">
        <v>-2</v>
      </c>
      <c r="V40" s="88">
        <v>2</v>
      </c>
      <c r="W40" s="95"/>
      <c r="X40" s="96"/>
      <c r="Y40" s="95"/>
      <c r="Z40" s="96"/>
    </row>
    <row r="41" spans="1:26" x14ac:dyDescent="0.2">
      <c r="A41" s="91">
        <v>41214</v>
      </c>
      <c r="B41" s="92">
        <v>41334</v>
      </c>
      <c r="C41" s="95"/>
      <c r="D41" s="96"/>
      <c r="E41" s="95"/>
      <c r="F41" s="96"/>
      <c r="G41" s="95"/>
      <c r="H41" s="96"/>
      <c r="I41" s="95"/>
      <c r="J41" s="96"/>
      <c r="K41" s="93">
        <v>-0.3</v>
      </c>
      <c r="L41" s="94">
        <v>-0.22</v>
      </c>
      <c r="M41" s="89"/>
      <c r="N41" s="90"/>
      <c r="O41" s="95"/>
      <c r="P41" s="96"/>
      <c r="Q41" s="95"/>
      <c r="R41" s="96"/>
      <c r="S41" s="87">
        <v>0</v>
      </c>
      <c r="T41" s="88">
        <v>2</v>
      </c>
      <c r="U41" s="87">
        <v>0</v>
      </c>
      <c r="V41" s="88">
        <v>2</v>
      </c>
      <c r="W41" s="95"/>
      <c r="X41" s="96"/>
      <c r="Y41" s="95"/>
      <c r="Z41" s="96"/>
    </row>
    <row r="42" spans="1:26" x14ac:dyDescent="0.2">
      <c r="A42" s="91">
        <v>41365</v>
      </c>
      <c r="B42" s="92">
        <v>41548</v>
      </c>
      <c r="C42" s="95"/>
      <c r="D42" s="96"/>
      <c r="E42" s="95"/>
      <c r="F42" s="96"/>
      <c r="G42" s="95"/>
      <c r="H42" s="96"/>
      <c r="I42" s="95"/>
      <c r="J42" s="96"/>
      <c r="K42" s="93">
        <v>-0.3</v>
      </c>
      <c r="L42" s="94">
        <v>-0.22</v>
      </c>
      <c r="M42" s="89"/>
      <c r="N42" s="90"/>
      <c r="O42" s="95"/>
      <c r="P42" s="96"/>
      <c r="Q42" s="95"/>
      <c r="R42" s="96"/>
      <c r="S42" s="87">
        <v>-2</v>
      </c>
      <c r="T42" s="88">
        <v>2</v>
      </c>
      <c r="U42" s="87">
        <v>-2</v>
      </c>
      <c r="V42" s="88">
        <v>2</v>
      </c>
      <c r="W42" s="95"/>
      <c r="X42" s="96"/>
      <c r="Y42" s="95"/>
      <c r="Z42" s="96"/>
    </row>
    <row r="43" spans="1:26" x14ac:dyDescent="0.2">
      <c r="A43" s="91">
        <v>41579</v>
      </c>
      <c r="B43" s="92">
        <v>41699</v>
      </c>
      <c r="C43" s="95"/>
      <c r="D43" s="96"/>
      <c r="E43" s="95"/>
      <c r="F43" s="96"/>
      <c r="G43" s="95"/>
      <c r="H43" s="96"/>
      <c r="I43" s="95"/>
      <c r="J43" s="96"/>
      <c r="K43" s="93">
        <v>-0.3</v>
      </c>
      <c r="L43" s="94">
        <v>-0.22</v>
      </c>
      <c r="M43" s="89"/>
      <c r="N43" s="90"/>
      <c r="O43" s="95"/>
      <c r="P43" s="96"/>
      <c r="Q43" s="95"/>
      <c r="R43" s="96"/>
      <c r="S43" s="95"/>
      <c r="T43" s="96"/>
      <c r="U43" s="95"/>
      <c r="V43" s="96"/>
      <c r="W43" s="95"/>
      <c r="X43" s="96"/>
      <c r="Y43" s="95"/>
      <c r="Z43" s="96"/>
    </row>
    <row r="44" spans="1:26" x14ac:dyDescent="0.2">
      <c r="A44" s="69"/>
      <c r="B44" s="23"/>
      <c r="C44" s="66"/>
      <c r="D44" s="68"/>
      <c r="E44" s="69"/>
      <c r="F44" s="67"/>
      <c r="G44" s="66"/>
      <c r="H44" s="71"/>
      <c r="I44" s="69"/>
      <c r="J44" s="73"/>
      <c r="K44" s="66"/>
    </row>
    <row r="45" spans="1:26" x14ac:dyDescent="0.2">
      <c r="E45" s="69"/>
    </row>
    <row r="47" spans="1:26" x14ac:dyDescent="0.2">
      <c r="A47" s="69"/>
      <c r="B47" s="23"/>
      <c r="C47" s="66"/>
      <c r="D47" s="18"/>
      <c r="E47" s="69"/>
      <c r="F47" s="67"/>
      <c r="G47" s="66"/>
      <c r="H47" s="69"/>
      <c r="I47" s="71"/>
      <c r="J47" s="73"/>
      <c r="K47" s="66"/>
    </row>
    <row r="49" spans="1:11" x14ac:dyDescent="0.2">
      <c r="A49" s="69"/>
      <c r="B49" s="23"/>
      <c r="C49" s="66"/>
      <c r="D49" s="18"/>
      <c r="E49" s="69"/>
      <c r="F49" s="67"/>
      <c r="G49" s="66"/>
      <c r="H49" s="71"/>
      <c r="I49" s="71"/>
      <c r="J49" s="73"/>
      <c r="K49" s="66"/>
    </row>
    <row r="50" spans="1:11" x14ac:dyDescent="0.2">
      <c r="A50" s="69"/>
      <c r="B50" s="23"/>
      <c r="C50" s="66"/>
      <c r="D50" s="18"/>
      <c r="E50" s="69"/>
      <c r="F50" s="67"/>
      <c r="G50" s="66"/>
      <c r="H50" s="69"/>
      <c r="I50" s="69"/>
      <c r="J50" s="73"/>
      <c r="K50" s="66"/>
    </row>
    <row r="51" spans="1:11" x14ac:dyDescent="0.2">
      <c r="A51" s="69"/>
      <c r="B51" s="23"/>
      <c r="C51" s="66"/>
      <c r="D51" s="18"/>
      <c r="E51" s="69"/>
      <c r="F51" s="67"/>
      <c r="G51" s="66"/>
      <c r="H51" s="71"/>
      <c r="I51" s="69"/>
      <c r="J51" s="73"/>
      <c r="K51" s="66"/>
    </row>
    <row r="52" spans="1:11" x14ac:dyDescent="0.2">
      <c r="A52" s="69"/>
      <c r="B52" s="23"/>
      <c r="C52" s="66"/>
      <c r="D52" s="18"/>
      <c r="E52" s="69"/>
      <c r="F52" s="67"/>
      <c r="G52" s="66"/>
      <c r="H52" s="69"/>
      <c r="I52" s="69"/>
      <c r="J52" s="73"/>
      <c r="K52" s="66"/>
    </row>
    <row r="53" spans="1:11" x14ac:dyDescent="0.2">
      <c r="A53" s="69"/>
      <c r="B53" s="23"/>
      <c r="C53" s="66"/>
      <c r="D53" s="25"/>
      <c r="E53" s="69"/>
      <c r="F53" s="67"/>
      <c r="G53" s="66"/>
      <c r="H53" s="71"/>
      <c r="I53" s="69"/>
      <c r="J53" s="73"/>
      <c r="K53" s="66"/>
    </row>
    <row r="55" spans="1:11" x14ac:dyDescent="0.2">
      <c r="A55" s="69"/>
      <c r="B55" s="23"/>
      <c r="C55" s="66"/>
      <c r="D55" s="18"/>
      <c r="E55" s="69"/>
      <c r="F55" s="67"/>
      <c r="G55" s="66"/>
      <c r="H55" s="71"/>
      <c r="I55" s="71"/>
      <c r="J55" s="73"/>
    </row>
    <row r="57" spans="1:11" x14ac:dyDescent="0.2">
      <c r="A57" s="18"/>
      <c r="B57" s="19"/>
      <c r="C57" s="29"/>
      <c r="D57" s="18"/>
      <c r="E57" s="20"/>
      <c r="F57" s="28"/>
      <c r="G57" s="28"/>
      <c r="H57" s="72"/>
      <c r="I57" s="72"/>
      <c r="J57" s="21"/>
      <c r="K57" s="28"/>
    </row>
    <row r="58" spans="1:11" x14ac:dyDescent="0.2">
      <c r="A58" s="18"/>
      <c r="B58" s="19"/>
      <c r="C58" s="29"/>
      <c r="D58" s="18"/>
      <c r="E58" s="20"/>
      <c r="F58" s="28"/>
      <c r="G58" s="28"/>
      <c r="H58" s="20"/>
      <c r="I58" s="74"/>
      <c r="J58" s="21"/>
      <c r="K58" s="28"/>
    </row>
    <row r="59" spans="1:11" x14ac:dyDescent="0.2">
      <c r="A59" s="18"/>
      <c r="B59" s="19"/>
      <c r="C59" s="29"/>
      <c r="D59" s="18"/>
      <c r="E59" s="20"/>
      <c r="F59" s="28"/>
      <c r="G59" s="28"/>
      <c r="H59" s="72"/>
      <c r="I59" s="72"/>
      <c r="J59" s="21"/>
      <c r="K59" s="28"/>
    </row>
  </sheetData>
  <mergeCells count="25">
    <mergeCell ref="K11:L11"/>
    <mergeCell ref="O12:P12"/>
    <mergeCell ref="M11:N11"/>
    <mergeCell ref="O11:P11"/>
    <mergeCell ref="Q11:R11"/>
    <mergeCell ref="S11:T11"/>
    <mergeCell ref="A10:K10"/>
    <mergeCell ref="C11:D11"/>
    <mergeCell ref="E11:F11"/>
    <mergeCell ref="G11:H11"/>
    <mergeCell ref="I11:J11"/>
    <mergeCell ref="C12:D12"/>
    <mergeCell ref="E12:F12"/>
    <mergeCell ref="G12:H12"/>
    <mergeCell ref="I12:J12"/>
    <mergeCell ref="K12:L12"/>
    <mergeCell ref="M12:N12"/>
    <mergeCell ref="Y12:Z12"/>
    <mergeCell ref="Q12:R12"/>
    <mergeCell ref="S12:T12"/>
    <mergeCell ref="U12:V12"/>
    <mergeCell ref="W12:X12"/>
    <mergeCell ref="U11:V11"/>
    <mergeCell ref="W11:X11"/>
    <mergeCell ref="Y11:Z11"/>
  </mergeCells>
  <phoneticPr fontId="0" type="noConversion"/>
  <printOptions horizontalCentered="1"/>
  <pageMargins left="0.17" right="0.17" top="0.27" bottom="0.26" header="0.18" footer="0.17"/>
  <pageSetup scale="5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9" workbookViewId="0">
      <selection activeCell="A11" sqref="A11:K102"/>
    </sheetView>
  </sheetViews>
  <sheetFormatPr defaultRowHeight="12.75" x14ac:dyDescent="0.2"/>
  <cols>
    <col min="1" max="1" width="16.7109375" customWidth="1"/>
    <col min="2" max="2" width="18.42578125" bestFit="1" customWidth="1"/>
    <col min="3" max="3" width="10.28515625" customWidth="1"/>
    <col min="4" max="4" width="15.140625" customWidth="1"/>
    <col min="5" max="5" width="8.5703125" customWidth="1"/>
    <col min="6" max="6" width="10.5703125" customWidth="1"/>
    <col min="8" max="8" width="11.28515625" customWidth="1"/>
    <col min="9" max="9" width="9.85546875" customWidth="1"/>
    <col min="10" max="10" width="10.5703125" customWidth="1"/>
    <col min="11" max="11" width="13.85546875" customWidth="1"/>
  </cols>
  <sheetData>
    <row r="1" spans="1:12" ht="20.25" x14ac:dyDescent="0.3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12" ht="18" x14ac:dyDescent="0.25">
      <c r="A2" s="37" t="s">
        <v>1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12" ht="15.75" x14ac:dyDescent="0.25">
      <c r="A3" s="40" t="s">
        <v>2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12" x14ac:dyDescent="0.2">
      <c r="A4" s="42" t="s">
        <v>3</v>
      </c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12" x14ac:dyDescent="0.2">
      <c r="A5" s="43" t="s">
        <v>4</v>
      </c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12" x14ac:dyDescent="0.2">
      <c r="A6" s="42"/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12" x14ac:dyDescent="0.2">
      <c r="A7" s="44"/>
      <c r="B7" s="1"/>
      <c r="C7" s="1"/>
      <c r="D7" s="1"/>
      <c r="E7" s="3"/>
      <c r="F7" s="14"/>
      <c r="G7" s="1"/>
      <c r="H7" s="1"/>
      <c r="I7" s="14"/>
      <c r="J7" s="38"/>
      <c r="K7" s="39"/>
    </row>
    <row r="8" spans="1:12" x14ac:dyDescent="0.2">
      <c r="A8" s="42"/>
      <c r="B8" s="1"/>
      <c r="C8" s="1"/>
      <c r="D8" s="45"/>
      <c r="E8" s="4"/>
      <c r="F8" s="46"/>
      <c r="G8" s="47"/>
      <c r="H8" s="1"/>
      <c r="I8" s="48"/>
      <c r="J8" s="38"/>
      <c r="K8" s="39"/>
    </row>
    <row r="9" spans="1:12" x14ac:dyDescent="0.2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</row>
    <row r="10" spans="1:12" x14ac:dyDescent="0.2">
      <c r="A10" s="106"/>
      <c r="B10" s="104"/>
      <c r="C10" s="104"/>
      <c r="D10" s="104"/>
      <c r="E10" s="104"/>
      <c r="F10" s="104"/>
      <c r="G10" s="104"/>
      <c r="H10" s="104"/>
      <c r="I10" s="104"/>
      <c r="J10" s="104"/>
      <c r="K10" s="105"/>
    </row>
    <row r="11" spans="1:12" ht="42" customHeight="1" thickBot="1" x14ac:dyDescent="0.25">
      <c r="A11" s="51">
        <f>'Deal Sheet'!A11</f>
        <v>0</v>
      </c>
      <c r="B11" s="52">
        <f>'Deal Sheet'!B11</f>
        <v>0</v>
      </c>
      <c r="C11" s="53" t="str">
        <f>'Deal Sheet'!C11</f>
        <v>SoCal</v>
      </c>
      <c r="D11" s="53">
        <f>'Deal Sheet'!D11</f>
        <v>0</v>
      </c>
      <c r="E11" s="52" t="str">
        <f>'Deal Sheet'!E11</f>
        <v>PG&amp;E CtyGate</v>
      </c>
      <c r="F11" s="54">
        <f>'Deal Sheet'!F11</f>
        <v>0</v>
      </c>
      <c r="G11" s="52" t="str">
        <f>'Deal Sheet'!G11</f>
        <v>Malin</v>
      </c>
      <c r="H11" s="54">
        <f>'Deal Sheet'!H11</f>
        <v>0</v>
      </c>
      <c r="I11" s="54" t="str">
        <f>'Deal Sheet'!I11</f>
        <v>San Juan</v>
      </c>
      <c r="J11" s="55">
        <f>'Deal Sheet'!J11</f>
        <v>0</v>
      </c>
      <c r="K11" s="56" t="str">
        <f>'Deal Sheet'!K11</f>
        <v>NW Rockies</v>
      </c>
    </row>
    <row r="12" spans="1:12" x14ac:dyDescent="0.2">
      <c r="A12" s="16">
        <f>'Deal Sheet'!A12</f>
        <v>0</v>
      </c>
      <c r="B12" s="9">
        <f>'Deal Sheet'!B12</f>
        <v>0</v>
      </c>
      <c r="C12" s="60" t="str">
        <f>'Deal Sheet'!C12</f>
        <v>Basis</v>
      </c>
      <c r="D12" s="16">
        <f>'Deal Sheet'!D12</f>
        <v>0</v>
      </c>
      <c r="E12" s="16" t="str">
        <f>'Deal Sheet'!E12</f>
        <v>Basis</v>
      </c>
      <c r="F12" s="61">
        <f>'Deal Sheet'!F12</f>
        <v>0</v>
      </c>
      <c r="G12" s="60" t="str">
        <f>'Deal Sheet'!G12</f>
        <v>Basis</v>
      </c>
      <c r="H12" s="16">
        <f>'Deal Sheet'!H12</f>
        <v>0</v>
      </c>
      <c r="I12" s="16" t="str">
        <f>'Deal Sheet'!I12</f>
        <v>Basis</v>
      </c>
      <c r="J12" s="21">
        <f>'Deal Sheet'!J12</f>
        <v>0</v>
      </c>
      <c r="K12" s="15" t="str">
        <f>'Deal Sheet'!K12</f>
        <v>Basis</v>
      </c>
      <c r="L12" s="65"/>
    </row>
    <row r="13" spans="1:12" x14ac:dyDescent="0.2">
      <c r="A13" s="16"/>
      <c r="B13" s="9"/>
      <c r="C13" s="60"/>
      <c r="D13" s="16"/>
      <c r="E13" s="16"/>
      <c r="F13" s="61"/>
      <c r="G13" s="60"/>
      <c r="H13" s="16"/>
      <c r="I13" s="16"/>
      <c r="J13" s="21"/>
      <c r="K13" s="15"/>
      <c r="L13" s="65"/>
    </row>
    <row r="14" spans="1:12" ht="15" customHeight="1" x14ac:dyDescent="0.2">
      <c r="A14" s="22">
        <f>'Deal Sheet'!A14</f>
        <v>0</v>
      </c>
      <c r="B14" s="58">
        <f>'Deal Sheet'!B24</f>
        <v>38261</v>
      </c>
      <c r="C14" s="17">
        <f>'Deal Sheet'!C24</f>
        <v>0.1</v>
      </c>
      <c r="D14" s="25">
        <f>'Deal Sheet'!D24</f>
        <v>0.13</v>
      </c>
      <c r="E14" s="22">
        <f>'Deal Sheet'!E24</f>
        <v>0.32</v>
      </c>
      <c r="F14" s="26">
        <f>'Deal Sheet'!F24</f>
        <v>0.37</v>
      </c>
      <c r="G14" s="27" t="str">
        <f>'Deal Sheet'!G24</f>
        <v>flat</v>
      </c>
      <c r="H14" s="22">
        <f>'Deal Sheet'!H24</f>
        <v>0.12</v>
      </c>
      <c r="I14" s="22">
        <f>'Deal Sheet'!I24</f>
        <v>-0.23</v>
      </c>
      <c r="J14" s="24">
        <f>'Deal Sheet'!J24</f>
        <v>-0.2</v>
      </c>
      <c r="K14" s="26">
        <f>'Deal Sheet'!K24</f>
        <v>-0.36</v>
      </c>
      <c r="L14" s="65"/>
    </row>
    <row r="15" spans="1:12" ht="15" customHeight="1" x14ac:dyDescent="0.2">
      <c r="A15" s="22"/>
      <c r="B15" s="58"/>
      <c r="C15" s="17"/>
      <c r="D15" s="25"/>
      <c r="E15" s="22"/>
      <c r="F15" s="26"/>
      <c r="G15" s="27"/>
      <c r="H15" s="22"/>
      <c r="I15" s="22"/>
      <c r="J15" s="24"/>
      <c r="K15" s="26"/>
      <c r="L15" s="65"/>
    </row>
    <row r="16" spans="1:12" x14ac:dyDescent="0.2">
      <c r="A16" s="6">
        <f>'Deal Sheet'!A24</f>
        <v>38078</v>
      </c>
      <c r="B16" s="59">
        <f>'Deal Sheet'!B57</f>
        <v>0</v>
      </c>
      <c r="C16" s="59">
        <f>'Deal Sheet'!C57</f>
        <v>0</v>
      </c>
      <c r="D16" s="5">
        <f>'Deal Sheet'!D57</f>
        <v>0</v>
      </c>
      <c r="E16" s="7">
        <f>'Deal Sheet'!E57</f>
        <v>0</v>
      </c>
      <c r="F16" s="63">
        <f>'Deal Sheet'!F57</f>
        <v>0</v>
      </c>
      <c r="G16" s="63">
        <f>'Deal Sheet'!G57</f>
        <v>0</v>
      </c>
      <c r="H16" s="7">
        <f>'Deal Sheet'!H57</f>
        <v>0</v>
      </c>
      <c r="I16" s="7">
        <f>'Deal Sheet'!I57</f>
        <v>0</v>
      </c>
      <c r="J16" s="8">
        <f>'Deal Sheet'!J57</f>
        <v>0</v>
      </c>
      <c r="K16" s="64">
        <f>'Deal Sheet'!K57</f>
        <v>0</v>
      </c>
      <c r="L16" s="65"/>
    </row>
    <row r="17" spans="1:12" x14ac:dyDescent="0.2">
      <c r="A17" s="6"/>
      <c r="B17" s="59"/>
      <c r="C17" s="59"/>
      <c r="D17" s="5"/>
      <c r="E17" s="7"/>
      <c r="F17" s="63"/>
      <c r="G17" s="63"/>
      <c r="H17" s="7"/>
      <c r="I17" s="7"/>
      <c r="J17" s="8"/>
      <c r="K17" s="64"/>
      <c r="L17" s="65"/>
    </row>
    <row r="18" spans="1:12" ht="14.25" customHeight="1" x14ac:dyDescent="0.2">
      <c r="A18" s="11">
        <f>'Deal Sheet'!A26</f>
        <v>38443</v>
      </c>
      <c r="B18" s="57">
        <f>'Deal Sheet'!B28</f>
        <v>38991</v>
      </c>
      <c r="C18" s="57">
        <f>'Deal Sheet'!C28</f>
        <v>0.115</v>
      </c>
      <c r="D18" s="11">
        <f>'Deal Sheet'!D28</f>
        <v>0.25</v>
      </c>
      <c r="E18" s="12"/>
      <c r="F18" s="62">
        <f>'Deal Sheet'!F28</f>
        <v>0.44</v>
      </c>
      <c r="G18" s="62">
        <f>'Deal Sheet'!G28</f>
        <v>0.02</v>
      </c>
      <c r="H18" s="12">
        <f>'Deal Sheet'!H28</f>
        <v>0.08</v>
      </c>
      <c r="I18" s="12">
        <f>'Deal Sheet'!I28</f>
        <v>-0.21</v>
      </c>
      <c r="J18" s="13">
        <f>'Deal Sheet'!J28</f>
        <v>-0.16</v>
      </c>
      <c r="K18" s="62">
        <f>'Deal Sheet'!K28</f>
        <v>-0.36499999999999999</v>
      </c>
      <c r="L18" s="65"/>
    </row>
    <row r="19" spans="1:12" x14ac:dyDescent="0.2">
      <c r="A19" s="69"/>
      <c r="C19" s="66"/>
      <c r="D19" s="69"/>
      <c r="E19" s="66"/>
      <c r="F19" s="66"/>
      <c r="G19" s="66"/>
      <c r="H19" s="69"/>
      <c r="I19" s="69"/>
      <c r="J19" s="69"/>
      <c r="K19" s="66"/>
    </row>
    <row r="20" spans="1:12" x14ac:dyDescent="0.2">
      <c r="A20" s="69">
        <f>'Deal Sheet'!A57</f>
        <v>0</v>
      </c>
      <c r="B20" s="69">
        <f>'Deal Sheet'!B57</f>
        <v>0</v>
      </c>
      <c r="C20" s="69">
        <f>'Deal Sheet'!C57</f>
        <v>0</v>
      </c>
      <c r="D20" s="69">
        <f>'Deal Sheet'!D57</f>
        <v>0</v>
      </c>
      <c r="E20" s="69">
        <f>'Deal Sheet'!E57</f>
        <v>0</v>
      </c>
      <c r="F20" s="69">
        <f>'Deal Sheet'!F57</f>
        <v>0</v>
      </c>
      <c r="G20" s="69">
        <f>'Deal Sheet'!G57</f>
        <v>0</v>
      </c>
      <c r="H20" s="69">
        <f>'Deal Sheet'!H57</f>
        <v>0</v>
      </c>
      <c r="I20" s="69">
        <f>'Deal Sheet'!I57</f>
        <v>0</v>
      </c>
      <c r="J20" s="70">
        <f>'Deal Sheet'!J30</f>
        <v>0</v>
      </c>
      <c r="K20" s="69">
        <f>'Deal Sheet'!K57</f>
        <v>0</v>
      </c>
    </row>
    <row r="21" spans="1:12" x14ac:dyDescent="0.2">
      <c r="A21" s="69"/>
    </row>
    <row r="22" spans="1:12" x14ac:dyDescent="0.2">
      <c r="A22" s="69">
        <f>'Deal Sheet'!A59</f>
        <v>0</v>
      </c>
      <c r="B22" s="69">
        <f>'Deal Sheet'!B59</f>
        <v>0</v>
      </c>
      <c r="C22" s="69">
        <f>'Deal Sheet'!C59</f>
        <v>0</v>
      </c>
      <c r="D22" s="69">
        <f>'Deal Sheet'!D59</f>
        <v>0</v>
      </c>
      <c r="E22" s="69">
        <f>'Deal Sheet'!E59</f>
        <v>0</v>
      </c>
      <c r="F22" s="69">
        <f>'Deal Sheet'!F59</f>
        <v>0</v>
      </c>
      <c r="G22" s="69">
        <f>'Deal Sheet'!G59</f>
        <v>0</v>
      </c>
      <c r="H22" s="69">
        <f>'Deal Sheet'!H59</f>
        <v>0</v>
      </c>
      <c r="I22" s="69">
        <f>'Deal Sheet'!I59</f>
        <v>0</v>
      </c>
      <c r="J22" s="13">
        <f>'Deal Sheet'!J59</f>
        <v>0</v>
      </c>
      <c r="K22" s="69">
        <f>'Deal Sheet'!K59</f>
        <v>0</v>
      </c>
    </row>
    <row r="23" spans="1:12" x14ac:dyDescent="0.2">
      <c r="A23" s="69"/>
    </row>
    <row r="24" spans="1:12" x14ac:dyDescent="0.2">
      <c r="A24" s="69">
        <f>'Deal Sheet'!A28</f>
        <v>38808</v>
      </c>
      <c r="B24" s="69">
        <f>'Deal Sheet'!B28</f>
        <v>38991</v>
      </c>
      <c r="C24" s="69">
        <f>'Deal Sheet'!C28</f>
        <v>0.115</v>
      </c>
      <c r="D24" s="69">
        <f>'Deal Sheet'!D28</f>
        <v>0.25</v>
      </c>
      <c r="E24" s="69">
        <f>'Deal Sheet'!E28</f>
        <v>0.3</v>
      </c>
      <c r="F24" s="69">
        <f>'Deal Sheet'!F28</f>
        <v>0.44</v>
      </c>
      <c r="G24" s="69">
        <f>'Deal Sheet'!G28</f>
        <v>0.02</v>
      </c>
      <c r="H24" s="69">
        <f>'Deal Sheet'!H28</f>
        <v>0.08</v>
      </c>
      <c r="I24" s="69">
        <f>'Deal Sheet'!I28</f>
        <v>-0.21</v>
      </c>
      <c r="J24" s="13">
        <f>'Deal Sheet'!J28</f>
        <v>-0.16</v>
      </c>
      <c r="K24" s="69">
        <f>'Deal Sheet'!K28</f>
        <v>-0.36499999999999999</v>
      </c>
    </row>
    <row r="25" spans="1:12" x14ac:dyDescent="0.2">
      <c r="A25" s="69"/>
    </row>
    <row r="26" spans="1:12" x14ac:dyDescent="0.2">
      <c r="A26" s="69">
        <f>'Deal Sheet'!A30</f>
        <v>39173</v>
      </c>
      <c r="B26" s="69">
        <f>'Deal Sheet'!B30</f>
        <v>39356</v>
      </c>
      <c r="C26" s="69">
        <f>'Deal Sheet'!C30</f>
        <v>0.14000000000000001</v>
      </c>
      <c r="D26" s="69">
        <f>'Deal Sheet'!D30</f>
        <v>0.19</v>
      </c>
      <c r="E26" s="69">
        <f>'Deal Sheet'!E30</f>
        <v>0.3</v>
      </c>
      <c r="F26" s="69">
        <f>'Deal Sheet'!F30</f>
        <v>0.43</v>
      </c>
      <c r="G26" s="69">
        <f>'Deal Sheet'!G30</f>
        <v>0.02</v>
      </c>
      <c r="H26" s="69">
        <f>'Deal Sheet'!H30</f>
        <v>0.08</v>
      </c>
      <c r="I26" s="69">
        <f>'Deal Sheet'!I30</f>
        <v>0</v>
      </c>
      <c r="J26" s="13">
        <f>'Deal Sheet'!J30</f>
        <v>0</v>
      </c>
      <c r="K26" s="69">
        <f>'Deal Sheet'!K30</f>
        <v>-33</v>
      </c>
    </row>
    <row r="27" spans="1:12" x14ac:dyDescent="0.2">
      <c r="A27" s="69"/>
    </row>
    <row r="28" spans="1:12" x14ac:dyDescent="0.2">
      <c r="A28" s="69">
        <f>'Deal Sheet'!A32</f>
        <v>39539</v>
      </c>
      <c r="B28" s="69">
        <f>'Deal Sheet'!B32</f>
        <v>39722</v>
      </c>
      <c r="C28" s="69">
        <f>'Deal Sheet'!C32</f>
        <v>0.13</v>
      </c>
      <c r="D28" s="69">
        <f>'Deal Sheet'!D32</f>
        <v>0.19</v>
      </c>
      <c r="E28" s="69">
        <f>'Deal Sheet'!E32</f>
        <v>0.33</v>
      </c>
      <c r="F28" s="69">
        <f>'Deal Sheet'!F32</f>
        <v>0.45</v>
      </c>
      <c r="G28" s="69">
        <f>'Deal Sheet'!G32</f>
        <v>0.02</v>
      </c>
      <c r="H28" s="69">
        <f>'Deal Sheet'!H32</f>
        <v>0.08</v>
      </c>
      <c r="I28" s="69">
        <f>'Deal Sheet'!I32</f>
        <v>0</v>
      </c>
      <c r="J28" s="13">
        <f>'Deal Sheet'!J32</f>
        <v>0</v>
      </c>
      <c r="K28" s="69">
        <f>'Deal Sheet'!K32</f>
        <v>-0.33</v>
      </c>
    </row>
    <row r="29" spans="1:12" x14ac:dyDescent="0.2">
      <c r="A29" s="69"/>
    </row>
    <row r="30" spans="1:12" x14ac:dyDescent="0.2">
      <c r="A30" s="69">
        <f>'Deal Sheet'!A34</f>
        <v>39904</v>
      </c>
      <c r="B30" s="69">
        <f>'Deal Sheet'!B34</f>
        <v>40087</v>
      </c>
      <c r="C30" s="69">
        <f>'Deal Sheet'!C34</f>
        <v>0.12</v>
      </c>
      <c r="D30" s="69">
        <f>'Deal Sheet'!D34</f>
        <v>0.19</v>
      </c>
      <c r="E30" s="69">
        <f>'Deal Sheet'!E34</f>
        <v>0.33</v>
      </c>
      <c r="F30" s="69">
        <f>'Deal Sheet'!F34</f>
        <v>0.35</v>
      </c>
      <c r="G30" s="69">
        <f>'Deal Sheet'!G34</f>
        <v>0.02</v>
      </c>
      <c r="H30" s="69">
        <f>'Deal Sheet'!H34</f>
        <v>0.08</v>
      </c>
      <c r="I30" s="69">
        <f>'Deal Sheet'!I34</f>
        <v>0</v>
      </c>
      <c r="J30" s="13">
        <f>'Deal Sheet'!J34</f>
        <v>0</v>
      </c>
      <c r="K30" s="69">
        <f>'Deal Sheet'!K34</f>
        <v>-0.33</v>
      </c>
    </row>
    <row r="32" spans="1:12" x14ac:dyDescent="0.2">
      <c r="A32" s="69">
        <f>'Deal Sheet'!A36</f>
        <v>40269</v>
      </c>
      <c r="B32" s="69">
        <f>'Deal Sheet'!B36</f>
        <v>40452</v>
      </c>
      <c r="C32" s="69">
        <f>'Deal Sheet'!C36</f>
        <v>0.125</v>
      </c>
      <c r="D32" s="69">
        <f>'Deal Sheet'!D36</f>
        <v>0.22</v>
      </c>
      <c r="E32" s="69">
        <f>'Deal Sheet'!E36</f>
        <v>0.35</v>
      </c>
      <c r="F32" s="69">
        <f>'Deal Sheet'!F36</f>
        <v>0.47</v>
      </c>
      <c r="G32" s="69">
        <f>'Deal Sheet'!G36</f>
        <v>0.02</v>
      </c>
      <c r="H32" s="69">
        <f>'Deal Sheet'!H36</f>
        <v>0.08</v>
      </c>
      <c r="I32" s="69">
        <f>'Deal Sheet'!I36</f>
        <v>0</v>
      </c>
      <c r="J32" s="13">
        <f>'Deal Sheet'!J36</f>
        <v>0</v>
      </c>
      <c r="K32" s="69">
        <f>'Deal Sheet'!K36</f>
        <v>-0.36</v>
      </c>
    </row>
    <row r="34" spans="1:11" x14ac:dyDescent="0.2">
      <c r="A34" s="69">
        <f>'Deal Sheet'!A49</f>
        <v>0</v>
      </c>
      <c r="B34" s="69">
        <f>'Deal Sheet'!B49</f>
        <v>0</v>
      </c>
      <c r="C34" s="69">
        <f>'Deal Sheet'!C49</f>
        <v>0</v>
      </c>
      <c r="D34" s="69">
        <f>'Deal Sheet'!D49</f>
        <v>0</v>
      </c>
      <c r="E34" s="69">
        <f>'Deal Sheet'!E49</f>
        <v>0</v>
      </c>
      <c r="F34" s="69">
        <f>'Deal Sheet'!F49</f>
        <v>0</v>
      </c>
      <c r="G34" s="69">
        <f>'Deal Sheet'!G49</f>
        <v>0</v>
      </c>
      <c r="H34" s="69">
        <f>'Deal Sheet'!H49</f>
        <v>0</v>
      </c>
      <c r="I34" s="69">
        <f>'Deal Sheet'!I49</f>
        <v>0</v>
      </c>
      <c r="J34" s="13">
        <f>'Deal Sheet'!J49</f>
        <v>0</v>
      </c>
      <c r="K34" s="69">
        <f>'Deal Sheet'!K49</f>
        <v>0</v>
      </c>
    </row>
    <row r="36" spans="1:11" x14ac:dyDescent="0.2">
      <c r="A36" s="69">
        <f>'Deal Sheet'!A55</f>
        <v>0</v>
      </c>
      <c r="B36" s="69">
        <f>'Deal Sheet'!B55</f>
        <v>0</v>
      </c>
      <c r="C36" s="69">
        <f>'Deal Sheet'!C55</f>
        <v>0</v>
      </c>
      <c r="D36" s="69">
        <f>'Deal Sheet'!D55</f>
        <v>0</v>
      </c>
      <c r="E36" s="69">
        <f>'Deal Sheet'!E55</f>
        <v>0</v>
      </c>
      <c r="F36" s="69">
        <f>'Deal Sheet'!F55</f>
        <v>0</v>
      </c>
      <c r="G36" s="69">
        <f>'Deal Sheet'!G55</f>
        <v>0</v>
      </c>
      <c r="H36" s="69">
        <f>'Deal Sheet'!H55</f>
        <v>0</v>
      </c>
      <c r="I36" s="69">
        <f>'Deal Sheet'!I55</f>
        <v>0</v>
      </c>
      <c r="J36" s="13">
        <f>'Deal Sheet'!J55</f>
        <v>0</v>
      </c>
      <c r="K36" s="69">
        <f>'Deal Sheet'!K55</f>
        <v>0</v>
      </c>
    </row>
    <row r="38" spans="1:11" x14ac:dyDescent="0.2">
      <c r="A38" s="69">
        <f>'Deal Sheet'!A38</f>
        <v>40634</v>
      </c>
      <c r="B38" s="69">
        <f>'Deal Sheet'!B38</f>
        <v>40817</v>
      </c>
      <c r="C38" s="69">
        <f>'Deal Sheet'!C38</f>
        <v>0.13</v>
      </c>
      <c r="D38" s="69">
        <f>'Deal Sheet'!D38</f>
        <v>0.27</v>
      </c>
      <c r="E38" s="69">
        <f>'Deal Sheet'!E38</f>
        <v>0</v>
      </c>
      <c r="F38" s="69">
        <f>'Deal Sheet'!F38</f>
        <v>0</v>
      </c>
      <c r="G38" s="69">
        <f>'Deal Sheet'!G38</f>
        <v>0</v>
      </c>
      <c r="H38" s="69">
        <f>'Deal Sheet'!H38</f>
        <v>0</v>
      </c>
      <c r="I38" s="69">
        <f>'Deal Sheet'!I38</f>
        <v>0</v>
      </c>
      <c r="J38" s="13">
        <f>'Deal Sheet'!J38</f>
        <v>0</v>
      </c>
      <c r="K38" s="69">
        <f>'Deal Sheet'!K38</f>
        <v>-0.36</v>
      </c>
    </row>
  </sheetData>
  <autoFilter ref="A11:K38"/>
  <mergeCells count="1">
    <mergeCell ref="A10:K10"/>
  </mergeCells>
  <phoneticPr fontId="0" type="noConversion"/>
  <hyperlinks>
    <hyperlink ref="A5" r:id="rId1"/>
  </hyperlinks>
  <pageMargins left="0.75" right="0.75" top="1" bottom="1" header="0.5" footer="0.5"/>
  <pageSetup scale="85" orientation="landscape" horizontalDpi="0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Deal Sheet</vt:lpstr>
      <vt:lpstr>Sort</vt:lpstr>
      <vt:lpstr>'Deal Sheet'!Print_Titles</vt:lpstr>
    </vt:vector>
  </TitlesOfParts>
  <Company>Amerex Natural Gas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mattz</dc:creator>
  <cp:lastModifiedBy>Felienne</cp:lastModifiedBy>
  <cp:lastPrinted>2001-12-10T15:56:23Z</cp:lastPrinted>
  <dcterms:created xsi:type="dcterms:W3CDTF">2001-07-05T19:34:39Z</dcterms:created>
  <dcterms:modified xsi:type="dcterms:W3CDTF">2014-09-04T13:31:07Z</dcterms:modified>
</cp:coreProperties>
</file>