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420" windowHeight="4245"/>
  </bookViews>
  <sheets>
    <sheet name="Tab 1" sheetId="1" r:id="rId1"/>
  </sheets>
  <definedNames>
    <definedName name="_xlnm.Print_Area" localSheetId="0">'Tab 1'!$A$1:$J$24</definedName>
  </definedNames>
  <calcPr calcId="0" iterate="1"/>
</workbook>
</file>

<file path=xl/calcChain.xml><?xml version="1.0" encoding="utf-8"?>
<calcChain xmlns="http://schemas.openxmlformats.org/spreadsheetml/2006/main">
  <c r="D7" i="1" l="1"/>
  <c r="E7" i="1"/>
  <c r="F7" i="1"/>
  <c r="G7" i="1"/>
  <c r="G11" i="1"/>
  <c r="G12" i="1"/>
  <c r="G13" i="1"/>
  <c r="F16" i="1"/>
  <c r="G16" i="1"/>
  <c r="I16" i="1"/>
  <c r="J16" i="1"/>
  <c r="F17" i="1"/>
  <c r="G17" i="1"/>
  <c r="H17" i="1"/>
  <c r="I17" i="1"/>
  <c r="J17" i="1"/>
  <c r="F18" i="1"/>
  <c r="G18" i="1"/>
  <c r="H18" i="1"/>
  <c r="I18" i="1"/>
  <c r="J18" i="1"/>
  <c r="A24" i="1"/>
</calcChain>
</file>

<file path=xl/sharedStrings.xml><?xml version="1.0" encoding="utf-8"?>
<sst xmlns="http://schemas.openxmlformats.org/spreadsheetml/2006/main" count="35" uniqueCount="28">
  <si>
    <t>Donee</t>
  </si>
  <si>
    <t>Cost</t>
  </si>
  <si>
    <t>All-In</t>
  </si>
  <si>
    <t xml:space="preserve">Market </t>
  </si>
  <si>
    <t>Market</t>
  </si>
  <si>
    <t>Tax Gain</t>
  </si>
  <si>
    <t>Per</t>
  </si>
  <si>
    <t>Before</t>
  </si>
  <si>
    <t>Total</t>
  </si>
  <si>
    <t>Unit</t>
  </si>
  <si>
    <t>Price at</t>
  </si>
  <si>
    <t>Value at</t>
  </si>
  <si>
    <t>at</t>
  </si>
  <si>
    <t>Shares</t>
  </si>
  <si>
    <t>Share</t>
  </si>
  <si>
    <t>Commissions</t>
  </si>
  <si>
    <t>May 5, 2000</t>
  </si>
  <si>
    <t xml:space="preserve">Purchased 3/11/96 </t>
  </si>
  <si>
    <t>Microsoft Corp</t>
  </si>
  <si>
    <t>Effect of</t>
  </si>
  <si>
    <t>Stock Split 2 for 1:</t>
  </si>
  <si>
    <t>December 1996</t>
  </si>
  <si>
    <t>Early 1998</t>
  </si>
  <si>
    <t>Early 1999</t>
  </si>
  <si>
    <t>Gifted as of May 5, 2000 to:</t>
  </si>
  <si>
    <t>Amanda Rae Keiser</t>
  </si>
  <si>
    <t>Kam Nicole Keiser</t>
  </si>
  <si>
    <t>Jeanelle Leigh Keiser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</si>
</sst>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5" formatCode="mm/dd/yy"/>
    <numFmt numFmtId="166" formatCode="&quot;$&quot;#,##0.000_);[Red]\(&quot;$&quot;#,##0.000\)"/>
    <numFmt numFmtId="168" formatCode="&quot;$&quot;#,##0.000"/>
    <numFmt numFmtId="169" formatCode="&quot;$&quot;#,##0.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38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8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7" fontId="1" fillId="0" borderId="0" xfId="0" quotePrefix="1" applyNumberFormat="1" applyFont="1"/>
    <xf numFmtId="168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40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40" fontId="1" fillId="0" borderId="0" xfId="0" quotePrefix="1" applyNumberFormat="1" applyFont="1" applyAlignment="1">
      <alignment horizontal="right"/>
    </xf>
    <xf numFmtId="40" fontId="3" fillId="0" borderId="0" xfId="0" quotePrefix="1" applyNumberFormat="1" applyFont="1" applyAlignment="1">
      <alignment horizontal="center"/>
    </xf>
    <xf numFmtId="38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abSelected="1" zoomScale="75" workbookViewId="0">
      <selection activeCell="F2" sqref="F2:G2"/>
    </sheetView>
  </sheetViews>
  <sheetFormatPr defaultRowHeight="12.75" x14ac:dyDescent="0.2"/>
  <cols>
    <col min="1" max="1" width="24" style="2" customWidth="1"/>
    <col min="2" max="2" width="9.140625" style="7"/>
    <col min="3" max="3" width="9.140625" style="5"/>
    <col min="4" max="4" width="12.5703125" style="5" customWidth="1"/>
    <col min="5" max="5" width="12.7109375" style="5" customWidth="1"/>
    <col min="6" max="6" width="9.7109375" style="5" customWidth="1"/>
    <col min="7" max="7" width="9.28515625" style="11" customWidth="1"/>
    <col min="8" max="10" width="11.28515625" style="5" customWidth="1"/>
    <col min="11" max="44" width="9.140625" style="5"/>
    <col min="45" max="16384" width="9.140625" style="7"/>
  </cols>
  <sheetData>
    <row r="1" spans="1:44" x14ac:dyDescent="0.2">
      <c r="J1" s="13"/>
    </row>
    <row r="2" spans="1:44" x14ac:dyDescent="0.2">
      <c r="F2" s="13" t="s">
        <v>0</v>
      </c>
      <c r="G2" s="14" t="s">
        <v>0</v>
      </c>
      <c r="J2" s="13"/>
    </row>
    <row r="3" spans="1:44" x14ac:dyDescent="0.2">
      <c r="B3" s="12"/>
      <c r="C3" s="13" t="s">
        <v>1</v>
      </c>
      <c r="D3" s="13" t="s">
        <v>1</v>
      </c>
      <c r="E3" s="13"/>
      <c r="F3" s="13"/>
      <c r="G3" s="14" t="s">
        <v>2</v>
      </c>
      <c r="H3" s="13" t="s">
        <v>3</v>
      </c>
      <c r="I3" s="13" t="s">
        <v>4</v>
      </c>
      <c r="J3" s="13" t="s">
        <v>5</v>
      </c>
    </row>
    <row r="4" spans="1:44" s="6" customFormat="1" x14ac:dyDescent="0.2">
      <c r="A4" s="1"/>
      <c r="B4" s="15"/>
      <c r="C4" s="13" t="s">
        <v>6</v>
      </c>
      <c r="D4" s="13" t="s">
        <v>7</v>
      </c>
      <c r="E4" s="13"/>
      <c r="F4" s="13" t="s">
        <v>8</v>
      </c>
      <c r="G4" s="14" t="s">
        <v>9</v>
      </c>
      <c r="H4" s="13" t="s">
        <v>10</v>
      </c>
      <c r="I4" s="13" t="s">
        <v>11</v>
      </c>
      <c r="J4" s="13" t="s">
        <v>12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s="6" customFormat="1" x14ac:dyDescent="0.2">
      <c r="B5" s="16" t="s">
        <v>13</v>
      </c>
      <c r="C5" s="17" t="s">
        <v>14</v>
      </c>
      <c r="D5" s="17" t="s">
        <v>15</v>
      </c>
      <c r="E5" s="17" t="s">
        <v>15</v>
      </c>
      <c r="F5" s="17" t="s">
        <v>1</v>
      </c>
      <c r="G5" s="18" t="s">
        <v>1</v>
      </c>
      <c r="H5" s="21" t="s">
        <v>16</v>
      </c>
      <c r="I5" s="21" t="s">
        <v>16</v>
      </c>
      <c r="J5" s="21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s="6" customFormat="1" x14ac:dyDescent="0.2">
      <c r="A6" s="1" t="s">
        <v>17</v>
      </c>
      <c r="B6" s="7"/>
      <c r="C6" s="5"/>
      <c r="D6" s="5"/>
      <c r="E6" s="5"/>
      <c r="F6" s="19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s="6" customFormat="1" x14ac:dyDescent="0.2">
      <c r="A7" s="1" t="s">
        <v>18</v>
      </c>
      <c r="B7" s="7">
        <v>100</v>
      </c>
      <c r="C7" s="8">
        <v>96.125</v>
      </c>
      <c r="D7" s="5">
        <f>+B7*C7</f>
        <v>9612.5</v>
      </c>
      <c r="E7" s="9">
        <f>40+1.75</f>
        <v>41.75</v>
      </c>
      <c r="F7" s="19">
        <f>SUM(D7:E7)</f>
        <v>9654.25</v>
      </c>
      <c r="G7" s="11">
        <f>+F7/B7</f>
        <v>96.542500000000004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s="6" customFormat="1" x14ac:dyDescent="0.2">
      <c r="A8" s="1"/>
      <c r="B8" s="7"/>
      <c r="C8" s="8"/>
      <c r="D8" s="5"/>
      <c r="E8" s="9"/>
      <c r="F8" s="19"/>
      <c r="G8" s="1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s="6" customFormat="1" x14ac:dyDescent="0.2">
      <c r="A9" s="1" t="s">
        <v>19</v>
      </c>
      <c r="B9" s="7"/>
      <c r="C9" s="5"/>
      <c r="D9" s="5"/>
      <c r="E9" s="5"/>
      <c r="F9" s="19"/>
      <c r="G9" s="1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s="6" customFormat="1" x14ac:dyDescent="0.2">
      <c r="A10" s="1" t="s">
        <v>20</v>
      </c>
      <c r="B10" s="7"/>
      <c r="C10" s="5"/>
      <c r="D10" s="5"/>
      <c r="E10" s="5"/>
      <c r="F10" s="19"/>
      <c r="G10" s="1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s="6" customFormat="1" x14ac:dyDescent="0.2">
      <c r="A11" s="10" t="s">
        <v>21</v>
      </c>
      <c r="B11" s="7">
        <v>200</v>
      </c>
      <c r="C11" s="5"/>
      <c r="D11" s="5"/>
      <c r="E11" s="5"/>
      <c r="F11" s="19"/>
      <c r="G11" s="11">
        <f>+G7/2</f>
        <v>48.271250000000002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s="6" customFormat="1" x14ac:dyDescent="0.2">
      <c r="A12" s="1" t="s">
        <v>22</v>
      </c>
      <c r="B12" s="7">
        <v>400</v>
      </c>
      <c r="C12" s="5"/>
      <c r="D12" s="5"/>
      <c r="E12" s="5"/>
      <c r="F12" s="19"/>
      <c r="G12" s="11">
        <f>+G11/2</f>
        <v>24.135625000000001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s="6" customFormat="1" x14ac:dyDescent="0.2">
      <c r="A13" s="1" t="s">
        <v>23</v>
      </c>
      <c r="B13" s="7">
        <v>800</v>
      </c>
      <c r="C13" s="5"/>
      <c r="D13" s="5"/>
      <c r="E13" s="5"/>
      <c r="F13" s="19"/>
      <c r="G13" s="11">
        <f>+G12/2</f>
        <v>12.0678125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s="6" customFormat="1" x14ac:dyDescent="0.2">
      <c r="A14" s="1"/>
      <c r="B14" s="7"/>
      <c r="C14" s="5"/>
      <c r="D14" s="5"/>
      <c r="E14" s="5"/>
      <c r="F14" s="19"/>
      <c r="G14" s="1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s="6" customFormat="1" x14ac:dyDescent="0.2">
      <c r="A15" s="1" t="s">
        <v>24</v>
      </c>
      <c r="B15" s="7"/>
      <c r="C15" s="5"/>
      <c r="D15" s="5"/>
      <c r="E15" s="5"/>
      <c r="F15" s="19"/>
      <c r="G15" s="11"/>
      <c r="H15" s="20"/>
      <c r="I15" s="19"/>
      <c r="J15" s="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s="6" customFormat="1" x14ac:dyDescent="0.2">
      <c r="A16" s="4" t="s">
        <v>25</v>
      </c>
      <c r="B16" s="22">
        <v>95</v>
      </c>
      <c r="C16" s="5"/>
      <c r="D16" s="5"/>
      <c r="E16" s="5"/>
      <c r="F16" s="24">
        <f>+B16*G16</f>
        <v>1146.4421875</v>
      </c>
      <c r="G16" s="23">
        <f>+G13</f>
        <v>12.0678125</v>
      </c>
      <c r="H16" s="8">
        <v>71.125</v>
      </c>
      <c r="I16" s="19">
        <f>+B16*H16</f>
        <v>6756.875</v>
      </c>
      <c r="J16" s="9">
        <f>+I16-F16</f>
        <v>5610.4328125000002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s="6" customFormat="1" x14ac:dyDescent="0.2">
      <c r="A17" s="4" t="s">
        <v>26</v>
      </c>
      <c r="B17" s="22">
        <v>95</v>
      </c>
      <c r="C17" s="5"/>
      <c r="D17" s="5"/>
      <c r="E17" s="5"/>
      <c r="F17" s="24">
        <f>+B17*G17</f>
        <v>1146.4421875</v>
      </c>
      <c r="G17" s="23">
        <f>+G16</f>
        <v>12.0678125</v>
      </c>
      <c r="H17" s="8">
        <f>+H16</f>
        <v>71.125</v>
      </c>
      <c r="I17" s="19">
        <f>+B17*H17</f>
        <v>6756.875</v>
      </c>
      <c r="J17" s="9">
        <f>+I17-F17</f>
        <v>5610.4328125000002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s="6" customFormat="1" x14ac:dyDescent="0.2">
      <c r="A18" s="4" t="s">
        <v>27</v>
      </c>
      <c r="B18" s="22">
        <v>95</v>
      </c>
      <c r="C18" s="5"/>
      <c r="D18" s="5"/>
      <c r="E18" s="5"/>
      <c r="F18" s="24">
        <f>+B18*G18</f>
        <v>1146.4421875</v>
      </c>
      <c r="G18" s="23">
        <f>+G17</f>
        <v>12.0678125</v>
      </c>
      <c r="H18" s="8">
        <f>+H17</f>
        <v>71.125</v>
      </c>
      <c r="I18" s="19">
        <f>+B18*H18</f>
        <v>6756.875</v>
      </c>
      <c r="J18" s="9">
        <f>+I18-F18</f>
        <v>5610.4328125000002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s="6" customFormat="1" x14ac:dyDescent="0.2">
      <c r="A19" s="1"/>
      <c r="B19" s="7"/>
      <c r="C19" s="5"/>
      <c r="D19" s="5"/>
      <c r="E19" s="5"/>
      <c r="F19" s="5"/>
      <c r="G19" s="11"/>
      <c r="H19" s="5"/>
      <c r="I19" s="19"/>
      <c r="J19" s="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s="6" customFormat="1" x14ac:dyDescent="0.2">
      <c r="A20" s="1"/>
      <c r="B20" s="7"/>
      <c r="C20" s="5"/>
      <c r="D20" s="5"/>
      <c r="E20" s="5"/>
      <c r="F20" s="5"/>
      <c r="G20" s="11"/>
      <c r="H20" s="5"/>
      <c r="I20" s="1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s="6" customFormat="1" x14ac:dyDescent="0.2">
      <c r="A21" s="4"/>
      <c r="B21" s="7"/>
      <c r="C21" s="5"/>
      <c r="D21" s="5"/>
      <c r="E21" s="5"/>
      <c r="F21" s="5"/>
      <c r="G21" s="11"/>
      <c r="H21" s="5"/>
      <c r="I21" s="1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s="6" customFormat="1" x14ac:dyDescent="0.2">
      <c r="A22" s="1"/>
      <c r="B22" s="7"/>
      <c r="C22" s="5"/>
      <c r="D22" s="5"/>
      <c r="E22" s="5"/>
      <c r="F22" s="5"/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x14ac:dyDescent="0.2">
      <c r="A23" s="3"/>
    </row>
    <row r="24" spans="1:44" x14ac:dyDescent="0.2">
      <c r="A24" s="2" t="str">
        <f ca="1">CELL("filename")</f>
        <v>C:\Users\Felienne\Enron\EnronSpreadsheets\[kam_keiser__17936__microsoft.xls]Tab 1</v>
      </c>
    </row>
  </sheetData>
  <printOptions horizontalCentered="1" gridLines="1"/>
  <pageMargins left="0" right="0" top="1.5" bottom="1" header="0.75" footer="0.5"/>
  <pageSetup orientation="landscape" horizontalDpi="0" r:id="rId1"/>
  <headerFooter alignWithMargins="0">
    <oddFooter>&amp;L&amp;8Printed &amp;D   &amp;T   Keiser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Felienne</cp:lastModifiedBy>
  <cp:lastPrinted>2000-05-18T13:08:13Z</cp:lastPrinted>
  <dcterms:created xsi:type="dcterms:W3CDTF">1998-10-07T15:37:36Z</dcterms:created>
  <dcterms:modified xsi:type="dcterms:W3CDTF">2014-09-04T05:54:00Z</dcterms:modified>
</cp:coreProperties>
</file>