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Fuel Use-Mainline Swing" sheetId="1" r:id="rId1"/>
    <sheet name="Fuel Use-Sun Devil Swing" sheetId="5" r:id="rId2"/>
  </sheets>
  <calcPr calcId="152511"/>
</workbook>
</file>

<file path=xl/calcChain.xml><?xml version="1.0" encoding="utf-8"?>
<calcChain xmlns="http://schemas.openxmlformats.org/spreadsheetml/2006/main">
  <c r="K13" i="1" l="1"/>
  <c r="K14" i="1"/>
  <c r="K24" i="1" s="1"/>
  <c r="K15" i="1"/>
  <c r="K16" i="1"/>
  <c r="K17" i="1"/>
  <c r="E18" i="1"/>
  <c r="G18" i="1"/>
  <c r="I18" i="1"/>
  <c r="K18" i="1" s="1"/>
  <c r="K19" i="1"/>
  <c r="K20" i="1"/>
  <c r="K21" i="1"/>
  <c r="K22" i="1"/>
  <c r="K34" i="1"/>
  <c r="K45" i="1" s="1"/>
  <c r="K35" i="1"/>
  <c r="K36" i="1"/>
  <c r="K37" i="1"/>
  <c r="K38" i="1"/>
  <c r="E39" i="1"/>
  <c r="G39" i="1"/>
  <c r="I39" i="1"/>
  <c r="K39" i="1"/>
  <c r="K40" i="1"/>
  <c r="K41" i="1"/>
  <c r="K42" i="1"/>
  <c r="K43" i="1"/>
  <c r="K67" i="1"/>
  <c r="K78" i="1" s="1"/>
  <c r="K68" i="1"/>
  <c r="K69" i="1"/>
  <c r="K70" i="1"/>
  <c r="K71" i="1"/>
  <c r="E72" i="1"/>
  <c r="I72" i="1"/>
  <c r="K72" i="1" s="1"/>
  <c r="K73" i="1"/>
  <c r="K74" i="1"/>
  <c r="K75" i="1"/>
  <c r="K76" i="1"/>
  <c r="K88" i="1"/>
  <c r="K89" i="1"/>
  <c r="K90" i="1"/>
  <c r="K91" i="1"/>
  <c r="K92" i="1"/>
  <c r="E93" i="1"/>
  <c r="I93" i="1"/>
  <c r="K93" i="1" s="1"/>
  <c r="K94" i="1"/>
  <c r="K95" i="1"/>
  <c r="K96" i="1"/>
  <c r="K97" i="1"/>
  <c r="K13" i="5"/>
  <c r="K24" i="5" s="1"/>
  <c r="K14" i="5"/>
  <c r="K15" i="5"/>
  <c r="K16" i="5"/>
  <c r="K17" i="5"/>
  <c r="E18" i="5"/>
  <c r="G18" i="5"/>
  <c r="I18" i="5"/>
  <c r="K18" i="5"/>
  <c r="K19" i="5"/>
  <c r="K20" i="5"/>
  <c r="K21" i="5"/>
  <c r="K22" i="5"/>
  <c r="K34" i="5"/>
  <c r="K35" i="5"/>
  <c r="K36" i="5"/>
  <c r="K37" i="5"/>
  <c r="K38" i="5"/>
  <c r="E39" i="5"/>
  <c r="K39" i="5" s="1"/>
  <c r="G39" i="5"/>
  <c r="I39" i="5"/>
  <c r="K40" i="5"/>
  <c r="K41" i="5"/>
  <c r="K42" i="5"/>
  <c r="K43" i="5"/>
  <c r="K67" i="5"/>
  <c r="K68" i="5"/>
  <c r="K69" i="5"/>
  <c r="K70" i="5"/>
  <c r="K71" i="5"/>
  <c r="E72" i="5"/>
  <c r="K72" i="5" s="1"/>
  <c r="K78" i="5" s="1"/>
  <c r="I72" i="5"/>
  <c r="K73" i="5"/>
  <c r="K74" i="5"/>
  <c r="K75" i="5"/>
  <c r="K76" i="5"/>
  <c r="K88" i="5"/>
  <c r="K99" i="5" s="1"/>
  <c r="K89" i="5"/>
  <c r="K90" i="5"/>
  <c r="K91" i="5"/>
  <c r="K92" i="5"/>
  <c r="E93" i="5"/>
  <c r="I93" i="5"/>
  <c r="K93" i="5"/>
  <c r="K94" i="5"/>
  <c r="K95" i="5"/>
  <c r="K96" i="5"/>
  <c r="K97" i="5"/>
  <c r="K45" i="5" l="1"/>
  <c r="K99" i="1"/>
</calcChain>
</file>

<file path=xl/sharedStrings.xml><?xml version="1.0" encoding="utf-8"?>
<sst xmlns="http://schemas.openxmlformats.org/spreadsheetml/2006/main" count="260" uniqueCount="29">
  <si>
    <t>Sun Devil Project</t>
  </si>
  <si>
    <t>Fuel Anaylsis</t>
  </si>
  <si>
    <t>Red Rock Base</t>
  </si>
  <si>
    <t>Sta. #</t>
  </si>
  <si>
    <t>Kingman</t>
  </si>
  <si>
    <t>Bloomfield</t>
  </si>
  <si>
    <t>Bisti</t>
  </si>
  <si>
    <t>Gallup</t>
  </si>
  <si>
    <t>Sun Devil</t>
  </si>
  <si>
    <t>1210 MMcf/d</t>
  </si>
  <si>
    <t>Fuel Difference</t>
  </si>
  <si>
    <t>MMcf/d</t>
  </si>
  <si>
    <t>Total Fuel Increase</t>
  </si>
  <si>
    <t>Load</t>
  </si>
  <si>
    <t>Horsepower</t>
  </si>
  <si>
    <t>Fuel</t>
  </si>
  <si>
    <t>E</t>
  </si>
  <si>
    <t>G</t>
  </si>
  <si>
    <t>750 MMcf/d to Phoenix</t>
  </si>
  <si>
    <t>1240 MMcf/d Cal. Border</t>
  </si>
  <si>
    <t>1116 MMcf/d Cal. Border</t>
  </si>
  <si>
    <t>992 MMcf/d Cal. Border</t>
  </si>
  <si>
    <t>868 MMcf/d Cal. Border</t>
  </si>
  <si>
    <t>Standing Rock</t>
  </si>
  <si>
    <t>Mainline Swing Only, San Juan 100%</t>
  </si>
  <si>
    <t>Mainline Swing Only, Sun Devil 100%</t>
  </si>
  <si>
    <t>626 MMcf/d to Phoenix</t>
  </si>
  <si>
    <t>502 MMcf/d to Phoenix</t>
  </si>
  <si>
    <t>378 MMcf/d to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</si>
</sst>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1" fillId="0" borderId="0" xfId="1" applyNumberFormat="1"/>
    <xf numFmtId="168" fontId="1" fillId="0" borderId="0" xfId="1" applyNumberFormat="1" applyAlignment="1">
      <alignment horizontal="center"/>
    </xf>
    <xf numFmtId="43" fontId="1" fillId="0" borderId="0" xfId="1" applyAlignment="1">
      <alignment horizontal="right"/>
    </xf>
    <xf numFmtId="168" fontId="1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67" workbookViewId="0">
      <selection activeCell="B93" sqref="B93"/>
    </sheetView>
  </sheetViews>
  <sheetFormatPr defaultRowHeight="12.75" x14ac:dyDescent="0.2"/>
  <cols>
    <col min="1" max="1" width="8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2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1" t="s">
        <v>0</v>
      </c>
    </row>
    <row r="2" spans="1:11" ht="20.25" customHeight="1" x14ac:dyDescent="0.3">
      <c r="A2" s="1"/>
      <c r="G2" s="11" t="s">
        <v>1</v>
      </c>
    </row>
    <row r="3" spans="1:11" ht="20.25" customHeight="1" x14ac:dyDescent="0.3">
      <c r="A3" s="1"/>
      <c r="G3" s="11" t="s">
        <v>24</v>
      </c>
    </row>
    <row r="4" spans="1:11" ht="12.75" customHeight="1" x14ac:dyDescent="0.3">
      <c r="A4" s="1"/>
    </row>
    <row r="5" spans="1:11" ht="12.75" customHeight="1" x14ac:dyDescent="0.3">
      <c r="A5" s="1"/>
    </row>
    <row r="6" spans="1:11" ht="12.75" customHeight="1" x14ac:dyDescent="0.3">
      <c r="A6" s="1"/>
    </row>
    <row r="7" spans="1:11" x14ac:dyDescent="0.2">
      <c r="C7" s="4"/>
      <c r="F7" s="4"/>
      <c r="G7" s="13"/>
      <c r="H7" s="4" t="s">
        <v>8</v>
      </c>
      <c r="I7" s="4"/>
      <c r="J7" s="8"/>
    </row>
    <row r="8" spans="1:11" x14ac:dyDescent="0.2">
      <c r="C8" s="4"/>
      <c r="D8" s="4" t="s">
        <v>2</v>
      </c>
      <c r="F8" s="4"/>
      <c r="G8" s="13"/>
      <c r="H8" s="4" t="s">
        <v>18</v>
      </c>
      <c r="I8" s="4"/>
      <c r="J8" s="4" t="s">
        <v>13</v>
      </c>
      <c r="K8" s="4" t="s">
        <v>10</v>
      </c>
    </row>
    <row r="9" spans="1:11" x14ac:dyDescent="0.2">
      <c r="C9" s="4"/>
      <c r="D9" s="4" t="s">
        <v>9</v>
      </c>
      <c r="F9" s="4"/>
      <c r="G9" s="13"/>
      <c r="H9" s="4" t="s">
        <v>19</v>
      </c>
      <c r="I9" s="4"/>
      <c r="J9" s="9">
        <v>1</v>
      </c>
      <c r="K9" s="4" t="s">
        <v>11</v>
      </c>
    </row>
    <row r="10" spans="1:11" x14ac:dyDescent="0.2">
      <c r="E10" s="4"/>
      <c r="F10" s="4"/>
      <c r="G10" s="13"/>
      <c r="H10" s="4"/>
      <c r="I10" s="4"/>
      <c r="K10" s="4"/>
    </row>
    <row r="11" spans="1:11" x14ac:dyDescent="0.2">
      <c r="C11" s="6" t="s">
        <v>14</v>
      </c>
      <c r="E11" s="4" t="s">
        <v>15</v>
      </c>
      <c r="F11" s="4"/>
      <c r="G11" s="14" t="s">
        <v>14</v>
      </c>
      <c r="I11" s="4" t="s">
        <v>15</v>
      </c>
    </row>
    <row r="12" spans="1:11" x14ac:dyDescent="0.2">
      <c r="C12" s="6"/>
      <c r="E12" s="4"/>
      <c r="F12" s="4"/>
      <c r="G12" s="14"/>
      <c r="I12" s="4"/>
    </row>
    <row r="13" spans="1:11" x14ac:dyDescent="0.2">
      <c r="A13" s="2" t="s">
        <v>3</v>
      </c>
      <c r="B13" s="3">
        <v>4</v>
      </c>
      <c r="C13" s="10">
        <v>11432</v>
      </c>
      <c r="D13" s="3"/>
      <c r="E13" s="5">
        <v>2.3439999999999999</v>
      </c>
      <c r="F13" s="5"/>
      <c r="G13" s="12">
        <v>24031</v>
      </c>
      <c r="H13" s="5"/>
      <c r="I13" s="5">
        <v>4.2050000000000001</v>
      </c>
      <c r="J13" s="5"/>
      <c r="K13" s="5">
        <f>I13-E13</f>
        <v>1.8610000000000002</v>
      </c>
    </row>
    <row r="14" spans="1:11" x14ac:dyDescent="0.2">
      <c r="A14" s="2" t="s">
        <v>3</v>
      </c>
      <c r="B14" s="3">
        <v>3</v>
      </c>
      <c r="C14" s="10">
        <v>28000</v>
      </c>
      <c r="D14" s="3"/>
      <c r="E14" s="5">
        <v>4.9000000000000004</v>
      </c>
      <c r="F14" s="5"/>
      <c r="G14" s="12">
        <v>21840</v>
      </c>
      <c r="H14" s="5"/>
      <c r="I14" s="5">
        <v>3.8220000000000001</v>
      </c>
      <c r="J14" s="5"/>
      <c r="K14" s="5">
        <f>I14-E14</f>
        <v>-1.0780000000000003</v>
      </c>
    </row>
    <row r="15" spans="1:11" x14ac:dyDescent="0.2">
      <c r="A15" s="2" t="s">
        <v>3</v>
      </c>
      <c r="B15" s="3">
        <v>2</v>
      </c>
      <c r="C15" s="10">
        <v>27500</v>
      </c>
      <c r="D15" s="3"/>
      <c r="E15" s="5">
        <v>4.375</v>
      </c>
      <c r="F15" s="5"/>
      <c r="G15" s="12">
        <v>25000</v>
      </c>
      <c r="H15" s="5"/>
      <c r="I15" s="5">
        <v>4.375</v>
      </c>
      <c r="J15" s="5"/>
      <c r="K15" s="5">
        <f>I15-E15</f>
        <v>0</v>
      </c>
    </row>
    <row r="16" spans="1:11" x14ac:dyDescent="0.2">
      <c r="A16" s="2" t="s">
        <v>3</v>
      </c>
      <c r="B16" s="3">
        <v>1</v>
      </c>
      <c r="C16" s="10">
        <v>27500</v>
      </c>
      <c r="D16" s="3"/>
      <c r="E16" s="5">
        <v>4.8129999999999997</v>
      </c>
      <c r="F16" s="5"/>
      <c r="G16" s="12">
        <v>20458</v>
      </c>
      <c r="H16" s="5"/>
      <c r="I16" s="5">
        <v>3.58</v>
      </c>
      <c r="J16" s="5"/>
      <c r="K16" s="5">
        <f t="shared" ref="K16:K22" si="0">I16-E16</f>
        <v>-1.2329999999999997</v>
      </c>
    </row>
    <row r="17" spans="1:11" x14ac:dyDescent="0.2">
      <c r="A17" s="2"/>
      <c r="B17" s="2" t="s">
        <v>4</v>
      </c>
      <c r="C17" s="15">
        <v>0</v>
      </c>
      <c r="D17" s="2"/>
      <c r="E17" s="7">
        <v>0</v>
      </c>
      <c r="F17" s="7"/>
      <c r="G17" s="12">
        <v>0</v>
      </c>
      <c r="H17" s="5"/>
      <c r="I17" s="5">
        <v>0</v>
      </c>
      <c r="J17" s="5"/>
      <c r="K17" s="5">
        <f t="shared" si="0"/>
        <v>0</v>
      </c>
    </row>
    <row r="18" spans="1:11" x14ac:dyDescent="0.2">
      <c r="A18" s="2"/>
      <c r="B18" s="2" t="s">
        <v>5</v>
      </c>
      <c r="C18" s="10">
        <v>8800</v>
      </c>
      <c r="D18" s="5" t="s">
        <v>17</v>
      </c>
      <c r="E18" s="5">
        <f>0.968+0.968</f>
        <v>1.9359999999999999</v>
      </c>
      <c r="F18" s="5"/>
      <c r="G18" s="12">
        <f>4400*3</f>
        <v>13200</v>
      </c>
      <c r="H18" s="5" t="s">
        <v>17</v>
      </c>
      <c r="I18" s="5">
        <f>0.968*3</f>
        <v>2.9039999999999999</v>
      </c>
      <c r="J18" s="5"/>
      <c r="K18" s="5">
        <f t="shared" si="0"/>
        <v>0.96799999999999997</v>
      </c>
    </row>
    <row r="19" spans="1:11" x14ac:dyDescent="0.2">
      <c r="A19" s="2"/>
      <c r="B19" s="2"/>
      <c r="C19" s="10">
        <v>7000</v>
      </c>
      <c r="D19" s="5" t="s">
        <v>16</v>
      </c>
      <c r="E19" s="5"/>
      <c r="F19" s="5"/>
      <c r="G19" s="12">
        <v>7000</v>
      </c>
      <c r="H19" s="5" t="s">
        <v>16</v>
      </c>
      <c r="I19" s="5"/>
      <c r="J19" s="5"/>
      <c r="K19" s="5">
        <f t="shared" si="0"/>
        <v>0</v>
      </c>
    </row>
    <row r="20" spans="1:11" x14ac:dyDescent="0.2">
      <c r="A20" s="2"/>
      <c r="B20" s="2" t="s">
        <v>6</v>
      </c>
      <c r="C20" s="10">
        <v>10000</v>
      </c>
      <c r="D20" s="5" t="s">
        <v>16</v>
      </c>
      <c r="E20" s="5"/>
      <c r="F20" s="5"/>
      <c r="G20" s="12">
        <v>9500</v>
      </c>
      <c r="H20" s="5" t="s">
        <v>16</v>
      </c>
      <c r="I20" s="5"/>
      <c r="J20" s="5"/>
      <c r="K20" s="5">
        <f t="shared" si="0"/>
        <v>0</v>
      </c>
    </row>
    <row r="21" spans="1:11" x14ac:dyDescent="0.2">
      <c r="A21" s="2"/>
      <c r="B21" s="2" t="s">
        <v>23</v>
      </c>
      <c r="C21" s="10">
        <v>0</v>
      </c>
      <c r="D21" s="5"/>
      <c r="E21" s="5">
        <v>0</v>
      </c>
      <c r="F21" s="5"/>
      <c r="G21" s="12">
        <v>9500</v>
      </c>
      <c r="H21" s="5" t="s">
        <v>17</v>
      </c>
      <c r="I21" s="5">
        <v>1.9</v>
      </c>
      <c r="J21" s="5"/>
      <c r="K21" s="5">
        <f t="shared" si="0"/>
        <v>1.9</v>
      </c>
    </row>
    <row r="22" spans="1:11" x14ac:dyDescent="0.2">
      <c r="A22" s="2"/>
      <c r="B22" s="2" t="s">
        <v>7</v>
      </c>
      <c r="C22" s="10">
        <v>10000</v>
      </c>
      <c r="D22" s="5" t="s">
        <v>16</v>
      </c>
      <c r="E22" s="5"/>
      <c r="F22" s="5"/>
      <c r="G22" s="12">
        <v>9500</v>
      </c>
      <c r="H22" s="5" t="s">
        <v>16</v>
      </c>
      <c r="I22" s="5"/>
      <c r="J22" s="5"/>
      <c r="K22" s="5">
        <f t="shared" si="0"/>
        <v>0</v>
      </c>
    </row>
    <row r="23" spans="1:11" x14ac:dyDescent="0.2">
      <c r="A23" s="2"/>
      <c r="B23" s="2"/>
      <c r="C23" s="10"/>
      <c r="D23" s="5"/>
      <c r="E23" s="5"/>
      <c r="F23" s="5"/>
      <c r="H23" s="5"/>
      <c r="I23" s="5"/>
      <c r="J23" s="5"/>
      <c r="K23" s="5"/>
    </row>
    <row r="24" spans="1:11" x14ac:dyDescent="0.2">
      <c r="A24" s="2"/>
      <c r="E24" s="5"/>
      <c r="I24" s="6" t="s">
        <v>12</v>
      </c>
      <c r="K24" s="5">
        <f>SUM(K13:K22)</f>
        <v>2.4180000000000001</v>
      </c>
    </row>
    <row r="25" spans="1:11" x14ac:dyDescent="0.2">
      <c r="A25" s="2"/>
      <c r="E25" s="5"/>
      <c r="I25" s="6"/>
      <c r="K25" s="5"/>
    </row>
    <row r="26" spans="1:11" x14ac:dyDescent="0.2">
      <c r="A26" s="2"/>
      <c r="E26" s="5"/>
      <c r="I26" s="6"/>
      <c r="K26" s="5"/>
    </row>
    <row r="28" spans="1:11" x14ac:dyDescent="0.2">
      <c r="F28" s="4"/>
      <c r="G28" s="13"/>
      <c r="H28" s="4" t="s">
        <v>8</v>
      </c>
    </row>
    <row r="29" spans="1:11" x14ac:dyDescent="0.2">
      <c r="D29" s="4" t="s">
        <v>2</v>
      </c>
      <c r="F29" s="4"/>
      <c r="G29" s="13"/>
      <c r="H29" s="4" t="s">
        <v>18</v>
      </c>
      <c r="J29" s="4" t="s">
        <v>13</v>
      </c>
      <c r="K29" s="4" t="s">
        <v>10</v>
      </c>
    </row>
    <row r="30" spans="1:11" x14ac:dyDescent="0.2">
      <c r="D30" s="4" t="s">
        <v>9</v>
      </c>
      <c r="F30" s="4"/>
      <c r="G30" s="13"/>
      <c r="H30" s="4" t="s">
        <v>20</v>
      </c>
      <c r="J30" s="9">
        <v>0.9</v>
      </c>
      <c r="K30" s="4" t="s">
        <v>11</v>
      </c>
    </row>
    <row r="31" spans="1:11" x14ac:dyDescent="0.2">
      <c r="E31" s="4"/>
      <c r="F31" s="4"/>
      <c r="G31" s="13"/>
      <c r="H31" s="4"/>
      <c r="I31" s="4"/>
    </row>
    <row r="32" spans="1:11" x14ac:dyDescent="0.2">
      <c r="C32" s="6" t="s">
        <v>14</v>
      </c>
      <c r="E32" s="4" t="s">
        <v>15</v>
      </c>
      <c r="F32" s="4"/>
      <c r="G32" s="14" t="s">
        <v>14</v>
      </c>
      <c r="I32" s="4" t="s">
        <v>15</v>
      </c>
    </row>
    <row r="33" spans="1:11" x14ac:dyDescent="0.2">
      <c r="C33" s="6"/>
      <c r="E33" s="4"/>
      <c r="F33" s="4"/>
      <c r="G33" s="14"/>
      <c r="I33" s="4"/>
    </row>
    <row r="34" spans="1:11" x14ac:dyDescent="0.2">
      <c r="A34" s="2" t="s">
        <v>3</v>
      </c>
      <c r="B34" s="3">
        <v>4</v>
      </c>
      <c r="C34" s="10">
        <v>11432</v>
      </c>
      <c r="D34" s="3"/>
      <c r="E34" s="5">
        <v>2.3439999999999999</v>
      </c>
      <c r="F34" s="5"/>
      <c r="G34" s="12">
        <v>19383</v>
      </c>
      <c r="H34" s="5"/>
      <c r="I34" s="5">
        <v>3.3919999999999999</v>
      </c>
      <c r="J34" s="5"/>
      <c r="K34" s="5">
        <f>I34-E34</f>
        <v>1.048</v>
      </c>
    </row>
    <row r="35" spans="1:11" x14ac:dyDescent="0.2">
      <c r="A35" s="2" t="s">
        <v>3</v>
      </c>
      <c r="B35" s="3">
        <v>3</v>
      </c>
      <c r="C35" s="10">
        <v>28000</v>
      </c>
      <c r="D35" s="3"/>
      <c r="E35" s="5">
        <v>4.9000000000000004</v>
      </c>
      <c r="F35" s="5"/>
      <c r="G35" s="12">
        <v>16133</v>
      </c>
      <c r="H35" s="5"/>
      <c r="I35" s="5">
        <v>2.823</v>
      </c>
      <c r="J35" s="5"/>
      <c r="K35" s="5">
        <f>I35-E35</f>
        <v>-2.0770000000000004</v>
      </c>
    </row>
    <row r="36" spans="1:11" x14ac:dyDescent="0.2">
      <c r="A36" s="2" t="s">
        <v>3</v>
      </c>
      <c r="B36" s="3">
        <v>2</v>
      </c>
      <c r="C36" s="10">
        <v>27500</v>
      </c>
      <c r="D36" s="3"/>
      <c r="E36" s="5">
        <v>4.375</v>
      </c>
      <c r="F36" s="5"/>
      <c r="G36" s="12">
        <v>22462</v>
      </c>
      <c r="H36" s="5"/>
      <c r="I36" s="5">
        <v>3.931</v>
      </c>
      <c r="J36" s="5"/>
      <c r="K36" s="5">
        <f>I36-E36</f>
        <v>-0.44399999999999995</v>
      </c>
    </row>
    <row r="37" spans="1:11" x14ac:dyDescent="0.2">
      <c r="A37" s="2" t="s">
        <v>3</v>
      </c>
      <c r="B37" s="3">
        <v>1</v>
      </c>
      <c r="C37" s="10">
        <v>27500</v>
      </c>
      <c r="D37" s="3"/>
      <c r="E37" s="5">
        <v>4.8129999999999997</v>
      </c>
      <c r="F37" s="5"/>
      <c r="G37" s="12">
        <v>12818</v>
      </c>
      <c r="H37" s="5"/>
      <c r="I37" s="5">
        <v>2.2429999999999999</v>
      </c>
      <c r="J37" s="5"/>
      <c r="K37" s="5">
        <f t="shared" ref="K37:K43" si="1">I37-E37</f>
        <v>-2.57</v>
      </c>
    </row>
    <row r="38" spans="1:11" x14ac:dyDescent="0.2">
      <c r="A38" s="2"/>
      <c r="B38" s="2" t="s">
        <v>4</v>
      </c>
      <c r="C38" s="15">
        <v>0</v>
      </c>
      <c r="D38" s="2"/>
      <c r="E38" s="5"/>
      <c r="F38" s="5"/>
      <c r="G38" s="12">
        <v>0</v>
      </c>
      <c r="H38" s="5"/>
      <c r="I38" s="5">
        <v>0</v>
      </c>
      <c r="J38" s="5"/>
      <c r="K38" s="5">
        <f t="shared" si="1"/>
        <v>0</v>
      </c>
    </row>
    <row r="39" spans="1:11" x14ac:dyDescent="0.2">
      <c r="A39" s="2"/>
      <c r="B39" s="2" t="s">
        <v>5</v>
      </c>
      <c r="C39" s="10">
        <v>8800</v>
      </c>
      <c r="D39" s="5" t="s">
        <v>17</v>
      </c>
      <c r="E39" s="5">
        <f>0.968+0.968</f>
        <v>1.9359999999999999</v>
      </c>
      <c r="F39" s="5"/>
      <c r="G39" s="12">
        <f>4400*3</f>
        <v>13200</v>
      </c>
      <c r="H39" s="5" t="s">
        <v>17</v>
      </c>
      <c r="I39" s="5">
        <f>0.968*3</f>
        <v>2.9039999999999999</v>
      </c>
      <c r="J39" s="5"/>
      <c r="K39" s="5">
        <f t="shared" si="1"/>
        <v>0.96799999999999997</v>
      </c>
    </row>
    <row r="40" spans="1:11" x14ac:dyDescent="0.2">
      <c r="A40" s="2"/>
      <c r="B40" s="2"/>
      <c r="C40" s="10">
        <v>7000</v>
      </c>
      <c r="D40" s="5" t="s">
        <v>16</v>
      </c>
      <c r="E40" s="5"/>
      <c r="F40" s="5"/>
      <c r="G40" s="12">
        <v>7000</v>
      </c>
      <c r="H40" s="5" t="s">
        <v>16</v>
      </c>
      <c r="I40" s="5"/>
      <c r="J40" s="5"/>
      <c r="K40" s="5">
        <f t="shared" si="1"/>
        <v>0</v>
      </c>
    </row>
    <row r="41" spans="1:11" x14ac:dyDescent="0.2">
      <c r="A41" s="2"/>
      <c r="B41" s="2" t="s">
        <v>6</v>
      </c>
      <c r="C41" s="10">
        <v>10000</v>
      </c>
      <c r="D41" s="5" t="s">
        <v>16</v>
      </c>
      <c r="E41" s="5"/>
      <c r="F41" s="5"/>
      <c r="G41" s="12">
        <v>9500</v>
      </c>
      <c r="H41" s="5" t="s">
        <v>16</v>
      </c>
      <c r="I41" s="5"/>
      <c r="J41" s="5"/>
      <c r="K41" s="5">
        <f t="shared" si="1"/>
        <v>0</v>
      </c>
    </row>
    <row r="42" spans="1:11" x14ac:dyDescent="0.2">
      <c r="A42" s="2"/>
      <c r="B42" s="2" t="s">
        <v>23</v>
      </c>
      <c r="C42" s="10">
        <v>0</v>
      </c>
      <c r="D42" s="5"/>
      <c r="E42" s="5">
        <v>0</v>
      </c>
      <c r="F42" s="5"/>
      <c r="G42" s="12">
        <v>9500</v>
      </c>
      <c r="H42" s="5" t="s">
        <v>17</v>
      </c>
      <c r="I42" s="5">
        <v>1.9</v>
      </c>
      <c r="J42" s="5"/>
      <c r="K42" s="5">
        <f t="shared" si="1"/>
        <v>1.9</v>
      </c>
    </row>
    <row r="43" spans="1:11" x14ac:dyDescent="0.2">
      <c r="A43" s="2"/>
      <c r="B43" s="2" t="s">
        <v>7</v>
      </c>
      <c r="C43" s="10">
        <v>10000</v>
      </c>
      <c r="D43" s="5" t="s">
        <v>16</v>
      </c>
      <c r="E43" s="5"/>
      <c r="F43" s="5"/>
      <c r="G43" s="12">
        <v>9500</v>
      </c>
      <c r="H43" s="5" t="s">
        <v>16</v>
      </c>
      <c r="I43" s="5"/>
      <c r="J43" s="5"/>
      <c r="K43" s="5">
        <f t="shared" si="1"/>
        <v>0</v>
      </c>
    </row>
    <row r="44" spans="1:11" x14ac:dyDescent="0.2">
      <c r="A44" s="2"/>
      <c r="B44" s="2"/>
      <c r="C44" s="2"/>
      <c r="D44" s="2"/>
      <c r="E44" s="5"/>
      <c r="F44" s="5"/>
      <c r="H44" s="5"/>
      <c r="I44" s="5"/>
      <c r="J44" s="5"/>
      <c r="K44" s="5"/>
    </row>
    <row r="45" spans="1:11" x14ac:dyDescent="0.2">
      <c r="I45" s="6" t="s">
        <v>12</v>
      </c>
      <c r="K45" s="5">
        <f>SUM(K34:K43)</f>
        <v>-1.1750000000000003</v>
      </c>
    </row>
    <row r="55" spans="4:11" ht="20.25" x14ac:dyDescent="0.3">
      <c r="G55" s="11" t="s">
        <v>0</v>
      </c>
    </row>
    <row r="56" spans="4:11" ht="20.25" x14ac:dyDescent="0.3">
      <c r="G56" s="11" t="s">
        <v>1</v>
      </c>
    </row>
    <row r="57" spans="4:11" ht="20.25" x14ac:dyDescent="0.3">
      <c r="G57" s="11" t="s">
        <v>24</v>
      </c>
    </row>
    <row r="59" spans="4:11" x14ac:dyDescent="0.2">
      <c r="D59" s="4"/>
      <c r="F59" s="4"/>
      <c r="I59" s="4"/>
      <c r="J59" s="4"/>
    </row>
    <row r="60" spans="4:11" x14ac:dyDescent="0.2">
      <c r="I60" s="4"/>
      <c r="J60" s="3"/>
    </row>
    <row r="61" spans="4:11" x14ac:dyDescent="0.2">
      <c r="F61" s="4"/>
      <c r="G61" s="13"/>
      <c r="H61" s="4" t="s">
        <v>8</v>
      </c>
    </row>
    <row r="62" spans="4:11" x14ac:dyDescent="0.2">
      <c r="D62" s="4" t="s">
        <v>2</v>
      </c>
      <c r="F62" s="4"/>
      <c r="G62" s="13"/>
      <c r="H62" s="4" t="s">
        <v>18</v>
      </c>
      <c r="J62" s="4" t="s">
        <v>13</v>
      </c>
      <c r="K62" s="4" t="s">
        <v>10</v>
      </c>
    </row>
    <row r="63" spans="4:11" x14ac:dyDescent="0.2">
      <c r="D63" s="4" t="s">
        <v>9</v>
      </c>
      <c r="F63" s="4"/>
      <c r="G63" s="13"/>
      <c r="H63" s="4" t="s">
        <v>21</v>
      </c>
      <c r="J63" s="9">
        <v>0.8</v>
      </c>
      <c r="K63" s="4" t="s">
        <v>11</v>
      </c>
    </row>
    <row r="64" spans="4:11" x14ac:dyDescent="0.2">
      <c r="D64" s="4"/>
      <c r="F64" s="4"/>
      <c r="G64" s="13"/>
      <c r="H64" s="4"/>
      <c r="J64" s="9"/>
      <c r="K64" s="4"/>
    </row>
    <row r="65" spans="1:11" x14ac:dyDescent="0.2">
      <c r="C65" s="6" t="s">
        <v>14</v>
      </c>
      <c r="E65" s="4" t="s">
        <v>15</v>
      </c>
      <c r="F65" s="4"/>
      <c r="G65" s="14" t="s">
        <v>14</v>
      </c>
      <c r="I65" s="4" t="s">
        <v>15</v>
      </c>
    </row>
    <row r="66" spans="1:11" x14ac:dyDescent="0.2">
      <c r="C66" s="6"/>
      <c r="E66" s="4"/>
      <c r="F66" s="4"/>
      <c r="G66" s="14"/>
      <c r="I66" s="4"/>
    </row>
    <row r="67" spans="1:11" x14ac:dyDescent="0.2">
      <c r="A67" s="2" t="s">
        <v>3</v>
      </c>
      <c r="B67" s="3">
        <v>4</v>
      </c>
      <c r="C67" s="10">
        <v>11432</v>
      </c>
      <c r="D67" s="3"/>
      <c r="E67" s="5">
        <v>2.3439999999999999</v>
      </c>
      <c r="F67" s="5"/>
      <c r="G67" s="12">
        <v>16292</v>
      </c>
      <c r="H67" s="5"/>
      <c r="I67" s="5">
        <v>2.851</v>
      </c>
      <c r="J67" s="5"/>
      <c r="K67" s="5">
        <f>I67-E67</f>
        <v>0.50700000000000012</v>
      </c>
    </row>
    <row r="68" spans="1:11" x14ac:dyDescent="0.2">
      <c r="A68" s="2" t="s">
        <v>3</v>
      </c>
      <c r="B68" s="3">
        <v>3</v>
      </c>
      <c r="C68" s="10">
        <v>28000</v>
      </c>
      <c r="D68" s="3"/>
      <c r="E68" s="5">
        <v>4.9000000000000004</v>
      </c>
      <c r="F68" s="5"/>
      <c r="G68" s="12">
        <v>11773</v>
      </c>
      <c r="H68" s="5"/>
      <c r="I68" s="5">
        <v>2.06</v>
      </c>
      <c r="J68" s="5"/>
      <c r="K68" s="5">
        <f>I68-E68</f>
        <v>-2.8400000000000003</v>
      </c>
    </row>
    <row r="69" spans="1:11" x14ac:dyDescent="0.2">
      <c r="A69" s="2" t="s">
        <v>3</v>
      </c>
      <c r="B69" s="3">
        <v>2</v>
      </c>
      <c r="C69" s="10">
        <v>27500</v>
      </c>
      <c r="D69" s="3"/>
      <c r="E69" s="5">
        <v>4.375</v>
      </c>
      <c r="F69" s="5"/>
      <c r="G69" s="12">
        <v>16830</v>
      </c>
      <c r="H69" s="5"/>
      <c r="I69" s="5">
        <v>2.9449999999999998</v>
      </c>
      <c r="J69" s="5"/>
      <c r="K69" s="5">
        <f>I69-E69</f>
        <v>-1.4300000000000002</v>
      </c>
    </row>
    <row r="70" spans="1:11" x14ac:dyDescent="0.2">
      <c r="A70" s="2" t="s">
        <v>3</v>
      </c>
      <c r="B70" s="3">
        <v>1</v>
      </c>
      <c r="C70" s="10">
        <v>27500</v>
      </c>
      <c r="D70" s="3"/>
      <c r="E70" s="5">
        <v>4.8129999999999997</v>
      </c>
      <c r="F70" s="5"/>
      <c r="G70" s="12">
        <v>7595</v>
      </c>
      <c r="H70" s="5"/>
      <c r="I70" s="5">
        <v>1.329</v>
      </c>
      <c r="J70" s="5"/>
      <c r="K70" s="5">
        <f t="shared" ref="K70:K76" si="2">I70-E70</f>
        <v>-3.484</v>
      </c>
    </row>
    <row r="71" spans="1:11" x14ac:dyDescent="0.2">
      <c r="A71" s="2"/>
      <c r="B71" s="2" t="s">
        <v>4</v>
      </c>
      <c r="C71" s="15">
        <v>0</v>
      </c>
      <c r="D71" s="2"/>
      <c r="E71" s="5"/>
      <c r="F71" s="5"/>
      <c r="G71" s="12">
        <v>0</v>
      </c>
      <c r="H71" s="5"/>
      <c r="I71" s="5">
        <v>0</v>
      </c>
      <c r="J71" s="5"/>
      <c r="K71" s="5">
        <f t="shared" si="2"/>
        <v>0</v>
      </c>
    </row>
    <row r="72" spans="1:11" x14ac:dyDescent="0.2">
      <c r="A72" s="2"/>
      <c r="B72" s="2" t="s">
        <v>5</v>
      </c>
      <c r="C72" s="10">
        <v>8800</v>
      </c>
      <c r="D72" s="5" t="s">
        <v>17</v>
      </c>
      <c r="E72" s="5">
        <f>0.968+0.968</f>
        <v>1.9359999999999999</v>
      </c>
      <c r="F72" s="5"/>
      <c r="G72" s="12">
        <v>13200</v>
      </c>
      <c r="H72" s="5" t="s">
        <v>17</v>
      </c>
      <c r="I72" s="5">
        <f>0.968*3</f>
        <v>2.9039999999999999</v>
      </c>
      <c r="J72" s="5"/>
      <c r="K72" s="5">
        <f t="shared" si="2"/>
        <v>0.96799999999999997</v>
      </c>
    </row>
    <row r="73" spans="1:11" x14ac:dyDescent="0.2">
      <c r="A73" s="2"/>
      <c r="B73" s="2"/>
      <c r="C73" s="10">
        <v>7000</v>
      </c>
      <c r="D73" s="5" t="s">
        <v>16</v>
      </c>
      <c r="E73" s="5"/>
      <c r="F73" s="5"/>
      <c r="G73" s="12">
        <v>2500</v>
      </c>
      <c r="H73" s="5" t="s">
        <v>16</v>
      </c>
      <c r="I73" s="5"/>
      <c r="J73" s="5"/>
      <c r="K73" s="5">
        <f t="shared" si="2"/>
        <v>0</v>
      </c>
    </row>
    <row r="74" spans="1:11" x14ac:dyDescent="0.2">
      <c r="A74" s="2"/>
      <c r="B74" s="2" t="s">
        <v>6</v>
      </c>
      <c r="C74" s="10">
        <v>10000</v>
      </c>
      <c r="D74" s="5" t="s">
        <v>16</v>
      </c>
      <c r="E74" s="5"/>
      <c r="F74" s="5"/>
      <c r="G74" s="12">
        <v>0</v>
      </c>
      <c r="H74" s="5" t="s">
        <v>16</v>
      </c>
      <c r="I74" s="5"/>
      <c r="J74" s="5"/>
      <c r="K74" s="5">
        <f t="shared" si="2"/>
        <v>0</v>
      </c>
    </row>
    <row r="75" spans="1:11" x14ac:dyDescent="0.2">
      <c r="A75" s="2"/>
      <c r="B75" s="2" t="s">
        <v>23</v>
      </c>
      <c r="C75" s="10">
        <v>0</v>
      </c>
      <c r="D75" s="5"/>
      <c r="E75" s="5">
        <v>0</v>
      </c>
      <c r="F75" s="5"/>
      <c r="G75" s="12">
        <v>9500</v>
      </c>
      <c r="H75" s="5" t="s">
        <v>17</v>
      </c>
      <c r="I75" s="5">
        <v>1.9</v>
      </c>
      <c r="J75" s="5"/>
      <c r="K75" s="5">
        <f t="shared" si="2"/>
        <v>1.9</v>
      </c>
    </row>
    <row r="76" spans="1:11" x14ac:dyDescent="0.2">
      <c r="A76" s="2"/>
      <c r="B76" s="2" t="s">
        <v>7</v>
      </c>
      <c r="C76" s="10">
        <v>10000</v>
      </c>
      <c r="D76" s="5" t="s">
        <v>16</v>
      </c>
      <c r="E76" s="5"/>
      <c r="F76" s="5"/>
      <c r="G76" s="12">
        <v>13384</v>
      </c>
      <c r="H76" s="5" t="s">
        <v>16</v>
      </c>
      <c r="I76" s="5"/>
      <c r="J76" s="5"/>
      <c r="K76" s="5">
        <f t="shared" si="2"/>
        <v>0</v>
      </c>
    </row>
    <row r="77" spans="1:11" x14ac:dyDescent="0.2">
      <c r="A77" s="2"/>
      <c r="B77" s="2"/>
      <c r="C77" s="2"/>
      <c r="D77" s="2"/>
      <c r="E77" s="5"/>
      <c r="F77" s="5"/>
      <c r="H77" s="5"/>
      <c r="I77" s="5"/>
      <c r="J77" s="5"/>
      <c r="K77" s="5"/>
    </row>
    <row r="78" spans="1:11" x14ac:dyDescent="0.2">
      <c r="I78" s="6" t="s">
        <v>12</v>
      </c>
      <c r="K78" s="5">
        <f>SUM(K67:K76)</f>
        <v>-4.3789999999999996</v>
      </c>
    </row>
    <row r="79" spans="1:11" x14ac:dyDescent="0.2">
      <c r="I79" s="6"/>
      <c r="K79" s="5"/>
    </row>
    <row r="81" spans="1:11" x14ac:dyDescent="0.2">
      <c r="I81" s="4"/>
      <c r="J81" s="3"/>
    </row>
    <row r="82" spans="1:11" x14ac:dyDescent="0.2">
      <c r="F82" s="4"/>
      <c r="G82" s="13"/>
      <c r="H82" s="4" t="s">
        <v>8</v>
      </c>
      <c r="I82" s="4"/>
    </row>
    <row r="83" spans="1:11" x14ac:dyDescent="0.2">
      <c r="D83" s="4" t="s">
        <v>2</v>
      </c>
      <c r="F83" s="4"/>
      <c r="G83" s="13"/>
      <c r="H83" s="4" t="s">
        <v>18</v>
      </c>
      <c r="I83" s="4"/>
      <c r="J83" s="4" t="s">
        <v>13</v>
      </c>
      <c r="K83" s="4" t="s">
        <v>10</v>
      </c>
    </row>
    <row r="84" spans="1:11" x14ac:dyDescent="0.2">
      <c r="D84" s="4" t="s">
        <v>9</v>
      </c>
      <c r="F84" s="4"/>
      <c r="G84" s="13"/>
      <c r="H84" s="4" t="s">
        <v>22</v>
      </c>
      <c r="I84" s="4"/>
      <c r="J84" s="9">
        <v>0.7</v>
      </c>
      <c r="K84" s="4" t="s">
        <v>11</v>
      </c>
    </row>
    <row r="85" spans="1:11" x14ac:dyDescent="0.2">
      <c r="E85" s="4"/>
      <c r="F85" s="4"/>
      <c r="G85" s="13"/>
      <c r="H85" s="4"/>
      <c r="I85" s="4"/>
    </row>
    <row r="86" spans="1:11" x14ac:dyDescent="0.2">
      <c r="C86" s="6" t="s">
        <v>14</v>
      </c>
      <c r="E86" s="4" t="s">
        <v>15</v>
      </c>
      <c r="F86" s="4"/>
      <c r="G86" s="14" t="s">
        <v>14</v>
      </c>
      <c r="I86" s="4" t="s">
        <v>15</v>
      </c>
    </row>
    <row r="87" spans="1:11" x14ac:dyDescent="0.2">
      <c r="C87" s="6"/>
      <c r="E87" s="4"/>
      <c r="F87" s="4"/>
      <c r="G87" s="14"/>
      <c r="I87" s="4"/>
    </row>
    <row r="88" spans="1:11" x14ac:dyDescent="0.2">
      <c r="A88" s="2" t="s">
        <v>3</v>
      </c>
      <c r="B88" s="3">
        <v>4</v>
      </c>
      <c r="C88" s="10">
        <v>11432</v>
      </c>
      <c r="D88" s="3"/>
      <c r="E88" s="5">
        <v>2.3439999999999999</v>
      </c>
      <c r="F88" s="5"/>
      <c r="G88" s="12">
        <v>13647</v>
      </c>
      <c r="H88" s="5"/>
      <c r="I88" s="5">
        <v>2.3879999999999999</v>
      </c>
      <c r="J88" s="5"/>
      <c r="K88" s="5">
        <f>I88-E88</f>
        <v>4.4000000000000039E-2</v>
      </c>
    </row>
    <row r="89" spans="1:11" x14ac:dyDescent="0.2">
      <c r="A89" s="2" t="s">
        <v>3</v>
      </c>
      <c r="B89" s="3">
        <v>3</v>
      </c>
      <c r="C89" s="10">
        <v>28000</v>
      </c>
      <c r="D89" s="3"/>
      <c r="E89" s="5">
        <v>4.9000000000000004</v>
      </c>
      <c r="F89" s="5"/>
      <c r="G89" s="12">
        <v>8312</v>
      </c>
      <c r="H89" s="5"/>
      <c r="I89" s="5">
        <v>1.4550000000000001</v>
      </c>
      <c r="J89" s="5"/>
      <c r="K89" s="5">
        <f>I89-E89</f>
        <v>-3.4450000000000003</v>
      </c>
    </row>
    <row r="90" spans="1:11" x14ac:dyDescent="0.2">
      <c r="A90" s="2" t="s">
        <v>3</v>
      </c>
      <c r="B90" s="3">
        <v>2</v>
      </c>
      <c r="C90" s="10">
        <v>27500</v>
      </c>
      <c r="D90" s="3"/>
      <c r="E90" s="5">
        <v>4.375</v>
      </c>
      <c r="F90" s="5"/>
      <c r="G90" s="12">
        <v>16202</v>
      </c>
      <c r="H90" s="5"/>
      <c r="I90" s="5">
        <v>2.835</v>
      </c>
      <c r="J90" s="5"/>
      <c r="K90" s="5">
        <f>I90-E90</f>
        <v>-1.54</v>
      </c>
    </row>
    <row r="91" spans="1:11" x14ac:dyDescent="0.2">
      <c r="A91" s="2" t="s">
        <v>3</v>
      </c>
      <c r="B91" s="3">
        <v>1</v>
      </c>
      <c r="C91" s="10">
        <v>27500</v>
      </c>
      <c r="D91" s="3"/>
      <c r="E91" s="5">
        <v>4.8129999999999997</v>
      </c>
      <c r="F91" s="5"/>
      <c r="G91" s="12">
        <v>0</v>
      </c>
      <c r="H91" s="5"/>
      <c r="I91" s="5">
        <v>0</v>
      </c>
      <c r="J91" s="5"/>
      <c r="K91" s="5">
        <f t="shared" ref="K91:K97" si="3">I91-E91</f>
        <v>-4.8129999999999997</v>
      </c>
    </row>
    <row r="92" spans="1:11" x14ac:dyDescent="0.2">
      <c r="A92" s="2"/>
      <c r="B92" s="2" t="s">
        <v>4</v>
      </c>
      <c r="C92" s="15">
        <v>0</v>
      </c>
      <c r="D92" s="2"/>
      <c r="E92" s="5"/>
      <c r="F92" s="5"/>
      <c r="G92" s="12">
        <v>0</v>
      </c>
      <c r="H92" s="5"/>
      <c r="I92" s="5">
        <v>0</v>
      </c>
      <c r="J92" s="5"/>
      <c r="K92" s="5">
        <f t="shared" si="3"/>
        <v>0</v>
      </c>
    </row>
    <row r="93" spans="1:11" x14ac:dyDescent="0.2">
      <c r="A93" s="2"/>
      <c r="B93" s="2" t="s">
        <v>5</v>
      </c>
      <c r="C93" s="10">
        <v>8800</v>
      </c>
      <c r="D93" s="5" t="s">
        <v>17</v>
      </c>
      <c r="E93" s="5">
        <f>0.968+0.968</f>
        <v>1.9359999999999999</v>
      </c>
      <c r="F93" s="5"/>
      <c r="G93" s="12">
        <v>13200</v>
      </c>
      <c r="H93" s="5" t="s">
        <v>17</v>
      </c>
      <c r="I93" s="5">
        <f>0.968*3</f>
        <v>2.9039999999999999</v>
      </c>
      <c r="J93" s="5"/>
      <c r="K93" s="5">
        <f t="shared" si="3"/>
        <v>0.96799999999999997</v>
      </c>
    </row>
    <row r="94" spans="1:11" x14ac:dyDescent="0.2">
      <c r="A94" s="2"/>
      <c r="B94" s="2"/>
      <c r="C94" s="10">
        <v>7000</v>
      </c>
      <c r="D94" s="5" t="s">
        <v>16</v>
      </c>
      <c r="E94" s="5"/>
      <c r="F94" s="5"/>
      <c r="G94" s="12">
        <v>0</v>
      </c>
      <c r="H94" s="5" t="s">
        <v>16</v>
      </c>
      <c r="I94" s="5"/>
      <c r="J94" s="5"/>
      <c r="K94" s="5">
        <f t="shared" si="3"/>
        <v>0</v>
      </c>
    </row>
    <row r="95" spans="1:11" x14ac:dyDescent="0.2">
      <c r="A95" s="2"/>
      <c r="B95" s="2" t="s">
        <v>6</v>
      </c>
      <c r="C95" s="10">
        <v>10000</v>
      </c>
      <c r="D95" s="5" t="s">
        <v>16</v>
      </c>
      <c r="E95" s="5"/>
      <c r="F95" s="5"/>
      <c r="G95" s="12">
        <v>0</v>
      </c>
      <c r="H95" s="5" t="s">
        <v>16</v>
      </c>
      <c r="I95" s="5"/>
      <c r="J95" s="5"/>
      <c r="K95" s="5">
        <f t="shared" si="3"/>
        <v>0</v>
      </c>
    </row>
    <row r="96" spans="1:11" x14ac:dyDescent="0.2">
      <c r="A96" s="2"/>
      <c r="B96" s="2" t="s">
        <v>23</v>
      </c>
      <c r="C96" s="10">
        <v>0</v>
      </c>
      <c r="D96" s="5"/>
      <c r="E96" s="5">
        <v>0</v>
      </c>
      <c r="F96" s="5"/>
      <c r="G96" s="12">
        <v>9500</v>
      </c>
      <c r="H96" s="5" t="s">
        <v>17</v>
      </c>
      <c r="I96" s="5">
        <v>1.9</v>
      </c>
      <c r="J96" s="5"/>
      <c r="K96" s="5">
        <f t="shared" si="3"/>
        <v>1.9</v>
      </c>
    </row>
    <row r="97" spans="1:11" x14ac:dyDescent="0.2">
      <c r="A97" s="2"/>
      <c r="B97" s="2" t="s">
        <v>7</v>
      </c>
      <c r="C97" s="10">
        <v>10000</v>
      </c>
      <c r="D97" s="5" t="s">
        <v>16</v>
      </c>
      <c r="E97" s="5"/>
      <c r="F97" s="5"/>
      <c r="G97" s="12">
        <v>11804</v>
      </c>
      <c r="H97" s="5" t="s">
        <v>16</v>
      </c>
      <c r="I97" s="5"/>
      <c r="J97" s="5"/>
      <c r="K97" s="5">
        <f t="shared" si="3"/>
        <v>0</v>
      </c>
    </row>
    <row r="98" spans="1:11" x14ac:dyDescent="0.2">
      <c r="A98" s="2"/>
      <c r="B98" s="2"/>
      <c r="C98" s="2"/>
      <c r="D98" s="2"/>
      <c r="E98" s="5"/>
      <c r="F98" s="5"/>
      <c r="H98" s="5"/>
      <c r="I98" s="5"/>
      <c r="J98" s="5"/>
      <c r="K98" s="5"/>
    </row>
    <row r="99" spans="1:11" x14ac:dyDescent="0.2">
      <c r="I99" s="6" t="s">
        <v>12</v>
      </c>
      <c r="K99" s="5">
        <f>SUM(K88:K97)</f>
        <v>-6.886000000000001</v>
      </c>
    </row>
  </sheetData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67" workbookViewId="0">
      <selection activeCell="G101" sqref="G101"/>
    </sheetView>
  </sheetViews>
  <sheetFormatPr defaultRowHeight="12.75" x14ac:dyDescent="0.2"/>
  <cols>
    <col min="1" max="1" width="8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6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1" t="s">
        <v>0</v>
      </c>
    </row>
    <row r="2" spans="1:11" ht="20.25" customHeight="1" x14ac:dyDescent="0.3">
      <c r="A2" s="1"/>
      <c r="G2" s="11" t="s">
        <v>1</v>
      </c>
    </row>
    <row r="3" spans="1:11" ht="20.25" customHeight="1" x14ac:dyDescent="0.3">
      <c r="A3" s="1"/>
      <c r="G3" s="11" t="s">
        <v>25</v>
      </c>
    </row>
    <row r="4" spans="1:11" ht="12.75" customHeight="1" x14ac:dyDescent="0.3">
      <c r="A4" s="1"/>
    </row>
    <row r="5" spans="1:11" ht="12.75" customHeight="1" x14ac:dyDescent="0.3">
      <c r="A5" s="1"/>
    </row>
    <row r="6" spans="1:11" ht="12.75" customHeight="1" x14ac:dyDescent="0.3">
      <c r="A6" s="1"/>
    </row>
    <row r="7" spans="1:11" x14ac:dyDescent="0.2">
      <c r="C7" s="4"/>
      <c r="F7" s="4"/>
      <c r="G7" s="13"/>
      <c r="H7" s="4" t="s">
        <v>8</v>
      </c>
      <c r="I7" s="4"/>
      <c r="J7" s="8"/>
    </row>
    <row r="8" spans="1:11" x14ac:dyDescent="0.2">
      <c r="C8" s="4"/>
      <c r="D8" s="4" t="s">
        <v>2</v>
      </c>
      <c r="F8" s="4"/>
      <c r="G8" s="13"/>
      <c r="H8" s="4" t="s">
        <v>18</v>
      </c>
      <c r="I8" s="4"/>
      <c r="J8" s="4" t="s">
        <v>13</v>
      </c>
      <c r="K8" s="4" t="s">
        <v>10</v>
      </c>
    </row>
    <row r="9" spans="1:11" x14ac:dyDescent="0.2">
      <c r="C9" s="4"/>
      <c r="D9" s="4" t="s">
        <v>9</v>
      </c>
      <c r="F9" s="4"/>
      <c r="G9" s="13"/>
      <c r="H9" s="4" t="s">
        <v>19</v>
      </c>
      <c r="I9" s="4"/>
      <c r="J9" s="9">
        <v>1</v>
      </c>
      <c r="K9" s="4" t="s">
        <v>11</v>
      </c>
    </row>
    <row r="10" spans="1:11" x14ac:dyDescent="0.2">
      <c r="E10" s="4"/>
      <c r="F10" s="4"/>
      <c r="G10" s="13"/>
      <c r="H10" s="4"/>
      <c r="I10" s="4"/>
      <c r="K10" s="4"/>
    </row>
    <row r="11" spans="1:11" x14ac:dyDescent="0.2">
      <c r="C11" s="6" t="s">
        <v>14</v>
      </c>
      <c r="E11" s="4" t="s">
        <v>15</v>
      </c>
      <c r="F11" s="4"/>
      <c r="G11" s="14" t="s">
        <v>14</v>
      </c>
      <c r="I11" s="4" t="s">
        <v>15</v>
      </c>
    </row>
    <row r="12" spans="1:11" x14ac:dyDescent="0.2">
      <c r="C12" s="6"/>
      <c r="E12" s="4"/>
      <c r="F12" s="4"/>
      <c r="G12" s="14"/>
      <c r="I12" s="4"/>
    </row>
    <row r="13" spans="1:11" x14ac:dyDescent="0.2">
      <c r="A13" s="2" t="s">
        <v>3</v>
      </c>
      <c r="B13" s="3">
        <v>4</v>
      </c>
      <c r="C13" s="17">
        <v>11432</v>
      </c>
      <c r="D13" s="3"/>
      <c r="E13" s="5">
        <v>2.3439999999999999</v>
      </c>
      <c r="F13" s="5"/>
      <c r="G13" s="16">
        <v>24031</v>
      </c>
      <c r="H13" s="5"/>
      <c r="I13" s="5">
        <v>4.2050000000000001</v>
      </c>
      <c r="J13" s="5"/>
      <c r="K13" s="5">
        <f t="shared" ref="K13:K22" si="0">I13-E13</f>
        <v>1.8610000000000002</v>
      </c>
    </row>
    <row r="14" spans="1:11" x14ac:dyDescent="0.2">
      <c r="A14" s="2" t="s">
        <v>3</v>
      </c>
      <c r="B14" s="3">
        <v>3</v>
      </c>
      <c r="C14" s="17">
        <v>28000</v>
      </c>
      <c r="D14" s="3"/>
      <c r="E14" s="5">
        <v>4.9000000000000004</v>
      </c>
      <c r="F14" s="5"/>
      <c r="G14" s="16">
        <v>21840</v>
      </c>
      <c r="H14" s="5"/>
      <c r="I14" s="5">
        <v>3.8220000000000001</v>
      </c>
      <c r="J14" s="5"/>
      <c r="K14" s="5">
        <f t="shared" si="0"/>
        <v>-1.0780000000000003</v>
      </c>
    </row>
    <row r="15" spans="1:11" x14ac:dyDescent="0.2">
      <c r="A15" s="2" t="s">
        <v>3</v>
      </c>
      <c r="B15" s="3">
        <v>2</v>
      </c>
      <c r="C15" s="17">
        <v>27500</v>
      </c>
      <c r="D15" s="3"/>
      <c r="E15" s="5">
        <v>4.375</v>
      </c>
      <c r="F15" s="5"/>
      <c r="G15" s="16">
        <v>25000</v>
      </c>
      <c r="H15" s="5"/>
      <c r="I15" s="5">
        <v>4.375</v>
      </c>
      <c r="J15" s="5"/>
      <c r="K15" s="5">
        <f t="shared" si="0"/>
        <v>0</v>
      </c>
    </row>
    <row r="16" spans="1:11" x14ac:dyDescent="0.2">
      <c r="A16" s="2" t="s">
        <v>3</v>
      </c>
      <c r="B16" s="3">
        <v>1</v>
      </c>
      <c r="C16" s="17">
        <v>27500</v>
      </c>
      <c r="D16" s="3"/>
      <c r="E16" s="5">
        <v>4.8129999999999997</v>
      </c>
      <c r="F16" s="5"/>
      <c r="G16" s="16">
        <v>20458</v>
      </c>
      <c r="H16" s="5"/>
      <c r="I16" s="5">
        <v>3.58</v>
      </c>
      <c r="J16" s="5"/>
      <c r="K16" s="5">
        <f t="shared" si="0"/>
        <v>-1.2329999999999997</v>
      </c>
    </row>
    <row r="17" spans="1:11" x14ac:dyDescent="0.2">
      <c r="A17" s="2"/>
      <c r="B17" s="2" t="s">
        <v>4</v>
      </c>
      <c r="C17" s="18">
        <v>0</v>
      </c>
      <c r="D17" s="2"/>
      <c r="E17" s="7">
        <v>0</v>
      </c>
      <c r="F17" s="7"/>
      <c r="G17" s="16">
        <v>0</v>
      </c>
      <c r="H17" s="5"/>
      <c r="I17" s="5">
        <v>0</v>
      </c>
      <c r="J17" s="5"/>
      <c r="K17" s="5">
        <f t="shared" si="0"/>
        <v>0</v>
      </c>
    </row>
    <row r="18" spans="1:11" x14ac:dyDescent="0.2">
      <c r="A18" s="2"/>
      <c r="B18" s="2" t="s">
        <v>5</v>
      </c>
      <c r="C18" s="19">
        <v>8800</v>
      </c>
      <c r="D18" s="5" t="s">
        <v>17</v>
      </c>
      <c r="E18" s="5">
        <f>0.968+0.968</f>
        <v>1.9359999999999999</v>
      </c>
      <c r="F18" s="5"/>
      <c r="G18" s="16">
        <f>4400*3</f>
        <v>13200</v>
      </c>
      <c r="H18" s="5" t="s">
        <v>17</v>
      </c>
      <c r="I18" s="5">
        <f>0.968*3</f>
        <v>2.9039999999999999</v>
      </c>
      <c r="J18" s="5"/>
      <c r="K18" s="5">
        <f t="shared" si="0"/>
        <v>0.96799999999999997</v>
      </c>
    </row>
    <row r="19" spans="1:11" x14ac:dyDescent="0.2">
      <c r="A19" s="2"/>
      <c r="B19" s="2"/>
      <c r="C19" s="19">
        <v>7000</v>
      </c>
      <c r="D19" s="5" t="s">
        <v>16</v>
      </c>
      <c r="E19" s="5"/>
      <c r="F19" s="5"/>
      <c r="G19" s="16">
        <v>7000</v>
      </c>
      <c r="H19" s="5" t="s">
        <v>16</v>
      </c>
      <c r="I19" s="5"/>
      <c r="J19" s="5"/>
      <c r="K19" s="5">
        <f t="shared" si="0"/>
        <v>0</v>
      </c>
    </row>
    <row r="20" spans="1:11" x14ac:dyDescent="0.2">
      <c r="A20" s="2"/>
      <c r="B20" s="2" t="s">
        <v>6</v>
      </c>
      <c r="C20" s="19">
        <v>10000</v>
      </c>
      <c r="D20" s="5" t="s">
        <v>16</v>
      </c>
      <c r="E20" s="5"/>
      <c r="F20" s="5"/>
      <c r="G20" s="16">
        <v>9500</v>
      </c>
      <c r="H20" s="5" t="s">
        <v>16</v>
      </c>
      <c r="I20" s="5"/>
      <c r="J20" s="5"/>
      <c r="K20" s="5">
        <f t="shared" si="0"/>
        <v>0</v>
      </c>
    </row>
    <row r="21" spans="1:11" x14ac:dyDescent="0.2">
      <c r="A21" s="2"/>
      <c r="B21" s="2" t="s">
        <v>23</v>
      </c>
      <c r="C21" s="19">
        <v>0</v>
      </c>
      <c r="D21" s="5"/>
      <c r="E21" s="5">
        <v>0</v>
      </c>
      <c r="F21" s="5"/>
      <c r="G21" s="16">
        <v>9500</v>
      </c>
      <c r="H21" s="5" t="s">
        <v>17</v>
      </c>
      <c r="I21" s="5">
        <v>1.9</v>
      </c>
      <c r="J21" s="5"/>
      <c r="K21" s="5">
        <f t="shared" si="0"/>
        <v>1.9</v>
      </c>
    </row>
    <row r="22" spans="1:11" x14ac:dyDescent="0.2">
      <c r="A22" s="2"/>
      <c r="B22" s="2" t="s">
        <v>7</v>
      </c>
      <c r="C22" s="19">
        <v>10000</v>
      </c>
      <c r="D22" s="5" t="s">
        <v>16</v>
      </c>
      <c r="E22" s="5"/>
      <c r="F22" s="5"/>
      <c r="G22" s="16">
        <v>9500</v>
      </c>
      <c r="H22" s="5" t="s">
        <v>16</v>
      </c>
      <c r="I22" s="5"/>
      <c r="J22" s="5"/>
      <c r="K22" s="5">
        <f t="shared" si="0"/>
        <v>0</v>
      </c>
    </row>
    <row r="23" spans="1:11" x14ac:dyDescent="0.2">
      <c r="A23" s="2"/>
      <c r="B23" s="2"/>
      <c r="C23" s="19"/>
      <c r="D23" s="5"/>
      <c r="E23" s="5"/>
      <c r="F23" s="5"/>
      <c r="H23" s="5"/>
      <c r="I23" s="5"/>
      <c r="J23" s="5"/>
      <c r="K23" s="5"/>
    </row>
    <row r="24" spans="1:11" x14ac:dyDescent="0.2">
      <c r="A24" s="2"/>
      <c r="E24" s="5"/>
      <c r="I24" s="6" t="s">
        <v>12</v>
      </c>
      <c r="K24" s="5">
        <f>SUM(K13:K22)</f>
        <v>2.4180000000000001</v>
      </c>
    </row>
    <row r="25" spans="1:11" x14ac:dyDescent="0.2">
      <c r="A25" s="2"/>
      <c r="E25" s="5"/>
      <c r="I25" s="6"/>
      <c r="K25" s="5"/>
    </row>
    <row r="26" spans="1:11" x14ac:dyDescent="0.2">
      <c r="A26" s="2"/>
      <c r="E26" s="5"/>
      <c r="I26" s="6"/>
      <c r="K26" s="5"/>
    </row>
    <row r="28" spans="1:11" x14ac:dyDescent="0.2">
      <c r="F28" s="4"/>
      <c r="G28" s="13"/>
      <c r="H28" s="4" t="s">
        <v>8</v>
      </c>
    </row>
    <row r="29" spans="1:11" x14ac:dyDescent="0.2">
      <c r="D29" s="4" t="s">
        <v>2</v>
      </c>
      <c r="F29" s="4"/>
      <c r="G29" s="13"/>
      <c r="H29" s="4" t="s">
        <v>26</v>
      </c>
      <c r="J29" s="4" t="s">
        <v>13</v>
      </c>
      <c r="K29" s="4" t="s">
        <v>10</v>
      </c>
    </row>
    <row r="30" spans="1:11" x14ac:dyDescent="0.2">
      <c r="D30" s="4" t="s">
        <v>9</v>
      </c>
      <c r="F30" s="4"/>
      <c r="G30" s="13"/>
      <c r="H30" s="4" t="s">
        <v>19</v>
      </c>
      <c r="J30" s="9">
        <v>0.9</v>
      </c>
      <c r="K30" s="4" t="s">
        <v>11</v>
      </c>
    </row>
    <row r="31" spans="1:11" x14ac:dyDescent="0.2">
      <c r="E31" s="4"/>
      <c r="F31" s="4"/>
      <c r="G31" s="13"/>
      <c r="H31" s="4"/>
      <c r="I31" s="4"/>
    </row>
    <row r="32" spans="1:11" x14ac:dyDescent="0.2">
      <c r="C32" s="6" t="s">
        <v>14</v>
      </c>
      <c r="E32" s="4" t="s">
        <v>15</v>
      </c>
      <c r="F32" s="4"/>
      <c r="G32" s="14" t="s">
        <v>14</v>
      </c>
      <c r="I32" s="4" t="s">
        <v>15</v>
      </c>
    </row>
    <row r="33" spans="1:11" x14ac:dyDescent="0.2">
      <c r="C33" s="6"/>
      <c r="E33" s="4"/>
      <c r="F33" s="4"/>
      <c r="G33" s="14"/>
      <c r="I33" s="4"/>
    </row>
    <row r="34" spans="1:11" x14ac:dyDescent="0.2">
      <c r="A34" s="2" t="s">
        <v>3</v>
      </c>
      <c r="B34" s="3">
        <v>4</v>
      </c>
      <c r="C34" s="17">
        <v>11432</v>
      </c>
      <c r="D34" s="3"/>
      <c r="E34" s="5">
        <v>2.3439999999999999</v>
      </c>
      <c r="F34" s="5"/>
      <c r="G34" s="16">
        <v>20382</v>
      </c>
      <c r="H34" s="5"/>
      <c r="I34" s="5">
        <v>3.5670000000000002</v>
      </c>
      <c r="J34" s="5"/>
      <c r="K34" s="5">
        <f t="shared" ref="K34:K43" si="1">I34-E34</f>
        <v>1.2230000000000003</v>
      </c>
    </row>
    <row r="35" spans="1:11" x14ac:dyDescent="0.2">
      <c r="A35" s="2" t="s">
        <v>3</v>
      </c>
      <c r="B35" s="3">
        <v>3</v>
      </c>
      <c r="C35" s="17">
        <v>28000</v>
      </c>
      <c r="D35" s="3"/>
      <c r="E35" s="5">
        <v>4.9000000000000004</v>
      </c>
      <c r="F35" s="5"/>
      <c r="G35" s="16">
        <v>16524</v>
      </c>
      <c r="H35" s="5"/>
      <c r="I35" s="5">
        <v>2.8919999999999999</v>
      </c>
      <c r="J35" s="5"/>
      <c r="K35" s="5">
        <f t="shared" si="1"/>
        <v>-2.0080000000000005</v>
      </c>
    </row>
    <row r="36" spans="1:11" x14ac:dyDescent="0.2">
      <c r="A36" s="2" t="s">
        <v>3</v>
      </c>
      <c r="B36" s="3">
        <v>2</v>
      </c>
      <c r="C36" s="17">
        <v>27500</v>
      </c>
      <c r="D36" s="3"/>
      <c r="E36" s="5">
        <v>4.375</v>
      </c>
      <c r="F36" s="5"/>
      <c r="G36" s="16">
        <v>16744</v>
      </c>
      <c r="H36" s="5"/>
      <c r="I36" s="5">
        <v>2.93</v>
      </c>
      <c r="J36" s="5"/>
      <c r="K36" s="5">
        <f t="shared" si="1"/>
        <v>-1.4449999999999998</v>
      </c>
    </row>
    <row r="37" spans="1:11" x14ac:dyDescent="0.2">
      <c r="A37" s="2" t="s">
        <v>3</v>
      </c>
      <c r="B37" s="3">
        <v>1</v>
      </c>
      <c r="C37" s="17">
        <v>27500</v>
      </c>
      <c r="D37" s="3"/>
      <c r="E37" s="5">
        <v>4.8129999999999997</v>
      </c>
      <c r="F37" s="5"/>
      <c r="G37" s="16">
        <v>24890</v>
      </c>
      <c r="H37" s="5"/>
      <c r="I37" s="5">
        <v>4.3559999999999999</v>
      </c>
      <c r="J37" s="5"/>
      <c r="K37" s="5">
        <f t="shared" si="1"/>
        <v>-0.45699999999999985</v>
      </c>
    </row>
    <row r="38" spans="1:11" x14ac:dyDescent="0.2">
      <c r="A38" s="2"/>
      <c r="B38" s="2" t="s">
        <v>4</v>
      </c>
      <c r="C38" s="18">
        <v>0</v>
      </c>
      <c r="D38" s="2"/>
      <c r="E38" s="5"/>
      <c r="F38" s="5"/>
      <c r="G38" s="16">
        <v>0</v>
      </c>
      <c r="H38" s="5"/>
      <c r="I38" s="5">
        <v>0</v>
      </c>
      <c r="J38" s="5"/>
      <c r="K38" s="5">
        <f t="shared" si="1"/>
        <v>0</v>
      </c>
    </row>
    <row r="39" spans="1:11" x14ac:dyDescent="0.2">
      <c r="A39" s="2"/>
      <c r="B39" s="2" t="s">
        <v>5</v>
      </c>
      <c r="C39" s="19">
        <v>8800</v>
      </c>
      <c r="D39" s="5" t="s">
        <v>17</v>
      </c>
      <c r="E39" s="5">
        <f>0.968+0.968</f>
        <v>1.9359999999999999</v>
      </c>
      <c r="F39" s="5"/>
      <c r="G39" s="16">
        <f>4400*3</f>
        <v>13200</v>
      </c>
      <c r="H39" s="5" t="s">
        <v>17</v>
      </c>
      <c r="I39" s="5">
        <f>0.968*3</f>
        <v>2.9039999999999999</v>
      </c>
      <c r="J39" s="5"/>
      <c r="K39" s="5">
        <f t="shared" si="1"/>
        <v>0.96799999999999997</v>
      </c>
    </row>
    <row r="40" spans="1:11" x14ac:dyDescent="0.2">
      <c r="A40" s="2"/>
      <c r="B40" s="2"/>
      <c r="C40" s="19">
        <v>7000</v>
      </c>
      <c r="D40" s="5" t="s">
        <v>16</v>
      </c>
      <c r="E40" s="5"/>
      <c r="F40" s="5"/>
      <c r="G40" s="16">
        <v>7000</v>
      </c>
      <c r="H40" s="5" t="s">
        <v>16</v>
      </c>
      <c r="I40" s="5"/>
      <c r="J40" s="5"/>
      <c r="K40" s="5">
        <f t="shared" si="1"/>
        <v>0</v>
      </c>
    </row>
    <row r="41" spans="1:11" x14ac:dyDescent="0.2">
      <c r="A41" s="2"/>
      <c r="B41" s="2" t="s">
        <v>6</v>
      </c>
      <c r="C41" s="19">
        <v>10000</v>
      </c>
      <c r="D41" s="5" t="s">
        <v>16</v>
      </c>
      <c r="E41" s="5"/>
      <c r="F41" s="5"/>
      <c r="G41" s="16">
        <v>9500</v>
      </c>
      <c r="H41" s="5" t="s">
        <v>16</v>
      </c>
      <c r="I41" s="5"/>
      <c r="J41" s="5"/>
      <c r="K41" s="5">
        <f t="shared" si="1"/>
        <v>0</v>
      </c>
    </row>
    <row r="42" spans="1:11" x14ac:dyDescent="0.2">
      <c r="A42" s="2"/>
      <c r="B42" s="2" t="s">
        <v>23</v>
      </c>
      <c r="C42" s="19">
        <v>0</v>
      </c>
      <c r="D42" s="5"/>
      <c r="E42" s="5">
        <v>0</v>
      </c>
      <c r="F42" s="5"/>
      <c r="G42" s="16">
        <v>9500</v>
      </c>
      <c r="H42" s="5" t="s">
        <v>17</v>
      </c>
      <c r="I42" s="5">
        <v>1.9</v>
      </c>
      <c r="J42" s="5"/>
      <c r="K42" s="5">
        <f t="shared" si="1"/>
        <v>1.9</v>
      </c>
    </row>
    <row r="43" spans="1:11" x14ac:dyDescent="0.2">
      <c r="A43" s="2"/>
      <c r="B43" s="2" t="s">
        <v>7</v>
      </c>
      <c r="C43" s="19">
        <v>10000</v>
      </c>
      <c r="D43" s="5" t="s">
        <v>16</v>
      </c>
      <c r="E43" s="5"/>
      <c r="F43" s="5"/>
      <c r="G43" s="16">
        <v>9500</v>
      </c>
      <c r="H43" s="5" t="s">
        <v>16</v>
      </c>
      <c r="I43" s="5"/>
      <c r="J43" s="5"/>
      <c r="K43" s="5">
        <f t="shared" si="1"/>
        <v>0</v>
      </c>
    </row>
    <row r="44" spans="1:11" x14ac:dyDescent="0.2">
      <c r="A44" s="2"/>
      <c r="B44" s="2"/>
      <c r="C44" s="2"/>
      <c r="D44" s="2"/>
      <c r="E44" s="5"/>
      <c r="F44" s="5"/>
      <c r="H44" s="5"/>
      <c r="I44" s="5"/>
      <c r="J44" s="5"/>
      <c r="K44" s="5"/>
    </row>
    <row r="45" spans="1:11" x14ac:dyDescent="0.2">
      <c r="I45" s="6" t="s">
        <v>12</v>
      </c>
      <c r="K45" s="5">
        <f>SUM(K34:K43)</f>
        <v>0.18100000000000005</v>
      </c>
    </row>
    <row r="55" spans="4:11" ht="20.25" x14ac:dyDescent="0.3">
      <c r="G55" s="11" t="s">
        <v>0</v>
      </c>
    </row>
    <row r="56" spans="4:11" ht="20.25" x14ac:dyDescent="0.3">
      <c r="G56" s="11" t="s">
        <v>1</v>
      </c>
    </row>
    <row r="57" spans="4:11" ht="20.25" x14ac:dyDescent="0.3">
      <c r="G57" s="11" t="s">
        <v>25</v>
      </c>
    </row>
    <row r="59" spans="4:11" x14ac:dyDescent="0.2">
      <c r="D59" s="4"/>
      <c r="F59" s="4"/>
      <c r="I59" s="4"/>
      <c r="J59" s="4"/>
    </row>
    <row r="60" spans="4:11" x14ac:dyDescent="0.2">
      <c r="I60" s="4"/>
      <c r="J60" s="3"/>
    </row>
    <row r="61" spans="4:11" x14ac:dyDescent="0.2">
      <c r="F61" s="4"/>
      <c r="G61" s="13"/>
      <c r="H61" s="4" t="s">
        <v>8</v>
      </c>
    </row>
    <row r="62" spans="4:11" x14ac:dyDescent="0.2">
      <c r="D62" s="4" t="s">
        <v>2</v>
      </c>
      <c r="F62" s="4"/>
      <c r="G62" s="13"/>
      <c r="H62" s="4" t="s">
        <v>27</v>
      </c>
      <c r="J62" s="4" t="s">
        <v>13</v>
      </c>
      <c r="K62" s="4" t="s">
        <v>10</v>
      </c>
    </row>
    <row r="63" spans="4:11" x14ac:dyDescent="0.2">
      <c r="D63" s="4" t="s">
        <v>9</v>
      </c>
      <c r="F63" s="4"/>
      <c r="G63" s="13"/>
      <c r="H63" s="4" t="s">
        <v>19</v>
      </c>
      <c r="J63" s="9">
        <v>0.8</v>
      </c>
      <c r="K63" s="4" t="s">
        <v>11</v>
      </c>
    </row>
    <row r="64" spans="4:11" x14ac:dyDescent="0.2">
      <c r="D64" s="4"/>
      <c r="F64" s="4"/>
      <c r="G64" s="13"/>
      <c r="H64" s="4"/>
      <c r="J64" s="9"/>
      <c r="K64" s="4"/>
    </row>
    <row r="65" spans="1:11" x14ac:dyDescent="0.2">
      <c r="C65" s="6" t="s">
        <v>14</v>
      </c>
      <c r="E65" s="4" t="s">
        <v>15</v>
      </c>
      <c r="F65" s="4"/>
      <c r="G65" s="14" t="s">
        <v>14</v>
      </c>
      <c r="I65" s="4" t="s">
        <v>15</v>
      </c>
    </row>
    <row r="66" spans="1:11" x14ac:dyDescent="0.2">
      <c r="C66" s="6"/>
      <c r="E66" s="4"/>
      <c r="F66" s="4"/>
      <c r="G66" s="14"/>
      <c r="I66" s="4"/>
    </row>
    <row r="67" spans="1:11" x14ac:dyDescent="0.2">
      <c r="A67" s="2" t="s">
        <v>3</v>
      </c>
      <c r="B67" s="3">
        <v>4</v>
      </c>
      <c r="C67" s="17">
        <v>11432</v>
      </c>
      <c r="D67" s="3"/>
      <c r="E67" s="5">
        <v>2.3439999999999999</v>
      </c>
      <c r="F67" s="5"/>
      <c r="G67" s="16">
        <v>17315</v>
      </c>
      <c r="H67" s="5"/>
      <c r="I67" s="5">
        <v>3.03</v>
      </c>
      <c r="J67" s="5"/>
      <c r="K67" s="5">
        <f t="shared" ref="K67:K76" si="2">I67-E67</f>
        <v>0.68599999999999994</v>
      </c>
    </row>
    <row r="68" spans="1:11" x14ac:dyDescent="0.2">
      <c r="A68" s="2" t="s">
        <v>3</v>
      </c>
      <c r="B68" s="3">
        <v>3</v>
      </c>
      <c r="C68" s="17">
        <v>28000</v>
      </c>
      <c r="D68" s="3"/>
      <c r="E68" s="5">
        <v>4.9000000000000004</v>
      </c>
      <c r="F68" s="5"/>
      <c r="G68" s="16">
        <v>12356</v>
      </c>
      <c r="H68" s="5"/>
      <c r="I68" s="5">
        <v>2.1619999999999999</v>
      </c>
      <c r="J68" s="5"/>
      <c r="K68" s="5">
        <f t="shared" si="2"/>
        <v>-2.7380000000000004</v>
      </c>
    </row>
    <row r="69" spans="1:11" x14ac:dyDescent="0.2">
      <c r="A69" s="2" t="s">
        <v>3</v>
      </c>
      <c r="B69" s="3">
        <v>2</v>
      </c>
      <c r="C69" s="17">
        <v>27500</v>
      </c>
      <c r="D69" s="3"/>
      <c r="E69" s="5">
        <v>4.375</v>
      </c>
      <c r="F69" s="5"/>
      <c r="G69" s="16">
        <v>14544</v>
      </c>
      <c r="H69" s="5"/>
      <c r="I69" s="5">
        <v>2.5449999999999999</v>
      </c>
      <c r="J69" s="5"/>
      <c r="K69" s="5">
        <f t="shared" si="2"/>
        <v>-1.83</v>
      </c>
    </row>
    <row r="70" spans="1:11" x14ac:dyDescent="0.2">
      <c r="A70" s="2" t="s">
        <v>3</v>
      </c>
      <c r="B70" s="3">
        <v>1</v>
      </c>
      <c r="C70" s="17">
        <v>27500</v>
      </c>
      <c r="D70" s="3"/>
      <c r="E70" s="5">
        <v>4.8129999999999997</v>
      </c>
      <c r="F70" s="5"/>
      <c r="G70" s="16">
        <v>21923</v>
      </c>
      <c r="H70" s="5"/>
      <c r="I70" s="5">
        <v>3.8370000000000002</v>
      </c>
      <c r="J70" s="5"/>
      <c r="K70" s="5">
        <f t="shared" si="2"/>
        <v>-0.97599999999999953</v>
      </c>
    </row>
    <row r="71" spans="1:11" x14ac:dyDescent="0.2">
      <c r="A71" s="2"/>
      <c r="B71" s="2" t="s">
        <v>4</v>
      </c>
      <c r="C71" s="18">
        <v>0</v>
      </c>
      <c r="D71" s="2"/>
      <c r="E71" s="5"/>
      <c r="F71" s="5"/>
      <c r="G71" s="16">
        <v>0</v>
      </c>
      <c r="H71" s="5"/>
      <c r="I71" s="5">
        <v>0</v>
      </c>
      <c r="J71" s="5"/>
      <c r="K71" s="5">
        <f t="shared" si="2"/>
        <v>0</v>
      </c>
    </row>
    <row r="72" spans="1:11" x14ac:dyDescent="0.2">
      <c r="A72" s="2"/>
      <c r="B72" s="2" t="s">
        <v>5</v>
      </c>
      <c r="C72" s="19">
        <v>8800</v>
      </c>
      <c r="D72" s="5" t="s">
        <v>17</v>
      </c>
      <c r="E72" s="5">
        <f>0.968+0.968</f>
        <v>1.9359999999999999</v>
      </c>
      <c r="F72" s="5"/>
      <c r="G72" s="16">
        <v>13200</v>
      </c>
      <c r="H72" s="5" t="s">
        <v>17</v>
      </c>
      <c r="I72" s="5">
        <f>0.968*3</f>
        <v>2.9039999999999999</v>
      </c>
      <c r="J72" s="5"/>
      <c r="K72" s="5">
        <f t="shared" si="2"/>
        <v>0.96799999999999997</v>
      </c>
    </row>
    <row r="73" spans="1:11" x14ac:dyDescent="0.2">
      <c r="A73" s="2"/>
      <c r="B73" s="2"/>
      <c r="C73" s="19">
        <v>7000</v>
      </c>
      <c r="D73" s="5" t="s">
        <v>16</v>
      </c>
      <c r="E73" s="5"/>
      <c r="F73" s="5"/>
      <c r="G73" s="16">
        <v>2500</v>
      </c>
      <c r="H73" s="5" t="s">
        <v>16</v>
      </c>
      <c r="I73" s="5"/>
      <c r="J73" s="5"/>
      <c r="K73" s="5">
        <f t="shared" si="2"/>
        <v>0</v>
      </c>
    </row>
    <row r="74" spans="1:11" x14ac:dyDescent="0.2">
      <c r="A74" s="2"/>
      <c r="B74" s="2" t="s">
        <v>6</v>
      </c>
      <c r="C74" s="19">
        <v>10000</v>
      </c>
      <c r="D74" s="5" t="s">
        <v>16</v>
      </c>
      <c r="E74" s="5"/>
      <c r="F74" s="5"/>
      <c r="G74" s="16">
        <v>0</v>
      </c>
      <c r="H74" s="5" t="s">
        <v>16</v>
      </c>
      <c r="I74" s="5"/>
      <c r="J74" s="5"/>
      <c r="K74" s="5">
        <f t="shared" si="2"/>
        <v>0</v>
      </c>
    </row>
    <row r="75" spans="1:11" x14ac:dyDescent="0.2">
      <c r="A75" s="2"/>
      <c r="B75" s="2" t="s">
        <v>23</v>
      </c>
      <c r="C75" s="19">
        <v>0</v>
      </c>
      <c r="D75" s="5"/>
      <c r="E75" s="5">
        <v>0</v>
      </c>
      <c r="F75" s="5"/>
      <c r="G75" s="16">
        <v>9500</v>
      </c>
      <c r="H75" s="5" t="s">
        <v>17</v>
      </c>
      <c r="I75" s="5">
        <v>1.9</v>
      </c>
      <c r="J75" s="5"/>
      <c r="K75" s="5">
        <f t="shared" si="2"/>
        <v>1.9</v>
      </c>
    </row>
    <row r="76" spans="1:11" x14ac:dyDescent="0.2">
      <c r="A76" s="2"/>
      <c r="B76" s="2" t="s">
        <v>7</v>
      </c>
      <c r="C76" s="19">
        <v>10000</v>
      </c>
      <c r="D76" s="5" t="s">
        <v>16</v>
      </c>
      <c r="E76" s="5"/>
      <c r="F76" s="5"/>
      <c r="G76" s="16">
        <v>13384</v>
      </c>
      <c r="H76" s="5" t="s">
        <v>16</v>
      </c>
      <c r="I76" s="5"/>
      <c r="J76" s="5"/>
      <c r="K76" s="5">
        <f t="shared" si="2"/>
        <v>0</v>
      </c>
    </row>
    <row r="77" spans="1:11" x14ac:dyDescent="0.2">
      <c r="A77" s="2"/>
      <c r="B77" s="2"/>
      <c r="C77" s="2"/>
      <c r="D77" s="2"/>
      <c r="E77" s="5"/>
      <c r="F77" s="5"/>
      <c r="H77" s="5"/>
      <c r="I77" s="5"/>
      <c r="J77" s="5"/>
      <c r="K77" s="5"/>
    </row>
    <row r="78" spans="1:11" x14ac:dyDescent="0.2">
      <c r="I78" s="6" t="s">
        <v>12</v>
      </c>
      <c r="K78" s="5">
        <f>SUM(K67:K76)</f>
        <v>-1.9900000000000007</v>
      </c>
    </row>
    <row r="79" spans="1:11" x14ac:dyDescent="0.2">
      <c r="I79" s="6"/>
      <c r="K79" s="5"/>
    </row>
    <row r="81" spans="1:11" x14ac:dyDescent="0.2">
      <c r="I81" s="4"/>
      <c r="J81" s="3"/>
    </row>
    <row r="82" spans="1:11" x14ac:dyDescent="0.2">
      <c r="F82" s="4"/>
      <c r="G82" s="13"/>
      <c r="H82" s="4" t="s">
        <v>8</v>
      </c>
      <c r="I82" s="4"/>
    </row>
    <row r="83" spans="1:11" x14ac:dyDescent="0.2">
      <c r="D83" s="4" t="s">
        <v>2</v>
      </c>
      <c r="F83" s="4"/>
      <c r="G83" s="13"/>
      <c r="H83" s="4" t="s">
        <v>28</v>
      </c>
      <c r="I83" s="4"/>
      <c r="J83" s="4" t="s">
        <v>13</v>
      </c>
      <c r="K83" s="4" t="s">
        <v>10</v>
      </c>
    </row>
    <row r="84" spans="1:11" x14ac:dyDescent="0.2">
      <c r="D84" s="4" t="s">
        <v>9</v>
      </c>
      <c r="F84" s="4"/>
      <c r="G84" s="13"/>
      <c r="H84" s="4" t="s">
        <v>19</v>
      </c>
      <c r="I84" s="4"/>
      <c r="J84" s="9">
        <v>0.7</v>
      </c>
      <c r="K84" s="4" t="s">
        <v>11</v>
      </c>
    </row>
    <row r="85" spans="1:11" x14ac:dyDescent="0.2">
      <c r="E85" s="4"/>
      <c r="F85" s="4"/>
      <c r="G85" s="13"/>
      <c r="H85" s="4"/>
      <c r="I85" s="4"/>
    </row>
    <row r="86" spans="1:11" x14ac:dyDescent="0.2">
      <c r="C86" s="6" t="s">
        <v>14</v>
      </c>
      <c r="E86" s="4" t="s">
        <v>15</v>
      </c>
      <c r="F86" s="4"/>
      <c r="G86" s="14" t="s">
        <v>14</v>
      </c>
      <c r="I86" s="4" t="s">
        <v>15</v>
      </c>
    </row>
    <row r="87" spans="1:11" x14ac:dyDescent="0.2">
      <c r="C87" s="6"/>
      <c r="E87" s="4"/>
      <c r="F87" s="4"/>
      <c r="G87" s="14"/>
      <c r="I87" s="4"/>
    </row>
    <row r="88" spans="1:11" x14ac:dyDescent="0.2">
      <c r="A88" s="2" t="s">
        <v>3</v>
      </c>
      <c r="B88" s="3">
        <v>4</v>
      </c>
      <c r="C88" s="17">
        <v>11432</v>
      </c>
      <c r="D88" s="3"/>
      <c r="E88" s="5">
        <v>2.3439999999999999</v>
      </c>
      <c r="F88" s="5"/>
      <c r="G88" s="16">
        <v>10346</v>
      </c>
      <c r="H88" s="5"/>
      <c r="I88" s="5">
        <v>1.81</v>
      </c>
      <c r="J88" s="5"/>
      <c r="K88" s="5">
        <f t="shared" ref="K88:K97" si="3">I88-E88</f>
        <v>-0.53399999999999981</v>
      </c>
    </row>
    <row r="89" spans="1:11" x14ac:dyDescent="0.2">
      <c r="A89" s="2" t="s">
        <v>3</v>
      </c>
      <c r="B89" s="3">
        <v>3</v>
      </c>
      <c r="C89" s="17">
        <v>28000</v>
      </c>
      <c r="D89" s="3"/>
      <c r="E89" s="5">
        <v>4.9000000000000004</v>
      </c>
      <c r="F89" s="5"/>
      <c r="G89" s="16">
        <v>10600</v>
      </c>
      <c r="H89" s="5"/>
      <c r="I89" s="5">
        <v>1.855</v>
      </c>
      <c r="J89" s="5"/>
      <c r="K89" s="5">
        <f t="shared" si="3"/>
        <v>-3.0450000000000004</v>
      </c>
    </row>
    <row r="90" spans="1:11" x14ac:dyDescent="0.2">
      <c r="A90" s="2" t="s">
        <v>3</v>
      </c>
      <c r="B90" s="3">
        <v>2</v>
      </c>
      <c r="C90" s="17">
        <v>27500</v>
      </c>
      <c r="D90" s="3"/>
      <c r="E90" s="5">
        <v>4.375</v>
      </c>
      <c r="F90" s="5"/>
      <c r="G90" s="16">
        <v>17203</v>
      </c>
      <c r="H90" s="5"/>
      <c r="I90" s="5">
        <v>3.0110000000000001</v>
      </c>
      <c r="J90" s="5"/>
      <c r="K90" s="5">
        <f t="shared" si="3"/>
        <v>-1.3639999999999999</v>
      </c>
    </row>
    <row r="91" spans="1:11" x14ac:dyDescent="0.2">
      <c r="A91" s="2" t="s">
        <v>3</v>
      </c>
      <c r="B91" s="3">
        <v>1</v>
      </c>
      <c r="C91" s="17">
        <v>27500</v>
      </c>
      <c r="D91" s="3"/>
      <c r="E91" s="5">
        <v>4.8129999999999997</v>
      </c>
      <c r="F91" s="5"/>
      <c r="G91" s="16">
        <v>20298</v>
      </c>
      <c r="H91" s="5"/>
      <c r="I91" s="5">
        <v>3.552</v>
      </c>
      <c r="J91" s="5"/>
      <c r="K91" s="5">
        <f t="shared" si="3"/>
        <v>-1.2609999999999997</v>
      </c>
    </row>
    <row r="92" spans="1:11" x14ac:dyDescent="0.2">
      <c r="A92" s="2"/>
      <c r="B92" s="2" t="s">
        <v>4</v>
      </c>
      <c r="C92" s="18">
        <v>0</v>
      </c>
      <c r="D92" s="2"/>
      <c r="E92" s="5"/>
      <c r="F92" s="5"/>
      <c r="G92" s="16">
        <v>0</v>
      </c>
      <c r="H92" s="5"/>
      <c r="I92" s="5">
        <v>0</v>
      </c>
      <c r="J92" s="5"/>
      <c r="K92" s="5">
        <f t="shared" si="3"/>
        <v>0</v>
      </c>
    </row>
    <row r="93" spans="1:11" x14ac:dyDescent="0.2">
      <c r="A93" s="2"/>
      <c r="B93" s="2" t="s">
        <v>5</v>
      </c>
      <c r="C93" s="19">
        <v>8800</v>
      </c>
      <c r="D93" s="5" t="s">
        <v>17</v>
      </c>
      <c r="E93" s="5">
        <f>0.968+0.968</f>
        <v>1.9359999999999999</v>
      </c>
      <c r="F93" s="5"/>
      <c r="G93" s="16">
        <v>13200</v>
      </c>
      <c r="H93" s="5" t="s">
        <v>17</v>
      </c>
      <c r="I93" s="5">
        <f>0.968*3</f>
        <v>2.9039999999999999</v>
      </c>
      <c r="J93" s="5"/>
      <c r="K93" s="5">
        <f t="shared" si="3"/>
        <v>0.96799999999999997</v>
      </c>
    </row>
    <row r="94" spans="1:11" x14ac:dyDescent="0.2">
      <c r="A94" s="2"/>
      <c r="B94" s="2"/>
      <c r="C94" s="19">
        <v>7000</v>
      </c>
      <c r="D94" s="5" t="s">
        <v>16</v>
      </c>
      <c r="E94" s="5"/>
      <c r="F94" s="5"/>
      <c r="G94" s="16">
        <v>0</v>
      </c>
      <c r="H94" s="5" t="s">
        <v>16</v>
      </c>
      <c r="I94" s="5"/>
      <c r="J94" s="5"/>
      <c r="K94" s="5">
        <f t="shared" si="3"/>
        <v>0</v>
      </c>
    </row>
    <row r="95" spans="1:11" x14ac:dyDescent="0.2">
      <c r="A95" s="2"/>
      <c r="B95" s="2" t="s">
        <v>6</v>
      </c>
      <c r="C95" s="19">
        <v>10000</v>
      </c>
      <c r="D95" s="5" t="s">
        <v>16</v>
      </c>
      <c r="E95" s="5"/>
      <c r="F95" s="5"/>
      <c r="G95" s="16">
        <v>0</v>
      </c>
      <c r="H95" s="5" t="s">
        <v>16</v>
      </c>
      <c r="I95" s="5"/>
      <c r="J95" s="5"/>
      <c r="K95" s="5">
        <f t="shared" si="3"/>
        <v>0</v>
      </c>
    </row>
    <row r="96" spans="1:11" x14ac:dyDescent="0.2">
      <c r="A96" s="2"/>
      <c r="B96" s="2" t="s">
        <v>23</v>
      </c>
      <c r="C96" s="19">
        <v>0</v>
      </c>
      <c r="D96" s="5"/>
      <c r="E96" s="5">
        <v>0</v>
      </c>
      <c r="F96" s="5"/>
      <c r="G96" s="16">
        <v>9500</v>
      </c>
      <c r="H96" s="5" t="s">
        <v>17</v>
      </c>
      <c r="I96" s="5">
        <v>1.9</v>
      </c>
      <c r="J96" s="5"/>
      <c r="K96" s="5">
        <f t="shared" si="3"/>
        <v>1.9</v>
      </c>
    </row>
    <row r="97" spans="1:11" x14ac:dyDescent="0.2">
      <c r="A97" s="2"/>
      <c r="B97" s="2" t="s">
        <v>7</v>
      </c>
      <c r="C97" s="19">
        <v>10000</v>
      </c>
      <c r="D97" s="5" t="s">
        <v>16</v>
      </c>
      <c r="E97" s="5"/>
      <c r="F97" s="5"/>
      <c r="G97" s="16">
        <v>11804</v>
      </c>
      <c r="H97" s="5" t="s">
        <v>16</v>
      </c>
      <c r="I97" s="5"/>
      <c r="J97" s="5"/>
      <c r="K97" s="5">
        <f t="shared" si="3"/>
        <v>0</v>
      </c>
    </row>
    <row r="98" spans="1:11" x14ac:dyDescent="0.2">
      <c r="A98" s="2"/>
      <c r="B98" s="2"/>
      <c r="C98" s="2"/>
      <c r="D98" s="2"/>
      <c r="E98" s="5"/>
      <c r="F98" s="5"/>
      <c r="H98" s="5"/>
      <c r="I98" s="5"/>
      <c r="J98" s="5"/>
      <c r="K98" s="5"/>
    </row>
    <row r="99" spans="1:11" x14ac:dyDescent="0.2">
      <c r="I99" s="6" t="s">
        <v>12</v>
      </c>
      <c r="K99" s="5">
        <f>SUM(K88:K97)</f>
        <v>-3.335999999999999</v>
      </c>
    </row>
  </sheetData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Use-Mainline Swing</vt:lpstr>
      <vt:lpstr>Fuel Use-Sun Devil Swing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2002-02-20T20:23:20Z</cp:lastPrinted>
  <dcterms:created xsi:type="dcterms:W3CDTF">2001-11-08T18:20:34Z</dcterms:created>
  <dcterms:modified xsi:type="dcterms:W3CDTF">2014-09-04T08:22:27Z</dcterms:modified>
</cp:coreProperties>
</file>