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drawings/drawing4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trlProps/ctrlProp10.xml" ContentType="application/vnd.ms-excel.controlpropertie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728" firstSheet="3" activeTab="5"/>
  </bookViews>
  <sheets>
    <sheet name="Publish" sheetId="1" state="hidden" r:id="rId1"/>
    <sheet name="Averaging" sheetId="2" state="hidden" r:id="rId2"/>
    <sheet name="DBReport" sheetId="3" state="hidden" r:id="rId3"/>
    <sheet name="CurveFetch" sheetId="4" r:id="rId4"/>
    <sheet name="Listen" sheetId="5" r:id="rId5"/>
    <sheet name="Prices" sheetId="6" r:id="rId6"/>
    <sheet name="Live" sheetId="7" r:id="rId7"/>
    <sheet name="Settle" sheetId="8" r:id="rId8"/>
  </sheets>
  <definedNames>
    <definedName name="_xlnm._FilterDatabase" localSheetId="1" hidden="1">Averaging!$A$6:$BJ$9</definedName>
    <definedName name="_xlnm._FilterDatabase" localSheetId="3" hidden="1">CurveFetch!$A$2:$B$7</definedName>
    <definedName name="aDate" localSheetId="4">Listen!$B$5</definedName>
    <definedName name="aDiscount_factor">Listen!$A$5</definedName>
    <definedName name="apCurve">#REF!</definedName>
    <definedName name="apDate">#REF!</definedName>
    <definedName name="apRisk">#REF!</definedName>
    <definedName name="Basis_Adjustment">#REF!</definedName>
    <definedName name="Basis_Mids">CurveFetch!$BU$4:$CF$39</definedName>
    <definedName name="Basis_Table">#REF!</definedName>
    <definedName name="Change">#REF!</definedName>
    <definedName name="cmCurve">#REF!</definedName>
    <definedName name="Count">CurveFetch!$A$4</definedName>
    <definedName name="Curve_Code">Averaging!$A$3</definedName>
    <definedName name="CurveCode" localSheetId="4">Listen!$B$3</definedName>
    <definedName name="CurveCode">CurveFetch!$B$4</definedName>
    <definedName name="CurvePrices">CurveFetch!$E$4:$S$9</definedName>
    <definedName name="Curves">CurveFetch!$E$8:$I$293</definedName>
    <definedName name="CurveTable">CurveFetch!$F$1:$CF$7</definedName>
    <definedName name="CurveType">CurveFetch!$B$5</definedName>
    <definedName name="DailyDates">CurveFetch!$A$32:$A$62</definedName>
    <definedName name="dCurveCode">Publish!$C$6</definedName>
    <definedName name="dDate">Publish!$C$8</definedName>
    <definedName name="Derived">#REF!</definedName>
    <definedName name="Discount_Factor">Publish!$A$8</definedName>
    <definedName name="dRiskType">Publish!$C$7</definedName>
    <definedName name="Dump">CurveFetch!$B$7</definedName>
    <definedName name="EffDT">#REF!</definedName>
    <definedName name="Effective_Date">#REF!</definedName>
    <definedName name="EffectiveDate">CurveFetch!$B$2</definedName>
    <definedName name="End_Dt">#REF!</definedName>
    <definedName name="Environment" localSheetId="4">Listen!#REF!</definedName>
    <definedName name="Environment">Publish!$D$5</definedName>
    <definedName name="GDPubCodes">CurveFetch!#REF!</definedName>
    <definedName name="Group">#REF!</definedName>
    <definedName name="Holiday">CurveFetch!$B$17:$B$29</definedName>
    <definedName name="Index_Adjustment">#REF!</definedName>
    <definedName name="Interest_Rate">#REF!</definedName>
    <definedName name="LiveCurves">Listen!$B$6:$E$204</definedName>
    <definedName name="MAs">#REF!</definedName>
    <definedName name="Mids">CurveFetch!$AN$4:$CF$191</definedName>
    <definedName name="Month">CurveFetch!$B$3</definedName>
    <definedName name="MonthlyDates">CurveFetch!$B$32:$B$41</definedName>
    <definedName name="MonthlyPubCodes">CurveFetch!#REF!</definedName>
    <definedName name="Move_Over">#REF!</definedName>
    <definedName name="network">Publish!$G$5</definedName>
    <definedName name="Open_Int">#REF!</definedName>
    <definedName name="Period">Averaging!$A$5</definedName>
    <definedName name="PortfolioName">#REF!</definedName>
    <definedName name="post_id1">#REF!</definedName>
    <definedName name="Price">CurveFetch!$E$8:$F$305</definedName>
    <definedName name="Price_Table">#REF!</definedName>
    <definedName name="PriceMids">CurveFetch!$E$8:$F$75</definedName>
    <definedName name="_xlnm.Print_Area">#REF!</definedName>
    <definedName name="_xlnm.Print_Titles">#REF!</definedName>
    <definedName name="PubCodeRegions">CurveFetch!#REF!</definedName>
    <definedName name="PW">#REF!</definedName>
    <definedName name="rAmount">DBReport!$E$3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erence_Date">#REF!</definedName>
    <definedName name="rEffDate">DBReport!$B$2</definedName>
    <definedName name="Risk">Averaging!$A$4</definedName>
    <definedName name="RiskType" localSheetId="4">Listen!$B$4</definedName>
    <definedName name="RiskType">CurveFetch!$B$6</definedName>
    <definedName name="rRefDate">DBReport!$D$3</definedName>
    <definedName name="rTimeStamp">DBReport!$J$3</definedName>
    <definedName name="rUpdateMsg">DBReport!$I$3</definedName>
    <definedName name="service">Publish!$J$5</definedName>
    <definedName name="Table">#REF!</definedName>
    <definedName name="Telerate_Instrument">#REF!</definedName>
    <definedName name="Telerate_Producer">#REF!</definedName>
    <definedName name="Test">Publish!$B$8</definedName>
    <definedName name="UID">#REF!</definedName>
  </definedNames>
  <calcPr calcId="152511" calcOnSave="0"/>
</workbook>
</file>

<file path=xl/calcChain.xml><?xml version="1.0" encoding="utf-8"?>
<calcChain xmlns="http://schemas.openxmlformats.org/spreadsheetml/2006/main">
  <c r="H1" i="4" l="1"/>
  <c r="I1" i="4" s="1"/>
  <c r="F2" i="4"/>
  <c r="F3" i="4" s="1"/>
  <c r="G3" i="4" s="1"/>
  <c r="H3" i="4" s="1"/>
  <c r="I3" i="4" s="1"/>
  <c r="D2" i="6"/>
  <c r="O3" i="6"/>
  <c r="A5" i="6"/>
  <c r="B5" i="6"/>
  <c r="D5" i="6"/>
  <c r="I5" i="6" s="1"/>
  <c r="E5" i="6"/>
  <c r="F5" i="6"/>
  <c r="B6" i="6"/>
  <c r="A6" i="6" s="1"/>
  <c r="D6" i="6"/>
  <c r="E6" i="6"/>
  <c r="F6" i="6"/>
  <c r="K6" i="6" s="1"/>
  <c r="H6" i="6"/>
  <c r="B7" i="6"/>
  <c r="A7" i="6" s="1"/>
  <c r="J22" i="6" s="1"/>
  <c r="H7" i="6"/>
  <c r="D7" i="6" s="1"/>
  <c r="H8" i="6"/>
  <c r="B8" i="6" s="1"/>
  <c r="A8" i="6" s="1"/>
  <c r="J23" i="6" s="1"/>
  <c r="H9" i="6"/>
  <c r="H10" i="6" s="1"/>
  <c r="D20" i="6"/>
  <c r="E20" i="6"/>
  <c r="H20" i="6"/>
  <c r="F20" i="6" s="1"/>
  <c r="K20" i="6" s="1"/>
  <c r="I20" i="6"/>
  <c r="J20" i="6"/>
  <c r="D21" i="6"/>
  <c r="E21" i="6"/>
  <c r="H21" i="6"/>
  <c r="F21" i="6" s="1"/>
  <c r="K21" i="6" s="1"/>
  <c r="E22" i="6"/>
  <c r="H22" i="6"/>
  <c r="F22" i="6" s="1"/>
  <c r="E23" i="6"/>
  <c r="H23" i="6"/>
  <c r="F23" i="6" s="1"/>
  <c r="K23" i="6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J5" i="6" l="1"/>
  <c r="L5" i="6" s="1"/>
  <c r="J6" i="6"/>
  <c r="I6" i="6"/>
  <c r="K5" i="6"/>
  <c r="F10" i="6"/>
  <c r="K10" i="6" s="1"/>
  <c r="H11" i="6"/>
  <c r="E25" i="6"/>
  <c r="J25" i="6" s="1"/>
  <c r="D25" i="6"/>
  <c r="I25" i="6" s="1"/>
  <c r="L25" i="6" s="1"/>
  <c r="D10" i="6"/>
  <c r="E10" i="6"/>
  <c r="B10" i="6"/>
  <c r="A10" i="6" s="1"/>
  <c r="H25" i="6"/>
  <c r="F25" i="6" s="1"/>
  <c r="K25" i="6" s="1"/>
  <c r="I21" i="6"/>
  <c r="J21" i="6"/>
  <c r="B3" i="4"/>
  <c r="B6" i="4"/>
  <c r="B7" i="4"/>
  <c r="B5" i="4"/>
  <c r="I7" i="6"/>
  <c r="L20" i="6"/>
  <c r="L6" i="6"/>
  <c r="K22" i="6"/>
  <c r="H24" i="6"/>
  <c r="F24" i="6" s="1"/>
  <c r="K24" i="6" s="1"/>
  <c r="E9" i="6"/>
  <c r="J9" i="6" s="1"/>
  <c r="D9" i="6"/>
  <c r="F8" i="6"/>
  <c r="K8" i="6" s="1"/>
  <c r="B4" i="4"/>
  <c r="G2" i="4"/>
  <c r="H2" i="4" s="1"/>
  <c r="I2" i="4" s="1"/>
  <c r="F9" i="6"/>
  <c r="D24" i="6"/>
  <c r="D23" i="6"/>
  <c r="I23" i="6" s="1"/>
  <c r="L23" i="6" s="1"/>
  <c r="D22" i="6"/>
  <c r="I22" i="6" s="1"/>
  <c r="L22" i="6" s="1"/>
  <c r="D8" i="6"/>
  <c r="I8" i="6" s="1"/>
  <c r="F7" i="6"/>
  <c r="K7" i="6" s="1"/>
  <c r="B4" i="6"/>
  <c r="B2" i="4"/>
  <c r="E24" i="6"/>
  <c r="B9" i="6"/>
  <c r="A9" i="6" s="1"/>
  <c r="E8" i="6"/>
  <c r="J8" i="6" s="1"/>
  <c r="E7" i="6"/>
  <c r="J7" i="6" s="1"/>
  <c r="I24" i="6" l="1"/>
  <c r="L24" i="6" s="1"/>
  <c r="J24" i="6"/>
  <c r="K9" i="6"/>
  <c r="L21" i="6"/>
  <c r="L7" i="6"/>
  <c r="J10" i="6"/>
  <c r="L8" i="6"/>
  <c r="I9" i="6"/>
  <c r="L9" i="6" s="1"/>
  <c r="I10" i="6"/>
  <c r="L10" i="6" s="1"/>
  <c r="D11" i="6"/>
  <c r="E11" i="6"/>
  <c r="E26" i="6"/>
  <c r="B11" i="6"/>
  <c r="A11" i="6" s="1"/>
  <c r="F11" i="6"/>
  <c r="K11" i="6" s="1"/>
  <c r="D26" i="6"/>
  <c r="H12" i="6"/>
  <c r="H26" i="6"/>
  <c r="F26" i="6" s="1"/>
  <c r="I26" i="6" l="1"/>
  <c r="L26" i="6" s="1"/>
  <c r="J11" i="6"/>
  <c r="J26" i="6"/>
  <c r="I11" i="6"/>
  <c r="L11" i="6" s="1"/>
  <c r="K26" i="6"/>
  <c r="B12" i="6"/>
  <c r="A12" i="6" s="1"/>
  <c r="E12" i="6"/>
  <c r="E27" i="6"/>
  <c r="D12" i="6"/>
  <c r="D27" i="6"/>
  <c r="F12" i="6"/>
  <c r="H27" i="6"/>
  <c r="F27" i="6" s="1"/>
  <c r="H13" i="6"/>
  <c r="H14" i="6" l="1"/>
  <c r="B13" i="6"/>
  <c r="A13" i="6" s="1"/>
  <c r="E28" i="6"/>
  <c r="F13" i="6"/>
  <c r="K13" i="6" s="1"/>
  <c r="D28" i="6"/>
  <c r="D13" i="6"/>
  <c r="E13" i="6"/>
  <c r="H28" i="6"/>
  <c r="F28" i="6" s="1"/>
  <c r="K27" i="6"/>
  <c r="K12" i="6"/>
  <c r="I27" i="6"/>
  <c r="I12" i="6"/>
  <c r="J27" i="6"/>
  <c r="J12" i="6"/>
  <c r="L12" i="6" l="1"/>
  <c r="F14" i="6"/>
  <c r="H15" i="6"/>
  <c r="E29" i="6"/>
  <c r="E14" i="6"/>
  <c r="D29" i="6"/>
  <c r="D14" i="6"/>
  <c r="B14" i="6"/>
  <c r="A14" i="6" s="1"/>
  <c r="H29" i="6"/>
  <c r="F29" i="6" s="1"/>
  <c r="K29" i="6" s="1"/>
  <c r="K28" i="6"/>
  <c r="J13" i="6"/>
  <c r="I13" i="6"/>
  <c r="L13" i="6" s="1"/>
  <c r="I28" i="6"/>
  <c r="L27" i="6"/>
  <c r="J28" i="6"/>
  <c r="J14" i="6" l="1"/>
  <c r="J29" i="6"/>
  <c r="L28" i="6"/>
  <c r="K14" i="6"/>
  <c r="I14" i="6"/>
  <c r="I29" i="6"/>
  <c r="L29" i="6" s="1"/>
  <c r="D15" i="6"/>
  <c r="E15" i="6"/>
  <c r="E30" i="6"/>
  <c r="B15" i="6"/>
  <c r="A15" i="6" s="1"/>
  <c r="F15" i="6"/>
  <c r="K15" i="6" s="1"/>
  <c r="D30" i="6"/>
  <c r="I30" i="6" s="1"/>
  <c r="H16" i="6"/>
  <c r="H30" i="6"/>
  <c r="F30" i="6" s="1"/>
  <c r="L14" i="6" l="1"/>
  <c r="J30" i="6"/>
  <c r="J15" i="6"/>
  <c r="I15" i="6"/>
  <c r="L15" i="6" s="1"/>
  <c r="K30" i="6"/>
  <c r="L30" i="6" s="1"/>
  <c r="B16" i="6"/>
  <c r="A16" i="6" s="1"/>
  <c r="E16" i="6"/>
  <c r="E31" i="6"/>
  <c r="J31" i="6" s="1"/>
  <c r="D16" i="6"/>
  <c r="D31" i="6"/>
  <c r="F16" i="6"/>
  <c r="H31" i="6"/>
  <c r="F31" i="6" s="1"/>
  <c r="I31" i="6" l="1"/>
  <c r="L31" i="6" s="1"/>
  <c r="J16" i="6"/>
  <c r="K31" i="6"/>
  <c r="K16" i="6"/>
  <c r="I16" i="6"/>
  <c r="L16" i="6"/>
</calcChain>
</file>

<file path=xl/sharedStrings.xml><?xml version="1.0" encoding="utf-8"?>
<sst xmlns="http://schemas.openxmlformats.org/spreadsheetml/2006/main" count="78" uniqueCount="58">
  <si>
    <t>Date</t>
  </si>
  <si>
    <t>Environment:</t>
  </si>
  <si>
    <t>Curve Code:</t>
  </si>
  <si>
    <t>Risk Type:</t>
  </si>
  <si>
    <t>NG</t>
  </si>
  <si>
    <t>PRC</t>
  </si>
  <si>
    <t>BAS</t>
  </si>
  <si>
    <t>;226.1.4.10;</t>
  </si>
  <si>
    <t>Service: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</si>
  <si>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</si>
  <si>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</si>
  <si>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Curve:</t>
  </si>
  <si>
    <r>
      <t>Risk (</t>
    </r>
    <r>
      <rPr>
        <b/>
        <sz val="8"/>
        <color indexed="8"/>
        <rFont val="Arial"/>
        <family val="2"/>
      </rPr>
      <t>PRC, BAS, IDX</t>
    </r>
    <r>
      <rPr>
        <b/>
        <sz val="10"/>
        <color indexed="8"/>
        <rFont val="Arial"/>
        <family val="2"/>
      </rPr>
      <t>):</t>
    </r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</si>
  <si>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</si>
  <si>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</si>
  <si>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</si>
  <si>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</si>
  <si>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</si>
  <si>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</si>
  <si>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</si>
  <si>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</si>
  <si>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</si>
  <si>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PR</t>
  </si>
  <si>
    <t>Curve Value</t>
  </si>
  <si>
    <t>Database Activity Report</t>
  </si>
  <si>
    <t>EXISTS</t>
  </si>
  <si>
    <t>D</t>
  </si>
  <si>
    <t>IF-WAHA-TX</t>
  </si>
  <si>
    <t>NGI/CHI. GATE</t>
  </si>
  <si>
    <t>Tibco Warning:</t>
  </si>
  <si>
    <t>Tibco Error:</t>
  </si>
  <si>
    <t>ermt</t>
  </si>
  <si>
    <t>Effective Date</t>
  </si>
  <si>
    <t>Prompt Month</t>
  </si>
  <si>
    <t>INTNS</t>
  </si>
  <si>
    <t>AA</t>
  </si>
  <si>
    <t>Book Code 1</t>
  </si>
  <si>
    <t>P</t>
  </si>
  <si>
    <t>R</t>
  </si>
  <si>
    <t>Cell Location</t>
  </si>
  <si>
    <t>g8</t>
  </si>
  <si>
    <t>Price</t>
  </si>
  <si>
    <t>Basis</t>
  </si>
  <si>
    <t>PV Price</t>
  </si>
  <si>
    <t>PV Basis</t>
  </si>
  <si>
    <t>e8</t>
  </si>
  <si>
    <t>h8</t>
  </si>
  <si>
    <t>PV FXF</t>
  </si>
  <si>
    <t>Live Prices</t>
  </si>
  <si>
    <t>Settle Prices</t>
  </si>
  <si>
    <t>I</t>
  </si>
  <si>
    <t>IDX</t>
  </si>
  <si>
    <t>Index</t>
  </si>
  <si>
    <t>PV Index</t>
  </si>
  <si>
    <t>i8</t>
  </si>
  <si>
    <t>Inj/(W/d)</t>
  </si>
  <si>
    <t>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</si>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</sst>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m\-yy"/>
    <numFmt numFmtId="165" formatCode="0.000"/>
    <numFmt numFmtId="166" formatCode="0.0000"/>
    <numFmt numFmtId="167" formatCode="_(* #,##0.0000_);_(* \(#,##0.0000\);_(* &quot;-&quot;??_);_(@_)"/>
    <numFmt numFmtId="168" formatCode="m/d/yyyy\ h:mm:ss"/>
    <numFmt numFmtId="169" formatCode="mmm\-dd\-yy"/>
    <numFmt numFmtId="170" formatCode="0.0%"/>
    <numFmt numFmtId="172" formatCode="0_);[Red]\(0\)"/>
  </numFmts>
  <fonts count="2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Times New Roman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2"/>
      <name val="Times New Roman"/>
      <family val="1"/>
    </font>
    <font>
      <sz val="9.5"/>
      <name val="Times New Roman"/>
    </font>
    <font>
      <sz val="9.5"/>
      <name val="Times New Roman"/>
    </font>
    <font>
      <sz val="9.5"/>
      <name val="Times New Roman"/>
    </font>
    <font>
      <sz val="9.5"/>
      <name val="Times New Roman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3" fillId="2" borderId="0" xfId="0" applyFont="1" applyFill="1" applyBorder="1" applyAlignment="1">
      <alignment horizontal="right"/>
    </xf>
    <xf numFmtId="164" fontId="4" fillId="0" borderId="1" xfId="0" applyNumberFormat="1" applyFont="1" applyBorder="1"/>
    <xf numFmtId="166" fontId="0" fillId="0" borderId="0" xfId="0" applyNumberFormat="1"/>
    <xf numFmtId="166" fontId="0" fillId="0" borderId="0" xfId="0" applyNumberFormat="1" applyBorder="1"/>
    <xf numFmtId="166" fontId="0" fillId="0" borderId="2" xfId="0" applyNumberFormat="1" applyBorder="1"/>
    <xf numFmtId="0" fontId="0" fillId="0" borderId="2" xfId="0" applyBorder="1"/>
    <xf numFmtId="0" fontId="3" fillId="0" borderId="0" xfId="0" applyFont="1"/>
    <xf numFmtId="0" fontId="4" fillId="3" borderId="0" xfId="0" applyFont="1" applyFill="1" applyBorder="1"/>
    <xf numFmtId="0" fontId="0" fillId="4" borderId="3" xfId="0" applyFill="1" applyBorder="1"/>
    <xf numFmtId="0" fontId="0" fillId="4" borderId="4" xfId="0" applyFill="1" applyBorder="1"/>
    <xf numFmtId="49" fontId="6" fillId="5" borderId="4" xfId="0" applyNumberFormat="1" applyFont="1" applyFill="1" applyBorder="1" applyAlignment="1">
      <alignment horizontal="left"/>
    </xf>
    <xf numFmtId="49" fontId="6" fillId="5" borderId="4" xfId="0" applyNumberFormat="1" applyFont="1" applyFill="1" applyBorder="1"/>
    <xf numFmtId="0" fontId="6" fillId="0" borderId="4" xfId="0" applyFont="1" applyBorder="1"/>
    <xf numFmtId="0" fontId="0" fillId="0" borderId="4" xfId="0" applyBorder="1"/>
    <xf numFmtId="0" fontId="0" fillId="4" borderId="5" xfId="0" applyFill="1" applyBorder="1"/>
    <xf numFmtId="0" fontId="0" fillId="4" borderId="2" xfId="0" applyFill="1" applyBorder="1"/>
    <xf numFmtId="0" fontId="0" fillId="4" borderId="0" xfId="0" applyFill="1" applyBorder="1"/>
    <xf numFmtId="49" fontId="4" fillId="5" borderId="0" xfId="0" applyNumberFormat="1" applyFont="1" applyFill="1" applyBorder="1" applyAlignment="1">
      <alignment horizontal="left"/>
    </xf>
    <xf numFmtId="49" fontId="4" fillId="5" borderId="0" xfId="0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49" fontId="4" fillId="5" borderId="0" xfId="0" applyNumberFormat="1" applyFont="1" applyFill="1" applyBorder="1"/>
    <xf numFmtId="0" fontId="4" fillId="5" borderId="0" xfId="0" applyFont="1" applyFill="1" applyBorder="1"/>
    <xf numFmtId="0" fontId="4" fillId="0" borderId="0" xfId="0" applyFont="1" applyBorder="1"/>
    <xf numFmtId="0" fontId="0" fillId="4" borderId="6" xfId="0" applyFill="1" applyBorder="1"/>
    <xf numFmtId="0" fontId="0" fillId="4" borderId="1" xfId="0" applyFill="1" applyBorder="1"/>
    <xf numFmtId="0" fontId="6" fillId="0" borderId="1" xfId="0" applyFont="1" applyBorder="1"/>
    <xf numFmtId="49" fontId="4" fillId="5" borderId="4" xfId="0" applyNumberFormat="1" applyFont="1" applyFill="1" applyBorder="1" applyAlignment="1">
      <alignment horizontal="left"/>
    </xf>
    <xf numFmtId="49" fontId="4" fillId="5" borderId="4" xfId="0" applyNumberFormat="1" applyFont="1" applyFill="1" applyBorder="1"/>
    <xf numFmtId="0" fontId="4" fillId="0" borderId="4" xfId="0" applyFont="1" applyBorder="1"/>
    <xf numFmtId="49" fontId="4" fillId="5" borderId="2" xfId="0" applyNumberFormat="1" applyFont="1" applyFill="1" applyBorder="1" applyAlignment="1">
      <alignment horizontal="left"/>
    </xf>
    <xf numFmtId="49" fontId="4" fillId="5" borderId="2" xfId="0" applyNumberFormat="1" applyFont="1" applyFill="1" applyBorder="1"/>
    <xf numFmtId="0" fontId="4" fillId="0" borderId="2" xfId="0" applyFont="1" applyBorder="1"/>
    <xf numFmtId="166" fontId="0" fillId="4" borderId="4" xfId="0" applyNumberFormat="1" applyFill="1" applyBorder="1"/>
    <xf numFmtId="166" fontId="0" fillId="4" borderId="1" xfId="0" applyNumberFormat="1" applyFill="1" applyBorder="1"/>
    <xf numFmtId="166" fontId="0" fillId="4" borderId="2" xfId="0" applyNumberFormat="1" applyFill="1" applyBorder="1"/>
    <xf numFmtId="166" fontId="0" fillId="4" borderId="0" xfId="0" applyNumberFormat="1" applyFill="1" applyBorder="1"/>
    <xf numFmtId="166" fontId="0" fillId="0" borderId="4" xfId="0" applyNumberFormat="1" applyBorder="1"/>
    <xf numFmtId="166" fontId="0" fillId="0" borderId="1" xfId="0" applyNumberFormat="1" applyBorder="1"/>
    <xf numFmtId="0" fontId="3" fillId="5" borderId="0" xfId="0" applyFont="1" applyFill="1" applyBorder="1"/>
    <xf numFmtId="49" fontId="8" fillId="6" borderId="0" xfId="0" applyNumberFormat="1" applyFont="1" applyFill="1" applyAlignment="1">
      <alignment horizontal="right"/>
    </xf>
    <xf numFmtId="49" fontId="8" fillId="4" borderId="0" xfId="0" applyNumberFormat="1" applyFont="1" applyFill="1" applyAlignment="1">
      <alignment horizontal="right"/>
    </xf>
    <xf numFmtId="49" fontId="8" fillId="3" borderId="0" xfId="0" applyNumberFormat="1" applyFont="1" applyFill="1" applyBorder="1" applyAlignment="1">
      <alignment horizontal="right"/>
    </xf>
    <xf numFmtId="49" fontId="8" fillId="2" borderId="0" xfId="0" applyNumberFormat="1" applyFont="1" applyFill="1" applyBorder="1" applyAlignment="1">
      <alignment horizontal="right"/>
    </xf>
    <xf numFmtId="49" fontId="8" fillId="0" borderId="0" xfId="0" applyNumberFormat="1" applyFont="1" applyAlignment="1">
      <alignment horizontal="right"/>
    </xf>
    <xf numFmtId="0" fontId="4" fillId="5" borderId="0" xfId="0" applyFont="1" applyFill="1" applyAlignment="1"/>
    <xf numFmtId="0" fontId="4" fillId="5" borderId="0" xfId="0" applyFont="1" applyFill="1"/>
    <xf numFmtId="17" fontId="4" fillId="6" borderId="1" xfId="0" applyNumberFormat="1" applyFont="1" applyFill="1" applyBorder="1"/>
    <xf numFmtId="165" fontId="0" fillId="0" borderId="0" xfId="0" applyNumberFormat="1" applyBorder="1"/>
    <xf numFmtId="17" fontId="3" fillId="3" borderId="0" xfId="0" applyNumberFormat="1" applyFont="1" applyFill="1"/>
    <xf numFmtId="17" fontId="3" fillId="0" borderId="0" xfId="0" applyNumberFormat="1" applyFont="1"/>
    <xf numFmtId="17" fontId="3" fillId="6" borderId="0" xfId="0" applyNumberFormat="1" applyFont="1" applyFill="1"/>
    <xf numFmtId="15" fontId="0" fillId="0" borderId="0" xfId="0" applyNumberFormat="1"/>
    <xf numFmtId="0" fontId="10" fillId="5" borderId="0" xfId="0" applyFont="1" applyFill="1"/>
    <xf numFmtId="0" fontId="3" fillId="7" borderId="0" xfId="0" applyFont="1" applyFill="1"/>
    <xf numFmtId="0" fontId="0" fillId="0" borderId="0" xfId="0" applyAlignment="1">
      <alignment horizontal="right"/>
    </xf>
    <xf numFmtId="0" fontId="3" fillId="7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7" borderId="0" xfId="0" applyFont="1" applyFill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0" fontId="12" fillId="0" borderId="0" xfId="4" applyNumberFormat="1"/>
    <xf numFmtId="166" fontId="7" fillId="0" borderId="0" xfId="0" applyNumberFormat="1" applyFont="1"/>
    <xf numFmtId="166" fontId="3" fillId="0" borderId="0" xfId="0" applyNumberFormat="1" applyFont="1"/>
    <xf numFmtId="22" fontId="0" fillId="0" borderId="0" xfId="0" applyNumberFormat="1"/>
    <xf numFmtId="0" fontId="13" fillId="0" borderId="0" xfId="2" applyFont="1"/>
    <xf numFmtId="3" fontId="13" fillId="0" borderId="0" xfId="2" applyNumberFormat="1" applyFont="1"/>
    <xf numFmtId="14" fontId="13" fillId="0" borderId="7" xfId="2" applyNumberFormat="1" applyFont="1" applyBorder="1" applyAlignment="1" applyProtection="1">
      <alignment horizontal="right"/>
    </xf>
    <xf numFmtId="168" fontId="14" fillId="8" borderId="7" xfId="2" applyNumberFormat="1" applyFont="1" applyFill="1" applyBorder="1" applyAlignment="1">
      <alignment horizontal="right"/>
    </xf>
    <xf numFmtId="14" fontId="13" fillId="0" borderId="7" xfId="2" applyNumberFormat="1" applyFont="1" applyBorder="1" applyAlignment="1">
      <alignment horizontal="right"/>
    </xf>
    <xf numFmtId="17" fontId="13" fillId="0" borderId="7" xfId="2" applyNumberFormat="1" applyFont="1" applyBorder="1" applyAlignment="1" applyProtection="1">
      <alignment horizontal="right"/>
    </xf>
    <xf numFmtId="14" fontId="13" fillId="0" borderId="0" xfId="2" applyNumberFormat="1" applyFont="1"/>
    <xf numFmtId="0" fontId="13" fillId="0" borderId="0" xfId="2" applyFont="1" applyBorder="1"/>
    <xf numFmtId="0" fontId="13" fillId="0" borderId="7" xfId="2" applyFont="1" applyBorder="1" applyAlignment="1">
      <alignment horizontal="right"/>
    </xf>
    <xf numFmtId="169" fontId="13" fillId="0" borderId="0" xfId="2" applyNumberFormat="1" applyFont="1"/>
    <xf numFmtId="165" fontId="13" fillId="0" borderId="0" xfId="2" applyNumberFormat="1" applyFont="1"/>
    <xf numFmtId="1" fontId="13" fillId="0" borderId="0" xfId="2" applyNumberFormat="1" applyFont="1"/>
    <xf numFmtId="0" fontId="12" fillId="0" borderId="0" xfId="3"/>
    <xf numFmtId="14" fontId="12" fillId="0" borderId="0" xfId="3" applyNumberFormat="1"/>
    <xf numFmtId="0" fontId="12" fillId="0" borderId="0" xfId="3" applyAlignment="1">
      <alignment horizontal="center"/>
    </xf>
    <xf numFmtId="165" fontId="12" fillId="0" borderId="5" xfId="3" applyNumberFormat="1" applyBorder="1"/>
    <xf numFmtId="165" fontId="12" fillId="0" borderId="6" xfId="3" applyNumberFormat="1" applyBorder="1"/>
    <xf numFmtId="166" fontId="12" fillId="0" borderId="6" xfId="3" applyNumberFormat="1" applyBorder="1"/>
    <xf numFmtId="170" fontId="12" fillId="0" borderId="0" xfId="5" applyNumberFormat="1" applyFont="1"/>
    <xf numFmtId="165" fontId="12" fillId="0" borderId="2" xfId="3" applyNumberFormat="1" applyBorder="1"/>
    <xf numFmtId="165" fontId="12" fillId="0" borderId="1" xfId="3" applyNumberFormat="1" applyBorder="1"/>
    <xf numFmtId="166" fontId="12" fillId="0" borderId="1" xfId="3" applyNumberFormat="1" applyBorder="1"/>
    <xf numFmtId="165" fontId="12" fillId="0" borderId="8" xfId="3" applyNumberFormat="1" applyBorder="1"/>
    <xf numFmtId="165" fontId="12" fillId="0" borderId="9" xfId="3" applyNumberFormat="1" applyBorder="1"/>
    <xf numFmtId="166" fontId="12" fillId="0" borderId="9" xfId="3" applyNumberFormat="1" applyBorder="1"/>
    <xf numFmtId="10" fontId="12" fillId="0" borderId="0" xfId="5" applyNumberFormat="1" applyFont="1"/>
    <xf numFmtId="165" fontId="12" fillId="0" borderId="3" xfId="3" applyNumberFormat="1" applyBorder="1"/>
    <xf numFmtId="165" fontId="12" fillId="0" borderId="4" xfId="3" applyNumberFormat="1" applyBorder="1"/>
    <xf numFmtId="165" fontId="12" fillId="0" borderId="10" xfId="3" applyNumberFormat="1" applyBorder="1"/>
    <xf numFmtId="0" fontId="12" fillId="0" borderId="0" xfId="3" applyFont="1" applyAlignment="1">
      <alignment horizontal="center"/>
    </xf>
    <xf numFmtId="165" fontId="12" fillId="0" borderId="0" xfId="3" applyNumberFormat="1" applyBorder="1"/>
    <xf numFmtId="165" fontId="12" fillId="0" borderId="11" xfId="3" applyNumberFormat="1" applyBorder="1"/>
    <xf numFmtId="165" fontId="12" fillId="0" borderId="12" xfId="3" applyNumberFormat="1" applyBorder="1"/>
    <xf numFmtId="166" fontId="12" fillId="0" borderId="3" xfId="3" applyNumberFormat="1" applyBorder="1"/>
    <xf numFmtId="166" fontId="12" fillId="0" borderId="4" xfId="3" applyNumberFormat="1" applyBorder="1"/>
    <xf numFmtId="166" fontId="12" fillId="0" borderId="10" xfId="3" applyNumberFormat="1" applyBorder="1"/>
    <xf numFmtId="14" fontId="12" fillId="2" borderId="7" xfId="3" applyNumberFormat="1" applyFill="1" applyBorder="1"/>
    <xf numFmtId="0" fontId="20" fillId="0" borderId="0" xfId="3" applyFont="1" applyAlignment="1">
      <alignment horizontal="center"/>
    </xf>
    <xf numFmtId="0" fontId="20" fillId="0" borderId="5" xfId="3" applyFont="1" applyBorder="1" applyAlignment="1">
      <alignment horizontal="centerContinuous"/>
    </xf>
    <xf numFmtId="0" fontId="20" fillId="0" borderId="11" xfId="3" applyFont="1" applyBorder="1" applyAlignment="1">
      <alignment horizontal="centerContinuous"/>
    </xf>
    <xf numFmtId="0" fontId="20" fillId="0" borderId="6" xfId="3" applyFont="1" applyBorder="1" applyAlignment="1">
      <alignment horizontal="centerContinuous"/>
    </xf>
    <xf numFmtId="0" fontId="20" fillId="0" borderId="8" xfId="3" applyFont="1" applyBorder="1" applyAlignment="1">
      <alignment horizontal="center"/>
    </xf>
    <xf numFmtId="0" fontId="20" fillId="0" borderId="12" xfId="3" applyFont="1" applyBorder="1" applyAlignment="1">
      <alignment horizontal="center"/>
    </xf>
    <xf numFmtId="0" fontId="20" fillId="0" borderId="9" xfId="3" applyFont="1" applyBorder="1" applyAlignment="1">
      <alignment horizontal="center"/>
    </xf>
    <xf numFmtId="17" fontId="12" fillId="0" borderId="0" xfId="3" applyNumberFormat="1"/>
    <xf numFmtId="172" fontId="12" fillId="0" borderId="0" xfId="3" applyNumberFormat="1"/>
    <xf numFmtId="0" fontId="12" fillId="0" borderId="0" xfId="3" applyFont="1"/>
    <xf numFmtId="17" fontId="12" fillId="0" borderId="0" xfId="3" applyNumberFormat="1" applyFont="1"/>
  </cellXfs>
  <cellStyles count="6">
    <cellStyle name="Comma" xfId="1" builtinId="3"/>
    <cellStyle name="Normal" xfId="0" builtinId="0"/>
    <cellStyle name="Normal_july6" xfId="2"/>
    <cellStyle name="Normal_pmim" xfId="3"/>
    <cellStyle name="Normal_Settle Price Lookup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Live FXF</a:t>
            </a:r>
          </a:p>
        </c:rich>
      </c:tx>
      <c:layout>
        <c:manualLayout>
          <c:xMode val="edge"/>
          <c:yMode val="edge"/>
          <c:x val="0.46535677352637023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8603929679420892E-2"/>
          <c:y val="9.8305084745762716E-2"/>
          <c:w val="0.86659772492244058"/>
          <c:h val="0.8338983050847457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Prices!$I$4</c:f>
              <c:strCache>
                <c:ptCount val="1"/>
                <c:pt idx="0">
                  <c:v>PV 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Prices!$H$5:$H$16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Prices!$I$5:$I$16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10.881161232695623</c:v>
                </c:pt>
                <c:pt idx="8">
                  <c:v>10.68515241949032</c:v>
                </c:pt>
                <c:pt idx="9">
                  <c:v>10.591805278763282</c:v>
                </c:pt>
                <c:pt idx="10">
                  <c:v>10.550223320865191</c:v>
                </c:pt>
                <c:pt idx="11">
                  <c:v>10.481861410576677</c:v>
                </c:pt>
              </c:numCache>
            </c:numRef>
          </c:val>
        </c:ser>
        <c:ser>
          <c:idx val="1"/>
          <c:order val="1"/>
          <c:tx>
            <c:strRef>
              <c:f>Prices!$J$4</c:f>
              <c:strCache>
                <c:ptCount val="1"/>
                <c:pt idx="0">
                  <c:v>PV Basis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Prices!$H$5:$H$16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Prices!$J$5:$J$16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0.3627053744231874</c:v>
                </c:pt>
                <c:pt idx="8">
                  <c:v>0.33296508955918847</c:v>
                </c:pt>
                <c:pt idx="9">
                  <c:v>0.32696873171112101</c:v>
                </c:pt>
                <c:pt idx="10">
                  <c:v>0.33306183185646848</c:v>
                </c:pt>
                <c:pt idx="11">
                  <c:v>0.33906206041606624</c:v>
                </c:pt>
              </c:numCache>
            </c:numRef>
          </c:val>
        </c:ser>
        <c:ser>
          <c:idx val="2"/>
          <c:order val="2"/>
          <c:tx>
            <c:strRef>
              <c:f>Prices!$K$4</c:f>
              <c:strCache>
                <c:ptCount val="1"/>
                <c:pt idx="0">
                  <c:v>PV Index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Prices!$H$5:$H$16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Prices!$K$5:$K$16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1.5544516046708031E-2</c:v>
                </c:pt>
                <c:pt idx="8">
                  <c:v>1.5134776798144929E-2</c:v>
                </c:pt>
                <c:pt idx="9">
                  <c:v>1.4862215077778225E-2</c:v>
                </c:pt>
                <c:pt idx="10">
                  <c:v>1.4693904346608902E-2</c:v>
                </c:pt>
                <c:pt idx="11">
                  <c:v>1.4531231160688553E-2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41440"/>
        <c:axId val="149842000"/>
        <c:axId val="0"/>
      </c:bar3DChart>
      <c:dateAx>
        <c:axId val="149841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842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84200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841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657704239917271"/>
          <c:y val="0.488135593220339"/>
          <c:w val="6.9286452947259561E-2"/>
          <c:h val="0.108474576271186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Settle FXF</a:t>
            </a:r>
          </a:p>
        </c:rich>
      </c:tx>
      <c:layout>
        <c:manualLayout>
          <c:xMode val="edge"/>
          <c:yMode val="edge"/>
          <c:x val="0.4612202688728024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8603929679420892E-2"/>
          <c:y val="9.8305084745762716E-2"/>
          <c:w val="0.86659772492244058"/>
          <c:h val="0.8338983050847457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Prices!$I$19</c:f>
              <c:strCache>
                <c:ptCount val="1"/>
                <c:pt idx="0">
                  <c:v>PV 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Prices!$H$20:$H$31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Prices!$I$20:$I$31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10.922613275486842</c:v>
                </c:pt>
                <c:pt idx="8">
                  <c:v>10.731565735004631</c:v>
                </c:pt>
                <c:pt idx="9">
                  <c:v>10.591805278763282</c:v>
                </c:pt>
                <c:pt idx="10">
                  <c:v>10.544345759126548</c:v>
                </c:pt>
                <c:pt idx="11">
                  <c:v>10.476048918112401</c:v>
                </c:pt>
              </c:numCache>
            </c:numRef>
          </c:val>
        </c:ser>
        <c:ser>
          <c:idx val="1"/>
          <c:order val="1"/>
          <c:tx>
            <c:strRef>
              <c:f>Prices!$J$19</c:f>
              <c:strCache>
                <c:ptCount val="1"/>
                <c:pt idx="0">
                  <c:v>PV Basis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Prices!$H$20:$H$31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Prices!$J$20:$J$31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0.33161634232977139</c:v>
                </c:pt>
                <c:pt idx="8">
                  <c:v>0.3228752383604252</c:v>
                </c:pt>
                <c:pt idx="9">
                  <c:v>0.31706058832593548</c:v>
                </c:pt>
                <c:pt idx="10">
                  <c:v>0.31346995939432326</c:v>
                </c:pt>
                <c:pt idx="11">
                  <c:v>0.30999959809468919</c:v>
                </c:pt>
              </c:numCache>
            </c:numRef>
          </c:val>
        </c:ser>
        <c:ser>
          <c:idx val="2"/>
          <c:order val="2"/>
          <c:tx>
            <c:strRef>
              <c:f>Prices!$K$19</c:f>
              <c:strCache>
                <c:ptCount val="1"/>
                <c:pt idx="0">
                  <c:v>PV Index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Prices!$H$20:$H$31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Prices!$K$20:$K$31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1.5544516046708031E-2</c:v>
                </c:pt>
                <c:pt idx="8">
                  <c:v>1.5134776798144929E-2</c:v>
                </c:pt>
                <c:pt idx="9">
                  <c:v>1.4862215077778225E-2</c:v>
                </c:pt>
                <c:pt idx="10">
                  <c:v>1.4693904346608902E-2</c:v>
                </c:pt>
                <c:pt idx="11">
                  <c:v>1.4531231160688553E-2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100480"/>
        <c:axId val="247101040"/>
        <c:axId val="0"/>
      </c:bar3DChart>
      <c:dateAx>
        <c:axId val="24710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47101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7101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47100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657704239917271"/>
          <c:y val="0.488135593220339"/>
          <c:w val="6.9286452947259561E-2"/>
          <c:h val="0.108474576271186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 zoomToFit="1"/>
  </sheetViews>
  <pageMargins left="0.75" right="0.75" top="1" bottom="1" header="0.5" footer="0.5"/>
  <headerFooter alignWithMargins="0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1</xdr:row>
          <xdr:rowOff>85725</xdr:rowOff>
        </xdr:from>
        <xdr:to>
          <xdr:col>6</xdr:col>
          <xdr:colOff>619125</xdr:colOff>
          <xdr:row>2</xdr:row>
          <xdr:rowOff>66675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638175</xdr:colOff>
          <xdr:row>1</xdr:row>
          <xdr:rowOff>0</xdr:rowOff>
        </xdr:from>
        <xdr:to>
          <xdr:col>11</xdr:col>
          <xdr:colOff>904875</xdr:colOff>
          <xdr:row>2</xdr:row>
          <xdr:rowOff>28575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1152525</xdr:colOff>
          <xdr:row>0</xdr:row>
          <xdr:rowOff>95250</xdr:rowOff>
        </xdr:from>
        <xdr:to>
          <xdr:col>4</xdr:col>
          <xdr:colOff>723900</xdr:colOff>
          <xdr:row>1</xdr:row>
          <xdr:rowOff>142875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180975</xdr:rowOff>
        </xdr:from>
        <xdr:to>
          <xdr:col>4</xdr:col>
          <xdr:colOff>733425</xdr:colOff>
          <xdr:row>2</xdr:row>
          <xdr:rowOff>180975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104775</xdr:rowOff>
        </xdr:from>
        <xdr:to>
          <xdr:col>10</xdr:col>
          <xdr:colOff>904875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0</xdr:rowOff>
        </xdr:from>
        <xdr:to>
          <xdr:col>7</xdr:col>
          <xdr:colOff>361950</xdr:colOff>
          <xdr:row>1</xdr:row>
          <xdr:rowOff>95250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200025</xdr:rowOff>
        </xdr:from>
        <xdr:to>
          <xdr:col>10</xdr:col>
          <xdr:colOff>895350</xdr:colOff>
          <xdr:row>2</xdr:row>
          <xdr:rowOff>171450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104775</xdr:rowOff>
        </xdr:from>
        <xdr:to>
          <xdr:col>2</xdr:col>
          <xdr:colOff>1009650</xdr:colOff>
          <xdr:row>2</xdr:row>
          <xdr:rowOff>190500</xdr:rowOff>
        </xdr:to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114300" y="104775"/>
              <a:ext cx="895350" cy="485775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1104900</xdr:colOff>
          <xdr:row>0</xdr:row>
          <xdr:rowOff>57150</xdr:rowOff>
        </xdr:from>
        <xdr:to>
          <xdr:col>4</xdr:col>
          <xdr:colOff>885825</xdr:colOff>
          <xdr:row>3</xdr:row>
          <xdr:rowOff>9525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38100</xdr:rowOff>
        </xdr:from>
        <xdr:to>
          <xdr:col>2</xdr:col>
          <xdr:colOff>1057275</xdr:colOff>
          <xdr:row>2</xdr:row>
          <xdr:rowOff>219075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47625</xdr:rowOff>
        </xdr:from>
        <xdr:to>
          <xdr:col>6</xdr:col>
          <xdr:colOff>733425</xdr:colOff>
          <xdr:row>2</xdr:row>
          <xdr:rowOff>219075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19050</xdr:rowOff>
        </xdr:from>
        <xdr:to>
          <xdr:col>0</xdr:col>
          <xdr:colOff>1133475</xdr:colOff>
          <xdr:row>1</xdr:row>
          <xdr:rowOff>114300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Recalculate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0</xdr:row>
          <xdr:rowOff>47625</xdr:rowOff>
        </xdr:from>
        <xdr:to>
          <xdr:col>3</xdr:col>
          <xdr:colOff>209550</xdr:colOff>
          <xdr:row>1</xdr:row>
          <xdr:rowOff>114300</xdr:rowOff>
        </xdr:to>
        <xdr:sp macro="" textlink="">
          <xdr:nvSpPr>
            <xdr:cNvPr id="8195" name="CheckBox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666750</xdr:colOff>
          <xdr:row>0</xdr:row>
          <xdr:rowOff>28575</xdr:rowOff>
        </xdr:from>
        <xdr:to>
          <xdr:col>6</xdr:col>
          <xdr:colOff>76200</xdr:colOff>
          <xdr:row>1</xdr:row>
          <xdr:rowOff>133350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 Discount Factor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66675</xdr:rowOff>
        </xdr:from>
        <xdr:to>
          <xdr:col>2</xdr:col>
          <xdr:colOff>76200</xdr:colOff>
          <xdr:row>11</xdr:row>
          <xdr:rowOff>28575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GD CurveFetch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0</xdr:row>
          <xdr:rowOff>66675</xdr:rowOff>
        </xdr:from>
        <xdr:to>
          <xdr:col>1</xdr:col>
          <xdr:colOff>733425</xdr:colOff>
          <xdr:row>1</xdr:row>
          <xdr:rowOff>133350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0</xdr:row>
          <xdr:rowOff>0</xdr:rowOff>
        </xdr:from>
        <xdr:to>
          <xdr:col>20</xdr:col>
          <xdr:colOff>76200</xdr:colOff>
          <xdr:row>1</xdr:row>
          <xdr:rowOff>85725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133350</xdr:colOff>
          <xdr:row>0</xdr:row>
          <xdr:rowOff>9525</xdr:rowOff>
        </xdr:from>
        <xdr:to>
          <xdr:col>21</xdr:col>
          <xdr:colOff>57150</xdr:colOff>
          <xdr:row>1</xdr:row>
          <xdr:rowOff>114300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0</xdr:row>
          <xdr:rowOff>28575</xdr:rowOff>
        </xdr:from>
        <xdr:to>
          <xdr:col>4</xdr:col>
          <xdr:colOff>76200</xdr:colOff>
          <xdr:row>1</xdr:row>
          <xdr:rowOff>123825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.xml"/><Relationship Id="rId20" Type="http://schemas.openxmlformats.org/officeDocument/2006/relationships/ctrlProp" Target="../ctrlProps/ctrlProp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image" Target="../media/image7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vmlDrawing" Target="../drawings/vmlDrawing4.vml"/><Relationship Id="rId7" Type="http://schemas.openxmlformats.org/officeDocument/2006/relationships/control" Target="../activeX/activeX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6.emf"/><Relationship Id="rId4" Type="http://schemas.openxmlformats.org/officeDocument/2006/relationships/control" Target="../activeX/activeX8.xml"/><Relationship Id="rId9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CT667"/>
  <sheetViews>
    <sheetView showGridLines="0" topLeftCell="C1" workbookViewId="0">
      <pane xSplit="1" ySplit="8" topLeftCell="D9" activePane="bottomRight" state="frozen"/>
      <selection activeCell="C1" sqref="C1"/>
      <selection pane="topRight" activeCell="D1" sqref="D1"/>
      <selection pane="bottomLeft" activeCell="C9" sqref="C9"/>
      <selection pane="bottomRight" activeCell="D14" sqref="D14"/>
    </sheetView>
  </sheetViews>
  <sheetFormatPr defaultRowHeight="12.75" x14ac:dyDescent="0.2"/>
  <cols>
    <col min="1" max="1" width="14.28515625" hidden="1" customWidth="1"/>
    <col min="2" max="2" width="15.140625" hidden="1" customWidth="1"/>
    <col min="3" max="3" width="17.42578125" style="6" bestFit="1" customWidth="1"/>
    <col min="4" max="4" width="12.85546875" customWidth="1"/>
    <col min="5" max="5" width="16.28515625" bestFit="1" customWidth="1"/>
    <col min="6" max="6" width="17.140625" bestFit="1" customWidth="1"/>
    <col min="7" max="7" width="11.42578125" bestFit="1" customWidth="1"/>
    <col min="8" max="8" width="8" bestFit="1" customWidth="1"/>
    <col min="9" max="9" width="12.85546875" customWidth="1"/>
    <col min="10" max="10" width="12.28515625" customWidth="1"/>
    <col min="11" max="11" width="15.140625" customWidth="1"/>
    <col min="12" max="12" width="15.42578125" customWidth="1"/>
    <col min="13" max="13" width="10.7109375" customWidth="1"/>
    <col min="14" max="14" width="15.140625" customWidth="1"/>
    <col min="15" max="15" width="10.7109375" customWidth="1"/>
    <col min="37" max="37" width="16" customWidth="1"/>
    <col min="46" max="46" width="14.140625" bestFit="1" customWidth="1"/>
    <col min="47" max="47" width="16.28515625" bestFit="1" customWidth="1"/>
    <col min="48" max="48" width="10.7109375" customWidth="1"/>
    <col min="49" max="49" width="11.28515625" customWidth="1"/>
  </cols>
  <sheetData>
    <row r="1" spans="1:98" x14ac:dyDescent="0.2">
      <c r="C1" s="7"/>
      <c r="H1" t="s">
        <v>29</v>
      </c>
      <c r="I1" s="72"/>
    </row>
    <row r="2" spans="1:98" ht="18.75" customHeight="1" x14ac:dyDescent="0.2">
      <c r="C2" s="7"/>
      <c r="H2" t="s">
        <v>30</v>
      </c>
      <c r="I2" s="72"/>
    </row>
    <row r="3" spans="1:98" ht="18.75" customHeight="1" x14ac:dyDescent="0.2">
      <c r="C3" s="7"/>
    </row>
    <row r="4" spans="1:98" ht="12" customHeight="1" x14ac:dyDescent="0.2">
      <c r="C4" s="7"/>
    </row>
    <row r="5" spans="1:98" hidden="1" x14ac:dyDescent="0.2">
      <c r="C5" s="8" t="s">
        <v>1</v>
      </c>
      <c r="D5" s="1" t="s">
        <v>31</v>
      </c>
      <c r="F5" s="3" t="s">
        <v>9</v>
      </c>
      <c r="G5" s="2" t="s">
        <v>7</v>
      </c>
      <c r="I5" s="3" t="s">
        <v>8</v>
      </c>
      <c r="J5" s="2">
        <v>7525</v>
      </c>
      <c r="BI5">
        <v>1</v>
      </c>
    </row>
    <row r="6" spans="1:98" s="52" customFormat="1" ht="13.5" customHeight="1" x14ac:dyDescent="0.2">
      <c r="C6" s="52" t="s">
        <v>11</v>
      </c>
      <c r="D6" s="52" t="s">
        <v>4</v>
      </c>
      <c r="CT6" s="69"/>
    </row>
    <row r="7" spans="1:98" s="53" customFormat="1" ht="12.75" customHeight="1" x14ac:dyDescent="0.2">
      <c r="C7" s="15" t="s">
        <v>10</v>
      </c>
      <c r="D7" s="53" t="s">
        <v>5</v>
      </c>
    </row>
    <row r="8" spans="1:98" ht="13.5" hidden="1" customHeight="1" x14ac:dyDescent="0.2">
      <c r="A8" s="59">
        <v>36712</v>
      </c>
      <c r="C8" s="4"/>
    </row>
    <row r="9" spans="1:98" x14ac:dyDescent="0.2">
      <c r="A9">
        <v>1</v>
      </c>
      <c r="B9" s="68">
        <f t="shared" ref="B9:B72" si="0">(D9)</f>
        <v>0</v>
      </c>
      <c r="C9" s="54">
        <v>36678</v>
      </c>
      <c r="D9" s="71"/>
      <c r="E9" s="71"/>
      <c r="F9" s="71"/>
      <c r="G9" s="71"/>
      <c r="H9" s="70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0"/>
      <c r="AU9" s="70"/>
      <c r="AV9" s="70"/>
      <c r="AW9" s="70"/>
      <c r="AX9" s="71"/>
      <c r="AY9" s="70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14"/>
    </row>
    <row r="10" spans="1:98" x14ac:dyDescent="0.2">
      <c r="A10">
        <v>1</v>
      </c>
      <c r="B10" s="68">
        <f t="shared" si="0"/>
        <v>0</v>
      </c>
      <c r="C10" s="54">
        <v>36708</v>
      </c>
      <c r="D10" s="71"/>
      <c r="E10" s="71"/>
      <c r="F10" s="71"/>
      <c r="G10" s="71"/>
      <c r="H10" s="70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0"/>
      <c r="AU10" s="70"/>
      <c r="AV10" s="70"/>
      <c r="AW10" s="70"/>
      <c r="AX10" s="71"/>
      <c r="AY10" s="70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14"/>
    </row>
    <row r="11" spans="1:98" x14ac:dyDescent="0.2">
      <c r="A11">
        <v>0.99506166857484213</v>
      </c>
      <c r="B11" s="68">
        <f t="shared" si="0"/>
        <v>0</v>
      </c>
      <c r="C11" s="54">
        <v>36739</v>
      </c>
      <c r="D11" s="71"/>
      <c r="E11" s="71"/>
      <c r="F11" s="71"/>
      <c r="G11" s="71"/>
      <c r="H11" s="70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0"/>
      <c r="AU11" s="70"/>
      <c r="AV11" s="70"/>
      <c r="AW11" s="70"/>
      <c r="AX11" s="71"/>
      <c r="AY11" s="70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14"/>
    </row>
    <row r="12" spans="1:98" x14ac:dyDescent="0.2">
      <c r="A12">
        <v>0.98938586429212594</v>
      </c>
      <c r="B12" s="68">
        <f t="shared" si="0"/>
        <v>0</v>
      </c>
      <c r="C12" s="54">
        <v>36770</v>
      </c>
      <c r="D12" s="71"/>
      <c r="E12" s="71"/>
      <c r="F12" s="71"/>
      <c r="G12" s="71"/>
      <c r="H12" s="70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0"/>
      <c r="AU12" s="70"/>
      <c r="AV12" s="70"/>
      <c r="AW12" s="70"/>
      <c r="AX12" s="71"/>
      <c r="AY12" s="70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14"/>
    </row>
    <row r="13" spans="1:98" x14ac:dyDescent="0.2">
      <c r="A13">
        <v>0.98382683700216222</v>
      </c>
      <c r="B13" s="68">
        <f t="shared" si="0"/>
        <v>0</v>
      </c>
      <c r="C13" s="54">
        <v>36800</v>
      </c>
      <c r="D13" s="71"/>
      <c r="E13" s="71"/>
      <c r="F13" s="71"/>
      <c r="G13" s="71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0"/>
      <c r="AU13" s="70"/>
      <c r="AV13" s="70"/>
      <c r="AW13" s="70"/>
      <c r="AX13" s="71"/>
      <c r="AY13" s="70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14"/>
    </row>
    <row r="14" spans="1:98" x14ac:dyDescent="0.2">
      <c r="A14">
        <v>0.97812053992243031</v>
      </c>
      <c r="B14" s="68">
        <f t="shared" si="0"/>
        <v>0</v>
      </c>
      <c r="C14" s="54">
        <v>36831</v>
      </c>
      <c r="D14" s="71"/>
      <c r="E14" s="71"/>
      <c r="F14" s="71"/>
      <c r="G14" s="71"/>
      <c r="H14" s="70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0"/>
      <c r="AU14" s="70"/>
      <c r="AV14" s="70"/>
      <c r="AW14" s="70"/>
      <c r="AX14" s="71"/>
      <c r="AY14" s="70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14"/>
    </row>
    <row r="15" spans="1:98" x14ac:dyDescent="0.2">
      <c r="A15">
        <v>0.97262224197254499</v>
      </c>
      <c r="B15" s="68">
        <f t="shared" si="0"/>
        <v>0</v>
      </c>
      <c r="C15" s="54">
        <v>36861</v>
      </c>
      <c r="D15" s="71"/>
      <c r="E15" s="71"/>
      <c r="F15" s="71"/>
      <c r="G15" s="71"/>
      <c r="H15" s="70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0"/>
      <c r="AU15" s="70"/>
      <c r="AV15" s="70"/>
      <c r="AW15" s="70"/>
      <c r="AX15" s="71"/>
      <c r="AY15" s="70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14"/>
    </row>
    <row r="16" spans="1:98" x14ac:dyDescent="0.2">
      <c r="A16">
        <v>0.96693172524189752</v>
      </c>
      <c r="B16" s="68">
        <f t="shared" si="0"/>
        <v>0</v>
      </c>
      <c r="C16" s="54">
        <v>36892</v>
      </c>
      <c r="D16" s="71"/>
      <c r="E16" s="71"/>
      <c r="F16" s="71"/>
      <c r="G16" s="71"/>
      <c r="H16" s="70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0"/>
      <c r="AU16" s="70"/>
      <c r="AV16" s="70"/>
      <c r="AW16" s="70"/>
      <c r="AX16" s="71"/>
      <c r="AY16" s="70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14"/>
    </row>
    <row r="17" spans="1:98" x14ac:dyDescent="0.2">
      <c r="A17">
        <v>0.96121285046638871</v>
      </c>
      <c r="B17" s="68">
        <f t="shared" si="0"/>
        <v>0</v>
      </c>
      <c r="C17" s="54">
        <v>36923</v>
      </c>
      <c r="D17" s="71"/>
      <c r="E17" s="71"/>
      <c r="F17" s="71"/>
      <c r="G17" s="71"/>
      <c r="H17" s="70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0"/>
      <c r="AU17" s="70"/>
      <c r="AV17" s="70"/>
      <c r="AW17" s="70"/>
      <c r="AX17" s="71"/>
      <c r="AY17" s="70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14"/>
    </row>
    <row r="18" spans="1:98" x14ac:dyDescent="0.2">
      <c r="A18">
        <v>0.95604255185815179</v>
      </c>
      <c r="B18" s="68">
        <f t="shared" si="0"/>
        <v>0</v>
      </c>
      <c r="C18" s="54">
        <v>36951</v>
      </c>
      <c r="D18" s="71"/>
      <c r="E18" s="71"/>
      <c r="F18" s="71"/>
      <c r="G18" s="71"/>
      <c r="H18" s="7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0"/>
      <c r="AU18" s="70"/>
      <c r="AV18" s="70"/>
      <c r="AW18" s="70"/>
      <c r="AX18" s="71"/>
      <c r="AY18" s="70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14"/>
    </row>
    <row r="19" spans="1:98" x14ac:dyDescent="0.2">
      <c r="A19">
        <v>0.95035188559304806</v>
      </c>
      <c r="B19" s="68">
        <f t="shared" si="0"/>
        <v>0</v>
      </c>
      <c r="C19" s="54">
        <v>36982</v>
      </c>
      <c r="D19" s="71"/>
      <c r="E19" s="71"/>
      <c r="F19" s="71"/>
      <c r="G19" s="71"/>
      <c r="H19" s="70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0"/>
      <c r="AU19" s="70"/>
      <c r="AV19" s="70"/>
      <c r="AW19" s="70"/>
      <c r="AX19" s="71"/>
      <c r="AY19" s="70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14"/>
    </row>
    <row r="20" spans="1:98" x14ac:dyDescent="0.2">
      <c r="A20">
        <v>0.94492006222452518</v>
      </c>
      <c r="B20" s="68">
        <f t="shared" si="0"/>
        <v>0</v>
      </c>
      <c r="C20" s="54">
        <v>37012</v>
      </c>
      <c r="D20" s="71"/>
      <c r="E20" s="71"/>
      <c r="F20" s="71"/>
      <c r="G20" s="71"/>
      <c r="H20" s="70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0"/>
      <c r="AU20" s="70"/>
      <c r="AV20" s="70"/>
      <c r="AW20" s="70"/>
      <c r="AX20" s="71"/>
      <c r="AY20" s="70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14"/>
    </row>
    <row r="21" spans="1:98" x14ac:dyDescent="0.2">
      <c r="A21">
        <v>0.93932521361727894</v>
      </c>
      <c r="B21" s="68">
        <f t="shared" si="0"/>
        <v>0</v>
      </c>
      <c r="C21" s="54">
        <v>37043</v>
      </c>
      <c r="D21" s="71"/>
      <c r="E21" s="71"/>
      <c r="F21" s="71"/>
      <c r="G21" s="71"/>
      <c r="H21" s="70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0"/>
      <c r="AU21" s="70"/>
      <c r="AV21" s="70"/>
      <c r="AW21" s="70"/>
      <c r="AX21" s="71"/>
      <c r="AY21" s="70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14"/>
    </row>
    <row r="22" spans="1:98" x14ac:dyDescent="0.2">
      <c r="A22">
        <v>0.93393741583413248</v>
      </c>
      <c r="B22" s="68">
        <f t="shared" si="0"/>
        <v>0</v>
      </c>
      <c r="C22" s="54">
        <v>37073</v>
      </c>
      <c r="D22" s="71"/>
      <c r="E22" s="71"/>
      <c r="F22" s="71"/>
      <c r="G22" s="71"/>
      <c r="H22" s="70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0"/>
      <c r="AU22" s="70"/>
      <c r="AV22" s="70"/>
      <c r="AW22" s="70"/>
      <c r="AX22" s="71"/>
      <c r="AY22" s="70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14"/>
    </row>
    <row r="23" spans="1:98" x14ac:dyDescent="0.2">
      <c r="A23">
        <v>0.92840804495959584</v>
      </c>
      <c r="B23" s="68">
        <f t="shared" si="0"/>
        <v>0</v>
      </c>
      <c r="C23" s="54">
        <v>37104</v>
      </c>
      <c r="D23" s="71"/>
      <c r="E23" s="71"/>
      <c r="F23" s="71"/>
      <c r="G23" s="71"/>
      <c r="H23" s="70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0"/>
      <c r="AU23" s="70"/>
      <c r="AV23" s="70"/>
      <c r="AW23" s="70"/>
      <c r="AX23" s="71"/>
      <c r="AY23" s="70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14"/>
    </row>
    <row r="24" spans="1:98" x14ac:dyDescent="0.2">
      <c r="A24">
        <v>0.92290133288829868</v>
      </c>
      <c r="B24" s="68">
        <f t="shared" si="0"/>
        <v>0</v>
      </c>
      <c r="C24" s="54">
        <v>37135</v>
      </c>
      <c r="D24" s="71"/>
      <c r="E24" s="71"/>
      <c r="F24" s="71"/>
      <c r="G24" s="71"/>
      <c r="H24" s="70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0"/>
      <c r="AU24" s="70"/>
      <c r="AV24" s="70"/>
      <c r="AW24" s="70"/>
      <c r="AX24" s="71"/>
      <c r="AY24" s="70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14"/>
    </row>
    <row r="25" spans="1:98" x14ac:dyDescent="0.2">
      <c r="A25">
        <v>0.91760353253058502</v>
      </c>
      <c r="B25" s="68">
        <f t="shared" si="0"/>
        <v>0</v>
      </c>
      <c r="C25" s="54">
        <v>37165</v>
      </c>
      <c r="D25" s="71"/>
      <c r="E25" s="71"/>
      <c r="F25" s="71"/>
      <c r="G25" s="71"/>
      <c r="H25" s="70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0"/>
      <c r="AU25" s="70"/>
      <c r="AV25" s="70"/>
      <c r="AW25" s="70"/>
      <c r="AX25" s="71"/>
      <c r="AY25" s="70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14"/>
    </row>
    <row r="26" spans="1:98" x14ac:dyDescent="0.2">
      <c r="A26">
        <v>0.91216953592129424</v>
      </c>
      <c r="B26" s="68">
        <f t="shared" si="0"/>
        <v>0</v>
      </c>
      <c r="C26" s="54">
        <v>37196</v>
      </c>
      <c r="D26" s="71"/>
      <c r="E26" s="71"/>
      <c r="F26" s="71"/>
      <c r="G26" s="71"/>
      <c r="H26" s="70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0"/>
      <c r="AU26" s="70"/>
      <c r="AV26" s="70"/>
      <c r="AW26" s="70"/>
      <c r="AX26" s="71"/>
      <c r="AY26" s="70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14"/>
    </row>
    <row r="27" spans="1:98" x14ac:dyDescent="0.2">
      <c r="A27">
        <v>0.90693538452213751</v>
      </c>
      <c r="B27" s="68">
        <f t="shared" si="0"/>
        <v>0</v>
      </c>
      <c r="C27" s="54">
        <v>37226</v>
      </c>
      <c r="D27" s="71"/>
      <c r="E27" s="71"/>
      <c r="F27" s="71"/>
      <c r="G27" s="71"/>
      <c r="H27" s="70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0"/>
      <c r="AU27" s="70"/>
      <c r="AV27" s="70"/>
      <c r="AW27" s="70"/>
      <c r="AX27" s="71"/>
      <c r="AY27" s="70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14"/>
    </row>
    <row r="28" spans="1:98" x14ac:dyDescent="0.2">
      <c r="A28">
        <v>0.90154827507060609</v>
      </c>
      <c r="B28" s="68">
        <f t="shared" si="0"/>
        <v>0</v>
      </c>
      <c r="C28" s="54">
        <v>37257</v>
      </c>
      <c r="D28" s="71"/>
      <c r="E28" s="71"/>
      <c r="F28" s="71"/>
      <c r="G28" s="71"/>
      <c r="H28" s="70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0"/>
      <c r="AU28" s="70"/>
      <c r="AV28" s="70"/>
      <c r="AW28" s="70"/>
      <c r="AX28" s="71"/>
      <c r="AY28" s="70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14"/>
    </row>
    <row r="29" spans="1:98" x14ac:dyDescent="0.2">
      <c r="A29">
        <v>0.89618091433451696</v>
      </c>
      <c r="B29" s="68">
        <f t="shared" si="0"/>
        <v>0</v>
      </c>
      <c r="C29" s="54">
        <v>37288</v>
      </c>
      <c r="D29" s="71"/>
      <c r="E29" s="71"/>
      <c r="F29" s="71"/>
      <c r="G29" s="71"/>
      <c r="H29" s="70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0"/>
      <c r="AU29" s="70"/>
      <c r="AV29" s="70"/>
      <c r="AW29" s="70"/>
      <c r="AX29" s="71"/>
      <c r="AY29" s="70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14"/>
    </row>
    <row r="30" spans="1:98" x14ac:dyDescent="0.2">
      <c r="A30">
        <v>0.8913541747646333</v>
      </c>
      <c r="B30" s="68">
        <f t="shared" si="0"/>
        <v>0</v>
      </c>
      <c r="C30" s="54">
        <v>37316</v>
      </c>
      <c r="D30" s="71"/>
      <c r="E30" s="71"/>
      <c r="F30" s="71"/>
      <c r="G30" s="71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0"/>
      <c r="AU30" s="70"/>
      <c r="AV30" s="70"/>
      <c r="AW30" s="70"/>
      <c r="AX30" s="71"/>
      <c r="AY30" s="70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14"/>
    </row>
    <row r="31" spans="1:98" x14ac:dyDescent="0.2">
      <c r="A31">
        <v>0.88605981461537819</v>
      </c>
      <c r="B31" s="68">
        <f t="shared" si="0"/>
        <v>0</v>
      </c>
      <c r="C31" s="54">
        <v>37347</v>
      </c>
      <c r="D31" s="71"/>
      <c r="E31" s="71"/>
      <c r="F31" s="71"/>
      <c r="G31" s="71"/>
      <c r="H31" s="70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0"/>
      <c r="AU31" s="70"/>
      <c r="AV31" s="70"/>
      <c r="AW31" s="70"/>
      <c r="AX31" s="71"/>
      <c r="AY31" s="70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14"/>
    </row>
    <row r="32" spans="1:98" x14ac:dyDescent="0.2">
      <c r="A32">
        <v>0.88100184466387843</v>
      </c>
      <c r="B32" s="68">
        <f t="shared" si="0"/>
        <v>0</v>
      </c>
      <c r="C32" s="54">
        <v>37377</v>
      </c>
      <c r="D32" s="71"/>
      <c r="E32" s="71"/>
      <c r="F32" s="71"/>
      <c r="G32" s="71"/>
      <c r="H32" s="70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0"/>
      <c r="AU32" s="70"/>
      <c r="AV32" s="70"/>
      <c r="AW32" s="70"/>
      <c r="AX32" s="71"/>
      <c r="AY32" s="70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14"/>
    </row>
    <row r="33" spans="1:98" x14ac:dyDescent="0.2">
      <c r="A33">
        <v>0.87580481083372652</v>
      </c>
      <c r="B33" s="68">
        <f t="shared" si="0"/>
        <v>0</v>
      </c>
      <c r="C33" s="54">
        <v>37408</v>
      </c>
      <c r="D33" s="71"/>
      <c r="E33" s="71"/>
      <c r="F33" s="71"/>
      <c r="G33" s="71"/>
      <c r="H33" s="70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0"/>
      <c r="AU33" s="70"/>
      <c r="AV33" s="70"/>
      <c r="AW33" s="70"/>
      <c r="AX33" s="71"/>
      <c r="AY33" s="70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14"/>
    </row>
    <row r="34" spans="1:98" x14ac:dyDescent="0.2">
      <c r="A34">
        <v>0.8708043913191611</v>
      </c>
      <c r="B34" s="68">
        <f t="shared" si="0"/>
        <v>0</v>
      </c>
      <c r="C34" s="54">
        <v>37438</v>
      </c>
      <c r="D34" s="71"/>
      <c r="E34" s="71"/>
      <c r="F34" s="71"/>
      <c r="G34" s="71"/>
      <c r="H34" s="70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0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14"/>
    </row>
    <row r="35" spans="1:98" x14ac:dyDescent="0.2">
      <c r="A35">
        <v>0.86566746687767615</v>
      </c>
      <c r="B35" s="68">
        <f t="shared" si="0"/>
        <v>0</v>
      </c>
      <c r="C35" s="54">
        <v>37469</v>
      </c>
      <c r="D35" s="71"/>
      <c r="E35" s="71"/>
      <c r="F35" s="71"/>
      <c r="G35" s="71"/>
      <c r="H35" s="70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0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14"/>
    </row>
    <row r="36" spans="1:98" x14ac:dyDescent="0.2">
      <c r="A36">
        <v>0.86056017346824931</v>
      </c>
      <c r="B36" s="68">
        <f t="shared" si="0"/>
        <v>0</v>
      </c>
      <c r="C36" s="54">
        <v>37500</v>
      </c>
      <c r="D36" s="71"/>
      <c r="E36" s="71"/>
      <c r="F36" s="71"/>
      <c r="G36" s="71"/>
      <c r="H36" s="70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0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14"/>
    </row>
    <row r="37" spans="1:98" x14ac:dyDescent="0.2">
      <c r="A37">
        <v>0.85564758661380702</v>
      </c>
      <c r="B37" s="68">
        <f t="shared" si="0"/>
        <v>0</v>
      </c>
      <c r="C37" s="54">
        <v>37530</v>
      </c>
      <c r="D37" s="71"/>
      <c r="E37" s="71"/>
      <c r="F37" s="71"/>
      <c r="G37" s="71"/>
      <c r="H37" s="70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0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14"/>
    </row>
    <row r="38" spans="1:98" x14ac:dyDescent="0.2">
      <c r="A38">
        <v>0.8506030124793964</v>
      </c>
      <c r="B38" s="68">
        <f t="shared" si="0"/>
        <v>0</v>
      </c>
      <c r="C38" s="54">
        <v>37561</v>
      </c>
      <c r="D38" s="71"/>
      <c r="E38" s="71"/>
      <c r="F38" s="71"/>
      <c r="G38" s="71"/>
      <c r="H38" s="70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0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14"/>
    </row>
    <row r="39" spans="1:98" x14ac:dyDescent="0.2">
      <c r="A39">
        <v>0.84574919137661042</v>
      </c>
      <c r="B39" s="68">
        <f t="shared" si="0"/>
        <v>0</v>
      </c>
      <c r="C39" s="54">
        <v>37591</v>
      </c>
      <c r="D39" s="71"/>
      <c r="E39" s="71"/>
      <c r="F39" s="71"/>
      <c r="G39" s="71"/>
      <c r="H39" s="70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0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14"/>
    </row>
    <row r="40" spans="1:98" x14ac:dyDescent="0.2">
      <c r="A40">
        <v>0.84074948716502851</v>
      </c>
      <c r="B40" s="68">
        <f t="shared" si="0"/>
        <v>0</v>
      </c>
      <c r="C40" s="54">
        <v>37622</v>
      </c>
      <c r="D40" s="71"/>
      <c r="E40" s="71"/>
      <c r="F40" s="71"/>
      <c r="G40" s="71"/>
      <c r="H40" s="70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0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14"/>
    </row>
    <row r="41" spans="1:98" x14ac:dyDescent="0.2">
      <c r="A41">
        <v>0.83576208102887239</v>
      </c>
      <c r="B41" s="68">
        <f t="shared" si="0"/>
        <v>0</v>
      </c>
      <c r="C41" s="54">
        <v>37653</v>
      </c>
      <c r="D41" s="71"/>
      <c r="E41" s="71"/>
      <c r="F41" s="71"/>
      <c r="G41" s="71"/>
      <c r="H41" s="70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0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14"/>
    </row>
    <row r="42" spans="1:98" x14ac:dyDescent="0.2">
      <c r="A42">
        <v>0.83128084903975763</v>
      </c>
      <c r="B42" s="68">
        <f t="shared" si="0"/>
        <v>0</v>
      </c>
      <c r="C42" s="54">
        <v>37681</v>
      </c>
      <c r="D42" s="71"/>
      <c r="E42" s="71"/>
      <c r="F42" s="71"/>
      <c r="G42" s="71"/>
      <c r="H42" s="70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0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14"/>
    </row>
    <row r="43" spans="1:98" x14ac:dyDescent="0.2">
      <c r="A43">
        <v>0.82636623051368463</v>
      </c>
      <c r="B43" s="68">
        <f t="shared" si="0"/>
        <v>0</v>
      </c>
      <c r="C43" s="54">
        <v>37712</v>
      </c>
      <c r="D43" s="71"/>
      <c r="E43" s="71"/>
      <c r="F43" s="71"/>
      <c r="G43" s="71"/>
      <c r="H43" s="70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0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14"/>
    </row>
    <row r="44" spans="1:98" x14ac:dyDescent="0.2">
      <c r="A44">
        <v>0.82166493118182304</v>
      </c>
      <c r="B44" s="68">
        <f t="shared" si="0"/>
        <v>0</v>
      </c>
      <c r="C44" s="54">
        <v>37742</v>
      </c>
      <c r="D44" s="71"/>
      <c r="E44" s="71"/>
      <c r="F44" s="71"/>
      <c r="G44" s="71"/>
      <c r="H44" s="70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0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14"/>
    </row>
    <row r="45" spans="1:98" x14ac:dyDescent="0.2">
      <c r="A45">
        <v>0.81683582582863867</v>
      </c>
      <c r="B45" s="68">
        <f t="shared" si="0"/>
        <v>0</v>
      </c>
      <c r="C45" s="54">
        <v>37773</v>
      </c>
      <c r="D45" s="71"/>
      <c r="E45" s="71"/>
      <c r="F45" s="71"/>
      <c r="G45" s="71"/>
      <c r="H45" s="70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0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14"/>
    </row>
    <row r="46" spans="1:98" x14ac:dyDescent="0.2">
      <c r="A46">
        <v>0.8121901824562896</v>
      </c>
      <c r="B46" s="68">
        <f t="shared" si="0"/>
        <v>0</v>
      </c>
      <c r="C46" s="54">
        <v>37803</v>
      </c>
      <c r="D46" s="71"/>
      <c r="E46" s="71"/>
      <c r="F46" s="71"/>
      <c r="G46" s="71"/>
      <c r="H46" s="70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0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14"/>
    </row>
    <row r="47" spans="1:98" x14ac:dyDescent="0.2">
      <c r="A47">
        <v>0.80741805964267765</v>
      </c>
      <c r="B47" s="68">
        <f t="shared" si="0"/>
        <v>0</v>
      </c>
      <c r="C47" s="54">
        <v>37834</v>
      </c>
      <c r="D47" s="71"/>
      <c r="E47" s="71"/>
      <c r="F47" s="71"/>
      <c r="G47" s="71"/>
      <c r="H47" s="70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0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14"/>
    </row>
    <row r="48" spans="1:98" x14ac:dyDescent="0.2">
      <c r="A48">
        <v>0.80267476610766619</v>
      </c>
      <c r="B48" s="68">
        <f t="shared" si="0"/>
        <v>0</v>
      </c>
      <c r="C48" s="54">
        <v>37865</v>
      </c>
      <c r="D48" s="71"/>
      <c r="E48" s="71"/>
      <c r="F48" s="71"/>
      <c r="G48" s="71"/>
      <c r="H48" s="70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0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14"/>
    </row>
    <row r="49" spans="1:98" x14ac:dyDescent="0.2">
      <c r="A49">
        <v>0.79810978928839527</v>
      </c>
      <c r="B49" s="68">
        <f t="shared" si="0"/>
        <v>0</v>
      </c>
      <c r="C49" s="54">
        <v>37895</v>
      </c>
      <c r="D49" s="71"/>
      <c r="E49" s="71"/>
      <c r="F49" s="71"/>
      <c r="G49" s="71"/>
      <c r="H49" s="70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0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14"/>
    </row>
    <row r="50" spans="1:98" x14ac:dyDescent="0.2">
      <c r="A50">
        <v>0.79341805328768711</v>
      </c>
      <c r="B50" s="68">
        <f t="shared" si="0"/>
        <v>0</v>
      </c>
      <c r="C50" s="54">
        <v>37926</v>
      </c>
      <c r="D50" s="71"/>
      <c r="E50" s="71"/>
      <c r="F50" s="71"/>
      <c r="G50" s="71"/>
      <c r="H50" s="70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0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14"/>
    </row>
    <row r="51" spans="1:98" x14ac:dyDescent="0.2">
      <c r="A51">
        <v>0.78890444215457201</v>
      </c>
      <c r="B51" s="68">
        <f t="shared" si="0"/>
        <v>0</v>
      </c>
      <c r="C51" s="54">
        <v>37956</v>
      </c>
      <c r="D51" s="71"/>
      <c r="E51" s="71"/>
      <c r="F51" s="71"/>
      <c r="G51" s="71"/>
      <c r="H51" s="70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0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14"/>
    </row>
    <row r="52" spans="1:98" x14ac:dyDescent="0.2">
      <c r="A52">
        <v>0.78425140843525198</v>
      </c>
      <c r="B52" s="68">
        <f t="shared" si="0"/>
        <v>0</v>
      </c>
      <c r="C52" s="54">
        <v>37987</v>
      </c>
      <c r="D52" s="71"/>
      <c r="E52" s="71"/>
      <c r="F52" s="71"/>
      <c r="G52" s="71"/>
      <c r="H52" s="70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0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14"/>
    </row>
    <row r="53" spans="1:98" x14ac:dyDescent="0.2">
      <c r="A53">
        <v>0.77960766674548365</v>
      </c>
      <c r="B53" s="68">
        <f t="shared" si="0"/>
        <v>0</v>
      </c>
      <c r="C53" s="54">
        <v>38018</v>
      </c>
      <c r="D53" s="71"/>
      <c r="E53" s="71"/>
      <c r="F53" s="71"/>
      <c r="G53" s="71"/>
      <c r="H53" s="70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0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14"/>
    </row>
    <row r="54" spans="1:98" x14ac:dyDescent="0.2">
      <c r="A54">
        <v>0.77528741850077099</v>
      </c>
      <c r="B54" s="68">
        <f t="shared" si="0"/>
        <v>0</v>
      </c>
      <c r="C54" s="54">
        <v>38047</v>
      </c>
      <c r="D54" s="71"/>
      <c r="E54" s="71"/>
      <c r="F54" s="71"/>
      <c r="G54" s="71"/>
      <c r="H54" s="70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0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14"/>
    </row>
    <row r="55" spans="1:98" x14ac:dyDescent="0.2">
      <c r="A55">
        <v>0.77071065194992128</v>
      </c>
      <c r="B55" s="68">
        <f t="shared" si="0"/>
        <v>0</v>
      </c>
      <c r="C55" s="54">
        <v>38078</v>
      </c>
      <c r="D55" s="71"/>
      <c r="E55" s="71"/>
      <c r="F55" s="71"/>
      <c r="G55" s="71"/>
      <c r="H55" s="70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0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14"/>
    </row>
    <row r="56" spans="1:98" x14ac:dyDescent="0.2">
      <c r="A56">
        <v>0.76632370332905186</v>
      </c>
      <c r="B56" s="68">
        <f t="shared" si="0"/>
        <v>0</v>
      </c>
      <c r="C56" s="54">
        <v>38108</v>
      </c>
      <c r="D56" s="71"/>
      <c r="E56" s="71"/>
      <c r="F56" s="71"/>
      <c r="G56" s="71"/>
      <c r="H56" s="70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0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14"/>
    </row>
    <row r="57" spans="1:98" x14ac:dyDescent="0.2">
      <c r="A57">
        <v>0.7618171493232353</v>
      </c>
      <c r="B57" s="68">
        <f t="shared" si="0"/>
        <v>0</v>
      </c>
      <c r="C57" s="54">
        <v>38139</v>
      </c>
      <c r="D57" s="71"/>
      <c r="E57" s="71"/>
      <c r="F57" s="71"/>
      <c r="G57" s="71"/>
      <c r="H57" s="70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0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14"/>
    </row>
    <row r="58" spans="1:98" x14ac:dyDescent="0.2">
      <c r="A58">
        <v>0.75745008770863465</v>
      </c>
      <c r="B58" s="68">
        <f t="shared" si="0"/>
        <v>0</v>
      </c>
      <c r="C58" s="54">
        <v>38169</v>
      </c>
      <c r="D58" s="71"/>
      <c r="E58" s="71"/>
      <c r="F58" s="71"/>
      <c r="G58" s="71"/>
      <c r="H58" s="70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14"/>
    </row>
    <row r="59" spans="1:98" x14ac:dyDescent="0.2">
      <c r="A59">
        <v>0.75292503253062348</v>
      </c>
      <c r="B59" s="68">
        <f t="shared" si="0"/>
        <v>0</v>
      </c>
      <c r="C59" s="54">
        <v>38200</v>
      </c>
      <c r="D59" s="71"/>
      <c r="E59" s="71"/>
      <c r="F59" s="71"/>
      <c r="G59" s="71"/>
      <c r="H59" s="70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0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14"/>
    </row>
    <row r="60" spans="1:98" x14ac:dyDescent="0.2">
      <c r="A60">
        <v>0.74842447278139901</v>
      </c>
      <c r="B60" s="68">
        <f t="shared" si="0"/>
        <v>0</v>
      </c>
      <c r="C60" s="54">
        <v>38231</v>
      </c>
      <c r="D60" s="71"/>
      <c r="E60" s="71"/>
      <c r="F60" s="71"/>
      <c r="G60" s="71"/>
      <c r="H60" s="70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0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14"/>
    </row>
    <row r="61" spans="1:98" x14ac:dyDescent="0.2">
      <c r="A61">
        <v>0.74409230606896493</v>
      </c>
      <c r="B61" s="68">
        <f t="shared" si="0"/>
        <v>0</v>
      </c>
      <c r="C61" s="54">
        <v>38261</v>
      </c>
      <c r="D61" s="71"/>
      <c r="E61" s="71"/>
      <c r="F61" s="71"/>
      <c r="G61" s="71"/>
      <c r="H61" s="70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0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14"/>
    </row>
    <row r="62" spans="1:98" x14ac:dyDescent="0.2">
      <c r="A62">
        <v>0.73963960884765223</v>
      </c>
      <c r="B62" s="68">
        <f t="shared" si="0"/>
        <v>0</v>
      </c>
      <c r="C62" s="54">
        <v>38292</v>
      </c>
      <c r="D62" s="71"/>
      <c r="E62" s="71"/>
      <c r="F62" s="71"/>
      <c r="G62" s="71"/>
      <c r="H62" s="70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0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14"/>
    </row>
    <row r="63" spans="1:98" x14ac:dyDescent="0.2">
      <c r="A63">
        <v>0.73535354469119096</v>
      </c>
      <c r="B63" s="68">
        <f t="shared" si="0"/>
        <v>0</v>
      </c>
      <c r="C63" s="54">
        <v>38322</v>
      </c>
      <c r="D63" s="71"/>
      <c r="E63" s="71"/>
      <c r="F63" s="71"/>
      <c r="G63" s="71"/>
      <c r="H63" s="70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0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14"/>
    </row>
    <row r="64" spans="1:98" x14ac:dyDescent="0.2">
      <c r="A64">
        <v>0.73094826440758831</v>
      </c>
      <c r="B64" s="68">
        <f t="shared" si="0"/>
        <v>0</v>
      </c>
      <c r="C64" s="54">
        <v>38353</v>
      </c>
      <c r="D64" s="71"/>
      <c r="E64" s="71"/>
      <c r="F64" s="71"/>
      <c r="G64" s="71"/>
      <c r="H64" s="70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0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14"/>
    </row>
    <row r="65" spans="1:98" x14ac:dyDescent="0.2">
      <c r="A65">
        <v>0.72656691157399167</v>
      </c>
      <c r="B65" s="68">
        <f t="shared" si="0"/>
        <v>0</v>
      </c>
      <c r="C65" s="54">
        <v>38384</v>
      </c>
      <c r="D65" s="71"/>
      <c r="E65" s="71"/>
      <c r="F65" s="71"/>
      <c r="G65" s="71"/>
      <c r="H65" s="70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0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14"/>
    </row>
    <row r="66" spans="1:98" x14ac:dyDescent="0.2">
      <c r="A66">
        <v>0.72263003214123334</v>
      </c>
      <c r="B66" s="68">
        <f t="shared" si="0"/>
        <v>0</v>
      </c>
      <c r="C66" s="54">
        <v>38412</v>
      </c>
      <c r="D66" s="71"/>
      <c r="E66" s="71"/>
      <c r="F66" s="71"/>
      <c r="G66" s="71"/>
      <c r="H66" s="70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0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14"/>
    </row>
    <row r="67" spans="1:98" x14ac:dyDescent="0.2">
      <c r="A67">
        <v>0.71829390470345467</v>
      </c>
      <c r="B67" s="68">
        <f t="shared" si="0"/>
        <v>0</v>
      </c>
      <c r="C67" s="54">
        <v>38443</v>
      </c>
      <c r="D67" s="71"/>
      <c r="E67" s="71"/>
      <c r="F67" s="71"/>
      <c r="G67" s="71"/>
      <c r="H67" s="70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0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14"/>
    </row>
    <row r="68" spans="1:98" x14ac:dyDescent="0.2">
      <c r="A68">
        <v>0.7141201222907384</v>
      </c>
      <c r="B68" s="68">
        <f t="shared" si="0"/>
        <v>0</v>
      </c>
      <c r="C68" s="54">
        <v>38473</v>
      </c>
      <c r="D68" s="71"/>
      <c r="E68" s="71"/>
      <c r="F68" s="71"/>
      <c r="G68" s="71"/>
      <c r="H68" s="70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0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14"/>
    </row>
    <row r="69" spans="1:98" x14ac:dyDescent="0.2">
      <c r="A69">
        <v>0.70983032324682571</v>
      </c>
      <c r="B69" s="68">
        <f t="shared" si="0"/>
        <v>0</v>
      </c>
      <c r="C69" s="54">
        <v>38504</v>
      </c>
      <c r="D69" s="71"/>
      <c r="E69" s="71"/>
      <c r="F69" s="71"/>
      <c r="G69" s="71"/>
      <c r="H69" s="70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0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14"/>
    </row>
    <row r="70" spans="1:98" x14ac:dyDescent="0.2">
      <c r="A70">
        <v>0.70570116438922204</v>
      </c>
      <c r="B70" s="68">
        <f t="shared" si="0"/>
        <v>0</v>
      </c>
      <c r="C70" s="54">
        <v>38534</v>
      </c>
      <c r="D70" s="71"/>
      <c r="E70" s="71"/>
      <c r="F70" s="71"/>
      <c r="G70" s="71"/>
      <c r="H70" s="70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0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14"/>
    </row>
    <row r="71" spans="1:98" x14ac:dyDescent="0.2">
      <c r="A71">
        <v>0.70147631491965678</v>
      </c>
      <c r="B71" s="68">
        <f t="shared" si="0"/>
        <v>0</v>
      </c>
      <c r="C71" s="54">
        <v>38565</v>
      </c>
      <c r="D71" s="71"/>
      <c r="E71" s="71"/>
      <c r="F71" s="71"/>
      <c r="G71" s="71"/>
      <c r="H71" s="70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0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14"/>
    </row>
    <row r="72" spans="1:98" x14ac:dyDescent="0.2">
      <c r="A72">
        <v>0.69727965019527827</v>
      </c>
      <c r="B72" s="68">
        <f t="shared" si="0"/>
        <v>0</v>
      </c>
      <c r="C72" s="54">
        <v>38596</v>
      </c>
      <c r="D72" s="71"/>
      <c r="E72" s="71"/>
      <c r="F72" s="71"/>
      <c r="G72" s="71"/>
      <c r="H72" s="70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0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14"/>
    </row>
    <row r="73" spans="1:98" x14ac:dyDescent="0.2">
      <c r="A73">
        <v>0.6932407745621022</v>
      </c>
      <c r="B73" s="68">
        <f t="shared" ref="B73:B136" si="1">(D73)</f>
        <v>0</v>
      </c>
      <c r="C73" s="54">
        <v>38626</v>
      </c>
      <c r="D73" s="71"/>
      <c r="E73" s="71"/>
      <c r="F73" s="71"/>
      <c r="G73" s="71"/>
      <c r="H73" s="70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0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14"/>
    </row>
    <row r="74" spans="1:98" x14ac:dyDescent="0.2">
      <c r="A74">
        <v>0.68909031087122941</v>
      </c>
      <c r="B74" s="68">
        <f t="shared" si="1"/>
        <v>0</v>
      </c>
      <c r="C74" s="54">
        <v>38657</v>
      </c>
      <c r="D74" s="71"/>
      <c r="E74" s="71"/>
      <c r="F74" s="71"/>
      <c r="G74" s="71"/>
      <c r="H74" s="70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0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14"/>
    </row>
    <row r="75" spans="1:98" x14ac:dyDescent="0.2">
      <c r="A75">
        <v>0.68509591780511769</v>
      </c>
      <c r="B75" s="68">
        <f t="shared" si="1"/>
        <v>0</v>
      </c>
      <c r="C75" s="54">
        <v>38687</v>
      </c>
      <c r="D75" s="71"/>
      <c r="E75" s="71"/>
      <c r="F75" s="71"/>
      <c r="G75" s="71"/>
      <c r="H75" s="70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0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14"/>
    </row>
    <row r="76" spans="1:98" x14ac:dyDescent="0.2">
      <c r="A76">
        <v>0.68099118481202314</v>
      </c>
      <c r="B76" s="68">
        <f t="shared" si="1"/>
        <v>0</v>
      </c>
      <c r="C76" s="54">
        <v>38718</v>
      </c>
      <c r="D76" s="71"/>
      <c r="E76" s="71"/>
      <c r="F76" s="71"/>
      <c r="G76" s="71"/>
      <c r="H76" s="70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0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14"/>
    </row>
    <row r="77" spans="1:98" x14ac:dyDescent="0.2">
      <c r="A77">
        <v>0.67690951315130843</v>
      </c>
      <c r="B77" s="68">
        <f t="shared" si="1"/>
        <v>0</v>
      </c>
      <c r="C77" s="54">
        <v>38749</v>
      </c>
      <c r="D77" s="71"/>
      <c r="E77" s="71"/>
      <c r="F77" s="71"/>
      <c r="G77" s="71"/>
      <c r="H77" s="70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0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14"/>
    </row>
    <row r="78" spans="1:98" x14ac:dyDescent="0.2">
      <c r="A78">
        <v>0.67324256403132365</v>
      </c>
      <c r="B78" s="68">
        <f t="shared" si="1"/>
        <v>0</v>
      </c>
      <c r="C78" s="54">
        <v>38777</v>
      </c>
      <c r="D78" s="71"/>
      <c r="E78" s="71"/>
      <c r="F78" s="71"/>
      <c r="G78" s="71"/>
      <c r="H78" s="70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0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14"/>
    </row>
    <row r="79" spans="1:98" x14ac:dyDescent="0.2">
      <c r="A79">
        <v>0.66920445281980057</v>
      </c>
      <c r="B79" s="68">
        <f t="shared" si="1"/>
        <v>0</v>
      </c>
      <c r="C79" s="54">
        <v>38808</v>
      </c>
      <c r="D79" s="71"/>
      <c r="E79" s="71"/>
      <c r="F79" s="71"/>
      <c r="G79" s="71"/>
      <c r="H79" s="70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0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14"/>
    </row>
    <row r="80" spans="1:98" x14ac:dyDescent="0.2">
      <c r="A80">
        <v>0.66531823228681974</v>
      </c>
      <c r="B80" s="68">
        <f t="shared" si="1"/>
        <v>0</v>
      </c>
      <c r="C80" s="54">
        <v>38838</v>
      </c>
      <c r="D80" s="71"/>
      <c r="E80" s="71"/>
      <c r="F80" s="71"/>
      <c r="G80" s="71"/>
      <c r="H80" s="70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0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14"/>
    </row>
    <row r="81" spans="1:98" x14ac:dyDescent="0.2">
      <c r="A81">
        <v>0.6613247060502917</v>
      </c>
      <c r="B81" s="68">
        <f t="shared" si="1"/>
        <v>0</v>
      </c>
      <c r="C81" s="54">
        <v>38869</v>
      </c>
      <c r="D81" s="71"/>
      <c r="E81" s="71"/>
      <c r="F81" s="71"/>
      <c r="G81" s="71"/>
      <c r="H81" s="70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0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14"/>
    </row>
    <row r="82" spans="1:98" x14ac:dyDescent="0.2">
      <c r="A82">
        <v>0.65748141138045935</v>
      </c>
      <c r="B82" s="68">
        <f t="shared" si="1"/>
        <v>0</v>
      </c>
      <c r="C82" s="54">
        <v>38899</v>
      </c>
      <c r="D82" s="71"/>
      <c r="E82" s="71"/>
      <c r="F82" s="71"/>
      <c r="G82" s="71"/>
      <c r="H82" s="70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0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14"/>
    </row>
    <row r="83" spans="1:98" x14ac:dyDescent="0.2">
      <c r="A83">
        <v>0.65353201468202937</v>
      </c>
      <c r="B83" s="68">
        <f t="shared" si="1"/>
        <v>0</v>
      </c>
      <c r="C83" s="54">
        <v>38930</v>
      </c>
      <c r="D83" s="71"/>
      <c r="E83" s="71"/>
      <c r="F83" s="71"/>
      <c r="G83" s="71"/>
      <c r="H83" s="70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0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14"/>
    </row>
    <row r="84" spans="1:98" x14ac:dyDescent="0.2">
      <c r="A84">
        <v>0.64960487128328126</v>
      </c>
      <c r="B84" s="68">
        <f t="shared" si="1"/>
        <v>0</v>
      </c>
      <c r="C84" s="54">
        <v>38961</v>
      </c>
      <c r="D84" s="71"/>
      <c r="E84" s="71"/>
      <c r="F84" s="71"/>
      <c r="G84" s="71"/>
      <c r="H84" s="70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0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14"/>
    </row>
    <row r="85" spans="1:98" x14ac:dyDescent="0.2">
      <c r="A85">
        <v>0.64582548878437995</v>
      </c>
      <c r="B85" s="68">
        <f t="shared" si="1"/>
        <v>0</v>
      </c>
      <c r="C85" s="54">
        <v>38991</v>
      </c>
      <c r="D85" s="71"/>
      <c r="E85" s="71"/>
      <c r="F85" s="71"/>
      <c r="G85" s="71"/>
      <c r="H85" s="70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0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14"/>
    </row>
    <row r="86" spans="1:98" x14ac:dyDescent="0.2">
      <c r="A86">
        <v>0.6419417959878907</v>
      </c>
      <c r="B86" s="68">
        <f t="shared" si="1"/>
        <v>0</v>
      </c>
      <c r="C86" s="54">
        <v>39022</v>
      </c>
      <c r="D86" s="71"/>
      <c r="E86" s="71"/>
      <c r="F86" s="71"/>
      <c r="G86" s="71"/>
      <c r="H86" s="70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0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14"/>
    </row>
    <row r="87" spans="1:98" x14ac:dyDescent="0.2">
      <c r="A87">
        <v>0.63820424666121445</v>
      </c>
      <c r="B87" s="68">
        <f t="shared" si="1"/>
        <v>0</v>
      </c>
      <c r="C87" s="54">
        <v>39052</v>
      </c>
      <c r="D87" s="71"/>
      <c r="E87" s="71"/>
      <c r="F87" s="71"/>
      <c r="G87" s="71"/>
      <c r="H87" s="70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0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14"/>
    </row>
    <row r="88" spans="1:98" x14ac:dyDescent="0.2">
      <c r="A88">
        <v>0.63436355952634937</v>
      </c>
      <c r="B88" s="68">
        <f t="shared" si="1"/>
        <v>0</v>
      </c>
      <c r="C88" s="54">
        <v>39083</v>
      </c>
      <c r="D88" s="71"/>
      <c r="E88" s="71"/>
      <c r="F88" s="71"/>
      <c r="G88" s="71"/>
      <c r="H88" s="70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0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14"/>
    </row>
    <row r="89" spans="1:98" x14ac:dyDescent="0.2">
      <c r="A89">
        <v>0.63054455853622315</v>
      </c>
      <c r="B89" s="10">
        <f t="shared" si="1"/>
        <v>0</v>
      </c>
      <c r="C89" s="54">
        <v>39114</v>
      </c>
      <c r="D89" s="71"/>
      <c r="E89" s="71"/>
      <c r="F89" s="71"/>
      <c r="G89" s="71"/>
      <c r="H89" s="70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0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14"/>
    </row>
    <row r="90" spans="1:98" x14ac:dyDescent="0.2">
      <c r="A90">
        <v>0.62711368373142506</v>
      </c>
      <c r="B90" s="10">
        <f t="shared" si="1"/>
        <v>0</v>
      </c>
      <c r="C90" s="54">
        <v>39142</v>
      </c>
      <c r="D90" s="71"/>
      <c r="E90" s="71"/>
      <c r="F90" s="71"/>
      <c r="G90" s="71"/>
      <c r="H90" s="70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0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14"/>
    </row>
    <row r="91" spans="1:98" x14ac:dyDescent="0.2">
      <c r="A91">
        <v>0.62333564377659889</v>
      </c>
      <c r="B91" s="10">
        <f t="shared" si="1"/>
        <v>0</v>
      </c>
      <c r="C91" s="54">
        <v>39173</v>
      </c>
      <c r="D91" s="71"/>
      <c r="E91" s="71"/>
      <c r="F91" s="71"/>
      <c r="G91" s="71"/>
      <c r="H91" s="70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0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14"/>
    </row>
    <row r="92" spans="1:98" x14ac:dyDescent="0.2">
      <c r="A92">
        <v>0.61969981351835246</v>
      </c>
      <c r="B92" s="10">
        <f t="shared" si="1"/>
        <v>0</v>
      </c>
      <c r="C92" s="54">
        <v>39203</v>
      </c>
      <c r="D92" s="71"/>
      <c r="E92" s="71"/>
      <c r="F92" s="71"/>
      <c r="G92" s="71"/>
      <c r="H92" s="70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0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14"/>
    </row>
    <row r="93" spans="1:98" x14ac:dyDescent="0.2">
      <c r="A93">
        <v>0.61596369549151808</v>
      </c>
      <c r="B93" s="10">
        <f t="shared" si="1"/>
        <v>0</v>
      </c>
      <c r="C93" s="54">
        <v>39234</v>
      </c>
      <c r="D93" s="71"/>
      <c r="E93" s="71"/>
      <c r="F93" s="71"/>
      <c r="G93" s="71"/>
      <c r="H93" s="70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0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14"/>
    </row>
    <row r="94" spans="1:98" x14ac:dyDescent="0.2">
      <c r="A94">
        <v>0.61236822592633033</v>
      </c>
      <c r="B94" s="10">
        <f t="shared" si="1"/>
        <v>0</v>
      </c>
      <c r="C94" s="54">
        <v>39264</v>
      </c>
      <c r="D94" s="71"/>
      <c r="E94" s="71"/>
      <c r="F94" s="71"/>
      <c r="G94" s="71"/>
      <c r="H94" s="70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0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14"/>
    </row>
    <row r="95" spans="1:98" x14ac:dyDescent="0.2">
      <c r="A95">
        <v>0.60869726893324749</v>
      </c>
      <c r="B95" s="10">
        <f t="shared" si="1"/>
        <v>0</v>
      </c>
      <c r="C95" s="54">
        <v>39295</v>
      </c>
      <c r="D95" s="71"/>
      <c r="E95" s="71"/>
      <c r="F95" s="71"/>
      <c r="G95" s="71"/>
      <c r="H95" s="70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0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14"/>
    </row>
    <row r="96" spans="1:98" x14ac:dyDescent="0.2">
      <c r="A96">
        <v>0.60505579557240563</v>
      </c>
      <c r="B96" s="10">
        <f t="shared" si="1"/>
        <v>0</v>
      </c>
      <c r="C96" s="54">
        <v>39326</v>
      </c>
      <c r="D96" s="71"/>
      <c r="E96" s="71"/>
      <c r="F96" s="71"/>
      <c r="G96" s="71"/>
      <c r="H96" s="70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0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14"/>
    </row>
    <row r="97" spans="1:98" x14ac:dyDescent="0.2">
      <c r="A97">
        <v>0.60155195661961214</v>
      </c>
      <c r="B97" s="10">
        <f t="shared" si="1"/>
        <v>0</v>
      </c>
      <c r="C97" s="54">
        <v>39356</v>
      </c>
      <c r="D97" s="71"/>
      <c r="E97" s="71"/>
      <c r="F97" s="71"/>
      <c r="G97" s="71"/>
      <c r="H97" s="70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0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14"/>
    </row>
    <row r="98" spans="1:98" x14ac:dyDescent="0.2">
      <c r="A98">
        <v>0.59795204652273093</v>
      </c>
      <c r="B98" s="10">
        <f t="shared" si="1"/>
        <v>0</v>
      </c>
      <c r="C98" s="54">
        <v>39387</v>
      </c>
      <c r="D98" s="71"/>
      <c r="E98" s="71"/>
      <c r="F98" s="71"/>
      <c r="G98" s="71"/>
      <c r="H98" s="70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0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14"/>
    </row>
    <row r="99" spans="1:98" x14ac:dyDescent="0.2">
      <c r="A99">
        <v>0.59448820682923187</v>
      </c>
      <c r="B99" s="10">
        <f t="shared" si="1"/>
        <v>0</v>
      </c>
      <c r="C99" s="54">
        <v>39417</v>
      </c>
      <c r="D99" s="71"/>
      <c r="E99" s="71"/>
      <c r="F99" s="71"/>
      <c r="G99" s="71"/>
      <c r="H99" s="70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0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14"/>
    </row>
    <row r="100" spans="1:98" x14ac:dyDescent="0.2">
      <c r="A100">
        <v>0.59092939984897952</v>
      </c>
      <c r="B100" s="10">
        <f t="shared" si="1"/>
        <v>0</v>
      </c>
      <c r="C100" s="54">
        <v>39448</v>
      </c>
      <c r="D100" s="71"/>
      <c r="E100" s="71"/>
      <c r="F100" s="71"/>
      <c r="G100" s="71"/>
      <c r="H100" s="70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0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14"/>
    </row>
    <row r="101" spans="1:98" x14ac:dyDescent="0.2">
      <c r="A101">
        <v>0.5873913065758265</v>
      </c>
      <c r="B101" s="10">
        <f t="shared" si="1"/>
        <v>0</v>
      </c>
      <c r="C101" s="54">
        <v>39479</v>
      </c>
      <c r="D101" s="71"/>
      <c r="E101" s="71"/>
      <c r="F101" s="71"/>
      <c r="G101" s="71"/>
      <c r="H101" s="70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0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14"/>
    </row>
    <row r="102" spans="1:98" x14ac:dyDescent="0.2">
      <c r="A102">
        <v>0.58410012606265127</v>
      </c>
      <c r="B102" s="10">
        <f t="shared" si="1"/>
        <v>0</v>
      </c>
      <c r="C102" s="54">
        <v>39508</v>
      </c>
      <c r="D102" s="71"/>
      <c r="E102" s="71"/>
      <c r="F102" s="71"/>
      <c r="G102" s="71"/>
      <c r="H102" s="70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0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14"/>
    </row>
    <row r="103" spans="1:98" x14ac:dyDescent="0.2">
      <c r="A103">
        <v>0.58060179224178565</v>
      </c>
      <c r="B103" s="10">
        <f t="shared" si="1"/>
        <v>0</v>
      </c>
      <c r="C103" s="54">
        <v>39539</v>
      </c>
      <c r="D103" s="71"/>
      <c r="E103" s="71"/>
      <c r="F103" s="71"/>
      <c r="G103" s="71"/>
      <c r="H103" s="70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0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14"/>
    </row>
    <row r="104" spans="1:98" x14ac:dyDescent="0.2">
      <c r="A104">
        <v>0.57723570620837261</v>
      </c>
      <c r="B104" s="10">
        <f t="shared" si="1"/>
        <v>0</v>
      </c>
      <c r="C104" s="54">
        <v>39569</v>
      </c>
      <c r="D104" s="71"/>
      <c r="E104" s="71"/>
      <c r="F104" s="71"/>
      <c r="G104" s="71"/>
      <c r="H104" s="70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0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14"/>
    </row>
    <row r="105" spans="1:98" x14ac:dyDescent="0.2">
      <c r="A105">
        <v>0.57377735022896204</v>
      </c>
      <c r="B105" s="10">
        <f t="shared" si="1"/>
        <v>0</v>
      </c>
      <c r="C105" s="54">
        <v>39600</v>
      </c>
      <c r="D105" s="71"/>
      <c r="E105" s="71"/>
      <c r="F105" s="71"/>
      <c r="G105" s="71"/>
      <c r="H105" s="70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0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14"/>
    </row>
    <row r="106" spans="1:98" x14ac:dyDescent="0.2">
      <c r="A106">
        <v>0.57044973741323912</v>
      </c>
      <c r="B106" s="10">
        <f t="shared" si="1"/>
        <v>0</v>
      </c>
      <c r="C106" s="54">
        <v>39630</v>
      </c>
      <c r="D106" s="71"/>
      <c r="E106" s="71"/>
      <c r="F106" s="71"/>
      <c r="G106" s="71"/>
      <c r="H106" s="70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0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14"/>
    </row>
    <row r="107" spans="1:98" x14ac:dyDescent="0.2">
      <c r="A107">
        <v>0.56703091610937861</v>
      </c>
      <c r="B107" s="10">
        <f t="shared" si="1"/>
        <v>0</v>
      </c>
      <c r="C107" s="54">
        <v>39661</v>
      </c>
      <c r="D107" s="71"/>
      <c r="E107" s="71"/>
      <c r="F107" s="71"/>
      <c r="G107" s="71"/>
      <c r="H107" s="70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0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14"/>
    </row>
    <row r="108" spans="1:98" x14ac:dyDescent="0.2">
      <c r="A108">
        <v>0.5636320178875811</v>
      </c>
      <c r="B108" s="10">
        <f t="shared" si="1"/>
        <v>0</v>
      </c>
      <c r="C108" s="54">
        <v>39692</v>
      </c>
      <c r="D108" s="71"/>
      <c r="E108" s="71"/>
      <c r="F108" s="71"/>
      <c r="G108" s="71"/>
      <c r="H108" s="70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0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14"/>
    </row>
    <row r="109" spans="1:98" x14ac:dyDescent="0.2">
      <c r="A109">
        <v>0.56036162490275465</v>
      </c>
      <c r="B109" s="10">
        <f t="shared" si="1"/>
        <v>0</v>
      </c>
      <c r="C109" s="54">
        <v>39722</v>
      </c>
      <c r="D109" s="71"/>
      <c r="E109" s="71"/>
      <c r="F109" s="71"/>
      <c r="G109" s="71"/>
      <c r="H109" s="70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0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14"/>
    </row>
    <row r="110" spans="1:98" x14ac:dyDescent="0.2">
      <c r="A110">
        <v>0.55700160194554882</v>
      </c>
      <c r="B110" s="10">
        <f t="shared" si="1"/>
        <v>0</v>
      </c>
      <c r="C110" s="54">
        <v>39753</v>
      </c>
      <c r="D110" s="71"/>
      <c r="E110" s="71"/>
      <c r="F110" s="71"/>
      <c r="G110" s="71"/>
      <c r="H110" s="70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0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14"/>
    </row>
    <row r="111" spans="1:98" x14ac:dyDescent="0.2">
      <c r="A111">
        <v>0.55376862090463874</v>
      </c>
      <c r="B111" s="10">
        <f t="shared" si="1"/>
        <v>0</v>
      </c>
      <c r="C111" s="54">
        <v>39783</v>
      </c>
      <c r="D111" s="71"/>
      <c r="E111" s="71"/>
      <c r="F111" s="71"/>
      <c r="G111" s="71"/>
      <c r="H111" s="70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0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14"/>
    </row>
    <row r="112" spans="1:98" x14ac:dyDescent="0.2">
      <c r="A112">
        <v>0.55044704186986437</v>
      </c>
      <c r="B112" s="10">
        <f t="shared" si="1"/>
        <v>0</v>
      </c>
      <c r="C112" s="54">
        <v>39814</v>
      </c>
      <c r="D112" s="71"/>
      <c r="E112" s="71"/>
      <c r="F112" s="71"/>
      <c r="G112" s="71"/>
      <c r="H112" s="70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0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14"/>
    </row>
    <row r="113" spans="1:98" x14ac:dyDescent="0.2">
      <c r="A113">
        <v>0.54714483609202003</v>
      </c>
      <c r="B113" s="10">
        <f t="shared" si="1"/>
        <v>0</v>
      </c>
      <c r="C113" s="54">
        <v>39845</v>
      </c>
      <c r="D113" s="71"/>
      <c r="E113" s="71"/>
      <c r="F113" s="71"/>
      <c r="G113" s="71"/>
      <c r="H113" s="70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0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14"/>
    </row>
    <row r="114" spans="1:98" x14ac:dyDescent="0.2">
      <c r="A114">
        <v>0.54417875916513703</v>
      </c>
      <c r="B114" s="10">
        <f t="shared" si="1"/>
        <v>0</v>
      </c>
      <c r="C114" s="54">
        <v>39873</v>
      </c>
      <c r="D114" s="71"/>
      <c r="E114" s="71"/>
      <c r="F114" s="71"/>
      <c r="G114" s="71"/>
      <c r="H114" s="70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0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14"/>
    </row>
    <row r="115" spans="1:98" x14ac:dyDescent="0.2">
      <c r="A115">
        <v>0.5409131227684929</v>
      </c>
      <c r="B115" s="10">
        <f t="shared" si="1"/>
        <v>0</v>
      </c>
      <c r="C115" s="54">
        <v>39904</v>
      </c>
      <c r="D115" s="71"/>
      <c r="E115" s="71"/>
      <c r="F115" s="71"/>
      <c r="G115" s="71"/>
      <c r="H115" s="70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0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14"/>
    </row>
    <row r="116" spans="1:98" x14ac:dyDescent="0.2">
      <c r="A116">
        <v>0.53777097511739225</v>
      </c>
      <c r="B116" s="10">
        <f t="shared" si="1"/>
        <v>0</v>
      </c>
      <c r="C116" s="54">
        <v>39934</v>
      </c>
      <c r="D116" s="71"/>
      <c r="E116" s="71"/>
      <c r="F116" s="71"/>
      <c r="G116" s="71"/>
      <c r="H116" s="70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0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14"/>
    </row>
    <row r="117" spans="1:98" x14ac:dyDescent="0.2">
      <c r="A117">
        <v>0.53454273470442393</v>
      </c>
      <c r="B117" s="10">
        <f t="shared" si="1"/>
        <v>0</v>
      </c>
      <c r="C117" s="54">
        <v>39965</v>
      </c>
      <c r="D117" s="71"/>
      <c r="E117" s="71"/>
      <c r="F117" s="71"/>
      <c r="G117" s="71"/>
      <c r="H117" s="70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0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14"/>
    </row>
    <row r="118" spans="1:98" x14ac:dyDescent="0.2">
      <c r="A118">
        <v>0.53143657514007903</v>
      </c>
      <c r="B118" s="10">
        <f t="shared" si="1"/>
        <v>0</v>
      </c>
      <c r="C118" s="54">
        <v>39995</v>
      </c>
      <c r="D118" s="71"/>
      <c r="E118" s="71"/>
      <c r="F118" s="71"/>
      <c r="G118" s="71"/>
      <c r="H118" s="70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0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14"/>
    </row>
    <row r="119" spans="1:98" x14ac:dyDescent="0.2">
      <c r="A119">
        <v>0.52824531525079188</v>
      </c>
      <c r="B119" s="10">
        <f t="shared" si="1"/>
        <v>0</v>
      </c>
      <c r="C119" s="54">
        <v>40026</v>
      </c>
      <c r="D119" s="71"/>
      <c r="E119" s="71"/>
      <c r="F119" s="71"/>
      <c r="G119" s="71"/>
      <c r="H119" s="70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0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14"/>
    </row>
    <row r="120" spans="1:98" x14ac:dyDescent="0.2">
      <c r="A120">
        <v>0.52507269095781717</v>
      </c>
      <c r="B120" s="10">
        <f t="shared" si="1"/>
        <v>0</v>
      </c>
      <c r="C120" s="54">
        <v>40057</v>
      </c>
      <c r="D120" s="71"/>
      <c r="E120" s="71"/>
      <c r="F120" s="71"/>
      <c r="G120" s="71"/>
      <c r="H120" s="70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0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14"/>
    </row>
    <row r="121" spans="1:98" x14ac:dyDescent="0.2">
      <c r="A121">
        <v>0.5220200535199474</v>
      </c>
      <c r="B121" s="10">
        <f t="shared" si="1"/>
        <v>0</v>
      </c>
      <c r="C121" s="54">
        <v>40087</v>
      </c>
      <c r="D121" s="71"/>
      <c r="E121" s="71"/>
      <c r="F121" s="71"/>
      <c r="G121" s="71"/>
      <c r="H121" s="70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0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14"/>
    </row>
    <row r="122" spans="1:98" x14ac:dyDescent="0.2">
      <c r="A122">
        <v>0.51888379158470954</v>
      </c>
      <c r="B122" s="10">
        <f t="shared" si="1"/>
        <v>0</v>
      </c>
      <c r="C122" s="54">
        <v>40118</v>
      </c>
      <c r="D122" s="71"/>
      <c r="E122" s="71"/>
      <c r="F122" s="71"/>
      <c r="G122" s="71"/>
      <c r="H122" s="70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0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14"/>
    </row>
    <row r="123" spans="1:98" x14ac:dyDescent="0.2">
      <c r="A123">
        <v>0.51586614734058689</v>
      </c>
      <c r="B123" s="10">
        <f t="shared" si="1"/>
        <v>0</v>
      </c>
      <c r="C123" s="54">
        <v>40148</v>
      </c>
      <c r="D123" s="71"/>
      <c r="E123" s="71"/>
      <c r="F123" s="71"/>
      <c r="G123" s="71"/>
      <c r="H123" s="70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0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14"/>
    </row>
    <row r="124" spans="1:98" x14ac:dyDescent="0.2">
      <c r="A124">
        <v>0.51276584341366438</v>
      </c>
      <c r="B124" s="10">
        <f t="shared" si="1"/>
        <v>0</v>
      </c>
      <c r="C124" s="54">
        <v>40179</v>
      </c>
      <c r="D124" s="71"/>
      <c r="E124" s="71"/>
      <c r="F124" s="71"/>
      <c r="G124" s="71"/>
      <c r="H124" s="70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0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14"/>
    </row>
    <row r="125" spans="1:98" x14ac:dyDescent="0.2">
      <c r="A125">
        <v>0.509683659665084</v>
      </c>
      <c r="B125" s="10">
        <f t="shared" si="1"/>
        <v>0</v>
      </c>
      <c r="C125" s="54">
        <v>40210</v>
      </c>
      <c r="D125" s="71"/>
      <c r="E125" s="71"/>
      <c r="F125" s="71"/>
      <c r="G125" s="71"/>
      <c r="H125" s="70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0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14"/>
    </row>
    <row r="126" spans="1:98" x14ac:dyDescent="0.2">
      <c r="A126">
        <v>0.50691524097428364</v>
      </c>
      <c r="B126" s="10">
        <f t="shared" si="1"/>
        <v>0</v>
      </c>
      <c r="C126" s="54">
        <v>40238</v>
      </c>
      <c r="D126" s="71"/>
      <c r="E126" s="71"/>
      <c r="F126" s="71"/>
      <c r="G126" s="71"/>
      <c r="H126" s="70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0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14"/>
    </row>
    <row r="127" spans="1:98" x14ac:dyDescent="0.2">
      <c r="A127">
        <v>0.50386726064502707</v>
      </c>
      <c r="B127" s="10">
        <f t="shared" si="1"/>
        <v>0</v>
      </c>
      <c r="C127" s="54">
        <v>40269</v>
      </c>
      <c r="D127" s="71"/>
      <c r="E127" s="71"/>
      <c r="F127" s="71"/>
      <c r="G127" s="71"/>
      <c r="H127" s="70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0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14"/>
    </row>
    <row r="128" spans="1:98" x14ac:dyDescent="0.2">
      <c r="A128">
        <v>0.50093457360586235</v>
      </c>
      <c r="B128" s="10">
        <f t="shared" si="1"/>
        <v>0</v>
      </c>
      <c r="C128" s="54">
        <v>40299</v>
      </c>
      <c r="D128" s="71"/>
      <c r="E128" s="71"/>
      <c r="F128" s="71"/>
      <c r="G128" s="71"/>
      <c r="H128" s="70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0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14"/>
    </row>
    <row r="129" spans="1:98" x14ac:dyDescent="0.2">
      <c r="A129">
        <v>0.49792156896827466</v>
      </c>
      <c r="B129" s="10">
        <f t="shared" si="1"/>
        <v>0</v>
      </c>
      <c r="C129" s="54">
        <v>40330</v>
      </c>
      <c r="D129" s="71"/>
      <c r="E129" s="71"/>
      <c r="F129" s="71"/>
      <c r="G129" s="71"/>
      <c r="H129" s="70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0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14"/>
    </row>
    <row r="130" spans="1:98" x14ac:dyDescent="0.2">
      <c r="A130">
        <v>0.4950225404276703</v>
      </c>
      <c r="B130" s="10">
        <f t="shared" si="1"/>
        <v>0</v>
      </c>
      <c r="C130" s="54">
        <v>40360</v>
      </c>
      <c r="D130" s="71"/>
      <c r="E130" s="71"/>
      <c r="F130" s="71"/>
      <c r="G130" s="71"/>
      <c r="H130" s="70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0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14"/>
    </row>
    <row r="131" spans="1:98" x14ac:dyDescent="0.2">
      <c r="A131">
        <v>0.49205044785885427</v>
      </c>
      <c r="B131" s="10">
        <f t="shared" si="1"/>
        <v>0</v>
      </c>
      <c r="C131" s="54">
        <v>40391</v>
      </c>
      <c r="D131" s="71"/>
      <c r="E131" s="71"/>
      <c r="F131" s="71"/>
      <c r="G131" s="71"/>
      <c r="H131" s="70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0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14"/>
    </row>
    <row r="132" spans="1:98" x14ac:dyDescent="0.2">
      <c r="A132">
        <v>0.48909733570275166</v>
      </c>
      <c r="B132" s="10">
        <f t="shared" si="1"/>
        <v>0</v>
      </c>
      <c r="C132" s="54">
        <v>40422</v>
      </c>
      <c r="D132" s="71"/>
      <c r="E132" s="71"/>
      <c r="F132" s="71"/>
      <c r="G132" s="71"/>
      <c r="H132" s="70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0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14"/>
    </row>
    <row r="133" spans="1:98" x14ac:dyDescent="0.2">
      <c r="A133">
        <v>0.48625602044897176</v>
      </c>
      <c r="B133" s="10">
        <f t="shared" si="1"/>
        <v>0</v>
      </c>
      <c r="C133" s="54">
        <v>40452</v>
      </c>
      <c r="D133" s="71"/>
      <c r="E133" s="71"/>
      <c r="F133" s="71"/>
      <c r="G133" s="71"/>
      <c r="H133" s="70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0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14"/>
    </row>
    <row r="134" spans="1:98" x14ac:dyDescent="0.2">
      <c r="A134">
        <v>0.48333698381979667</v>
      </c>
      <c r="B134" s="10">
        <f t="shared" si="1"/>
        <v>0</v>
      </c>
      <c r="C134" s="54">
        <v>40483</v>
      </c>
      <c r="D134" s="71"/>
      <c r="E134" s="71"/>
      <c r="F134" s="71"/>
      <c r="G134" s="71"/>
      <c r="H134" s="70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0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14"/>
    </row>
    <row r="135" spans="1:98" x14ac:dyDescent="0.2">
      <c r="A135">
        <v>0.48052845817374945</v>
      </c>
      <c r="B135" s="10">
        <f t="shared" si="1"/>
        <v>0</v>
      </c>
      <c r="C135" s="54">
        <v>40513</v>
      </c>
      <c r="D135" s="71"/>
      <c r="E135" s="71"/>
      <c r="F135" s="71"/>
      <c r="G135" s="71"/>
      <c r="H135" s="70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0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14"/>
    </row>
    <row r="136" spans="1:98" x14ac:dyDescent="0.2">
      <c r="A136">
        <v>0.47764311228002893</v>
      </c>
      <c r="B136" s="10">
        <f t="shared" si="1"/>
        <v>0</v>
      </c>
      <c r="C136" s="54">
        <v>40544</v>
      </c>
      <c r="D136" s="71"/>
      <c r="E136" s="71"/>
      <c r="F136" s="71"/>
      <c r="G136" s="71"/>
      <c r="H136" s="70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0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14"/>
    </row>
    <row r="137" spans="1:98" x14ac:dyDescent="0.2">
      <c r="A137">
        <v>0.47477474180607537</v>
      </c>
      <c r="B137" s="10">
        <f t="shared" ref="B137:B200" si="2">(D137)</f>
        <v>0</v>
      </c>
      <c r="C137" s="54">
        <v>40575</v>
      </c>
      <c r="D137" s="71"/>
      <c r="E137" s="71"/>
      <c r="F137" s="71"/>
      <c r="G137" s="71"/>
      <c r="H137" s="70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0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14"/>
    </row>
    <row r="138" spans="1:98" x14ac:dyDescent="0.2">
      <c r="A138">
        <v>0.47219846500647755</v>
      </c>
      <c r="B138" s="10">
        <f t="shared" si="2"/>
        <v>0</v>
      </c>
      <c r="C138" s="54">
        <v>40603</v>
      </c>
      <c r="D138" s="71"/>
      <c r="E138" s="71"/>
      <c r="F138" s="71"/>
      <c r="G138" s="71"/>
      <c r="H138" s="70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0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14"/>
    </row>
    <row r="139" spans="1:98" x14ac:dyDescent="0.2">
      <c r="A139">
        <v>0.46936213304989971</v>
      </c>
      <c r="B139" s="10">
        <f t="shared" si="2"/>
        <v>0</v>
      </c>
      <c r="C139" s="54">
        <v>40634</v>
      </c>
      <c r="D139" s="71"/>
      <c r="E139" s="71"/>
      <c r="F139" s="71"/>
      <c r="G139" s="71"/>
      <c r="H139" s="70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0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14"/>
    </row>
    <row r="140" spans="1:98" x14ac:dyDescent="0.2">
      <c r="A140">
        <v>0.46663319081802684</v>
      </c>
      <c r="B140" s="10">
        <f t="shared" si="2"/>
        <v>0</v>
      </c>
      <c r="C140" s="54">
        <v>40664</v>
      </c>
      <c r="D140" s="71"/>
      <c r="E140" s="71"/>
      <c r="F140" s="71"/>
      <c r="G140" s="71"/>
      <c r="H140" s="70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0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14"/>
    </row>
    <row r="141" spans="1:98" x14ac:dyDescent="0.2">
      <c r="A141">
        <v>0.46382961524787647</v>
      </c>
      <c r="B141" s="10">
        <f t="shared" si="2"/>
        <v>0</v>
      </c>
      <c r="C141" s="54">
        <v>40695</v>
      </c>
      <c r="D141" s="71"/>
      <c r="E141" s="71"/>
      <c r="F141" s="71"/>
      <c r="G141" s="71"/>
      <c r="H141" s="70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0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14"/>
    </row>
    <row r="142" spans="1:98" x14ac:dyDescent="0.2">
      <c r="A142">
        <v>0.46113219310091802</v>
      </c>
      <c r="B142" s="10">
        <f t="shared" si="2"/>
        <v>0</v>
      </c>
      <c r="C142" s="54">
        <v>40725</v>
      </c>
      <c r="D142" s="71"/>
      <c r="E142" s="71"/>
      <c r="F142" s="71"/>
      <c r="G142" s="71"/>
      <c r="H142" s="70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0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14"/>
    </row>
    <row r="143" spans="1:98" x14ac:dyDescent="0.2">
      <c r="A143">
        <v>0.4583610036866218</v>
      </c>
      <c r="B143" s="10">
        <f t="shared" si="2"/>
        <v>0</v>
      </c>
      <c r="C143" s="54">
        <v>40756</v>
      </c>
      <c r="D143" s="71"/>
      <c r="E143" s="71"/>
      <c r="F143" s="71"/>
      <c r="G143" s="71"/>
      <c r="H143" s="70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0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14"/>
    </row>
    <row r="144" spans="1:98" x14ac:dyDescent="0.2">
      <c r="A144">
        <v>0.45560613223890511</v>
      </c>
      <c r="B144" s="10">
        <f t="shared" si="2"/>
        <v>0</v>
      </c>
      <c r="C144" s="54">
        <v>40787</v>
      </c>
      <c r="D144" s="71"/>
      <c r="E144" s="71"/>
      <c r="F144" s="71"/>
      <c r="G144" s="71"/>
      <c r="H144" s="70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0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14"/>
    </row>
    <row r="145" spans="1:98" x14ac:dyDescent="0.2">
      <c r="A145">
        <v>0.45295557592111224</v>
      </c>
      <c r="B145" s="10">
        <f t="shared" si="2"/>
        <v>0</v>
      </c>
      <c r="C145" s="54">
        <v>40817</v>
      </c>
      <c r="D145" s="71"/>
      <c r="E145" s="71"/>
      <c r="F145" s="71"/>
      <c r="G145" s="71"/>
      <c r="H145" s="70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0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14"/>
    </row>
    <row r="146" spans="1:98" x14ac:dyDescent="0.2">
      <c r="A146">
        <v>0.45023253996896079</v>
      </c>
      <c r="B146" s="10">
        <f t="shared" si="2"/>
        <v>0</v>
      </c>
      <c r="C146" s="54">
        <v>40848</v>
      </c>
      <c r="D146" s="71"/>
      <c r="E146" s="71"/>
      <c r="F146" s="71"/>
      <c r="G146" s="71"/>
      <c r="H146" s="70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0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14"/>
    </row>
    <row r="147" spans="1:98" x14ac:dyDescent="0.2">
      <c r="A147">
        <v>0.44761261748733194</v>
      </c>
      <c r="B147" s="10">
        <f t="shared" si="2"/>
        <v>0</v>
      </c>
      <c r="C147" s="54">
        <v>40878</v>
      </c>
      <c r="D147" s="71"/>
      <c r="E147" s="71"/>
      <c r="F147" s="71"/>
      <c r="G147" s="71"/>
      <c r="H147" s="70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0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14"/>
    </row>
    <row r="148" spans="1:98" x14ac:dyDescent="0.2">
      <c r="A148">
        <v>0.4449210569734573</v>
      </c>
      <c r="B148" s="10">
        <f t="shared" si="2"/>
        <v>0</v>
      </c>
      <c r="C148" s="54">
        <v>40909</v>
      </c>
      <c r="D148" s="71"/>
      <c r="E148" s="71"/>
      <c r="F148" s="71"/>
      <c r="G148" s="71"/>
      <c r="H148" s="70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0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14"/>
    </row>
    <row r="149" spans="1:98" x14ac:dyDescent="0.2">
      <c r="A149">
        <v>0.44224535546601151</v>
      </c>
      <c r="B149" s="10">
        <f t="shared" si="2"/>
        <v>0</v>
      </c>
      <c r="C149" s="54">
        <v>40940</v>
      </c>
      <c r="D149" s="71"/>
      <c r="E149" s="71"/>
      <c r="F149" s="71"/>
      <c r="G149" s="71"/>
      <c r="H149" s="70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0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14"/>
    </row>
    <row r="150" spans="1:98" x14ac:dyDescent="0.2">
      <c r="A150">
        <v>0.4397565561200481</v>
      </c>
      <c r="B150" s="10">
        <f t="shared" si="2"/>
        <v>0</v>
      </c>
      <c r="C150" s="54">
        <v>40969</v>
      </c>
      <c r="D150" s="71"/>
      <c r="E150" s="71"/>
      <c r="F150" s="71"/>
      <c r="G150" s="71"/>
      <c r="H150" s="70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0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14"/>
    </row>
    <row r="151" spans="1:98" x14ac:dyDescent="0.2">
      <c r="A151">
        <v>0.43711129014892763</v>
      </c>
      <c r="B151" s="10">
        <f t="shared" si="2"/>
        <v>0</v>
      </c>
      <c r="C151" s="54">
        <v>41000</v>
      </c>
      <c r="D151" s="71"/>
      <c r="E151" s="71"/>
      <c r="F151" s="71"/>
      <c r="G151" s="71"/>
      <c r="H151" s="70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0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14"/>
    </row>
    <row r="152" spans="1:98" x14ac:dyDescent="0.2">
      <c r="A152">
        <v>0.43456620195650336</v>
      </c>
      <c r="B152" s="10">
        <f t="shared" si="2"/>
        <v>0</v>
      </c>
      <c r="C152" s="54">
        <v>41030</v>
      </c>
      <c r="D152" s="71"/>
      <c r="E152" s="71"/>
      <c r="F152" s="71"/>
      <c r="G152" s="71"/>
      <c r="H152" s="70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0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14"/>
    </row>
    <row r="153" spans="1:98" x14ac:dyDescent="0.2">
      <c r="A153">
        <v>0.43195153145181792</v>
      </c>
      <c r="B153" s="10">
        <f t="shared" si="2"/>
        <v>0</v>
      </c>
      <c r="C153" s="54">
        <v>41061</v>
      </c>
      <c r="D153" s="71"/>
      <c r="E153" s="71"/>
      <c r="F153" s="71"/>
      <c r="G153" s="71"/>
      <c r="H153" s="70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0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14"/>
    </row>
    <row r="154" spans="1:98" x14ac:dyDescent="0.2">
      <c r="A154">
        <v>0.42943588371937408</v>
      </c>
      <c r="B154" s="10">
        <f t="shared" si="2"/>
        <v>0</v>
      </c>
      <c r="C154" s="54">
        <v>41091</v>
      </c>
      <c r="D154" s="71"/>
      <c r="E154" s="71"/>
      <c r="F154" s="71"/>
      <c r="G154" s="71"/>
      <c r="H154" s="70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0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14"/>
    </row>
    <row r="155" spans="1:98" x14ac:dyDescent="0.2">
      <c r="A155">
        <v>0.42685146233393734</v>
      </c>
      <c r="B155" s="10">
        <f t="shared" si="2"/>
        <v>0</v>
      </c>
      <c r="C155" s="54">
        <v>41122</v>
      </c>
      <c r="D155" s="71"/>
      <c r="E155" s="71"/>
      <c r="F155" s="71"/>
      <c r="G155" s="71"/>
      <c r="H155" s="70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0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14"/>
    </row>
    <row r="156" spans="1:98" x14ac:dyDescent="0.2">
      <c r="A156">
        <v>0.42428228195030315</v>
      </c>
      <c r="B156" s="10">
        <f t="shared" si="2"/>
        <v>0</v>
      </c>
      <c r="C156" s="54">
        <v>41153</v>
      </c>
      <c r="D156" s="71"/>
      <c r="E156" s="71"/>
      <c r="F156" s="71"/>
      <c r="G156" s="71"/>
      <c r="H156" s="70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0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14"/>
    </row>
    <row r="157" spans="1:98" x14ac:dyDescent="0.2">
      <c r="A157">
        <v>0.42181040696415961</v>
      </c>
      <c r="B157" s="10">
        <f t="shared" si="2"/>
        <v>0</v>
      </c>
      <c r="C157" s="54">
        <v>41183</v>
      </c>
      <c r="D157" s="71"/>
      <c r="E157" s="71"/>
      <c r="F157" s="71"/>
      <c r="G157" s="71"/>
      <c r="H157" s="70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0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14"/>
    </row>
    <row r="158" spans="1:98" x14ac:dyDescent="0.2">
      <c r="A158">
        <v>0.41927096057413393</v>
      </c>
      <c r="B158" s="10">
        <f t="shared" si="2"/>
        <v>0</v>
      </c>
      <c r="C158" s="54">
        <v>41214</v>
      </c>
      <c r="D158" s="71"/>
      <c r="E158" s="71"/>
      <c r="F158" s="71"/>
      <c r="G158" s="71"/>
      <c r="H158" s="70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0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14"/>
    </row>
    <row r="159" spans="1:98" x14ac:dyDescent="0.2">
      <c r="A159">
        <v>0.41682769698967614</v>
      </c>
      <c r="B159" s="10">
        <f t="shared" si="2"/>
        <v>0</v>
      </c>
      <c r="C159" s="54">
        <v>41244</v>
      </c>
      <c r="D159" s="71"/>
      <c r="E159" s="71"/>
      <c r="F159" s="71"/>
      <c r="G159" s="71"/>
      <c r="H159" s="70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0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14"/>
    </row>
    <row r="160" spans="1:98" x14ac:dyDescent="0.2">
      <c r="A160">
        <v>0.41431764777856034</v>
      </c>
      <c r="B160" s="10">
        <f t="shared" si="2"/>
        <v>0</v>
      </c>
      <c r="C160" s="54">
        <v>41275</v>
      </c>
      <c r="D160" s="71"/>
      <c r="E160" s="71"/>
      <c r="F160" s="71"/>
      <c r="G160" s="71"/>
      <c r="H160" s="70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0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14"/>
    </row>
    <row r="161" spans="1:98" x14ac:dyDescent="0.2">
      <c r="A161">
        <v>0.4118224102361015</v>
      </c>
      <c r="B161" s="10">
        <f t="shared" si="2"/>
        <v>0</v>
      </c>
      <c r="C161" s="54">
        <v>41306</v>
      </c>
      <c r="D161" s="71"/>
      <c r="E161" s="71"/>
      <c r="F161" s="71"/>
      <c r="G161" s="71"/>
      <c r="H161" s="70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0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14"/>
    </row>
    <row r="162" spans="1:98" x14ac:dyDescent="0.2">
      <c r="A162">
        <v>0.40958130707986407</v>
      </c>
      <c r="B162" s="10">
        <f t="shared" si="2"/>
        <v>0</v>
      </c>
      <c r="C162" s="54">
        <v>41334</v>
      </c>
      <c r="D162" s="71"/>
      <c r="E162" s="71"/>
      <c r="F162" s="71"/>
      <c r="G162" s="71"/>
      <c r="H162" s="70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0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14"/>
    </row>
    <row r="163" spans="1:98" x14ac:dyDescent="0.2">
      <c r="A163">
        <v>0.4071140235690402</v>
      </c>
      <c r="B163" s="10">
        <f t="shared" si="2"/>
        <v>0</v>
      </c>
      <c r="C163" s="54">
        <v>41365</v>
      </c>
      <c r="D163" s="71"/>
      <c r="E163" s="71"/>
      <c r="F163" s="71"/>
      <c r="G163" s="71"/>
      <c r="H163" s="70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0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14"/>
    </row>
    <row r="164" spans="1:98" x14ac:dyDescent="0.2">
      <c r="A164">
        <v>0.40474019821154816</v>
      </c>
      <c r="B164" s="10">
        <f t="shared" si="2"/>
        <v>0</v>
      </c>
      <c r="C164" s="54">
        <v>41395</v>
      </c>
      <c r="D164" s="71"/>
      <c r="E164" s="71"/>
      <c r="F164" s="71"/>
      <c r="G164" s="71"/>
      <c r="H164" s="70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0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14"/>
    </row>
    <row r="165" spans="1:98" x14ac:dyDescent="0.2">
      <c r="A165">
        <v>0.40230149407952542</v>
      </c>
      <c r="B165" s="10">
        <f t="shared" si="2"/>
        <v>0</v>
      </c>
      <c r="C165" s="54">
        <v>41426</v>
      </c>
      <c r="D165" s="71"/>
      <c r="E165" s="71"/>
      <c r="F165" s="71"/>
      <c r="G165" s="71"/>
      <c r="H165" s="70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0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14"/>
    </row>
    <row r="166" spans="1:98" x14ac:dyDescent="0.2">
      <c r="A166">
        <v>0.39995516895852501</v>
      </c>
      <c r="B166" s="10">
        <f t="shared" si="2"/>
        <v>0</v>
      </c>
      <c r="C166" s="54">
        <v>41456</v>
      </c>
      <c r="D166" s="71"/>
      <c r="E166" s="71"/>
      <c r="F166" s="71"/>
      <c r="G166" s="71"/>
      <c r="H166" s="70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0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14"/>
    </row>
    <row r="167" spans="1:98" x14ac:dyDescent="0.2">
      <c r="A167">
        <v>0.39754472017724202</v>
      </c>
      <c r="B167" s="10">
        <f t="shared" si="2"/>
        <v>0</v>
      </c>
      <c r="C167" s="54">
        <v>41487</v>
      </c>
      <c r="D167" s="71"/>
      <c r="E167" s="71"/>
      <c r="F167" s="71"/>
      <c r="G167" s="71"/>
      <c r="H167" s="70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0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14"/>
    </row>
    <row r="168" spans="1:98" x14ac:dyDescent="0.2">
      <c r="A168">
        <v>0.39514850764716863</v>
      </c>
      <c r="B168" s="10">
        <f t="shared" si="2"/>
        <v>0</v>
      </c>
      <c r="C168" s="54">
        <v>41518</v>
      </c>
      <c r="D168" s="71"/>
      <c r="E168" s="71"/>
      <c r="F168" s="71"/>
      <c r="G168" s="71"/>
      <c r="H168" s="70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0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14"/>
    </row>
    <row r="169" spans="1:98" x14ac:dyDescent="0.2">
      <c r="A169">
        <v>0.39284306959130649</v>
      </c>
      <c r="B169" s="10">
        <f t="shared" si="2"/>
        <v>0</v>
      </c>
      <c r="C169" s="54">
        <v>41548</v>
      </c>
      <c r="D169" s="71"/>
      <c r="E169" s="71"/>
      <c r="F169" s="71"/>
      <c r="G169" s="71"/>
      <c r="H169" s="70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0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14"/>
    </row>
    <row r="170" spans="1:98" x14ac:dyDescent="0.2">
      <c r="A170">
        <v>0.39047463049282299</v>
      </c>
      <c r="B170" s="10">
        <f t="shared" si="2"/>
        <v>0</v>
      </c>
      <c r="C170" s="54">
        <v>41579</v>
      </c>
      <c r="D170" s="71"/>
      <c r="E170" s="71"/>
      <c r="F170" s="71"/>
      <c r="G170" s="71"/>
      <c r="H170" s="70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0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14"/>
    </row>
    <row r="171" spans="1:98" x14ac:dyDescent="0.2">
      <c r="A171">
        <v>0.38819591705858303</v>
      </c>
      <c r="B171" s="10">
        <f t="shared" si="2"/>
        <v>0</v>
      </c>
      <c r="C171" s="54">
        <v>41609</v>
      </c>
      <c r="D171" s="71"/>
      <c r="E171" s="71"/>
      <c r="F171" s="71"/>
      <c r="G171" s="71"/>
      <c r="H171" s="70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0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14"/>
    </row>
    <row r="172" spans="1:98" x14ac:dyDescent="0.2">
      <c r="A172">
        <v>0.38585493629626172</v>
      </c>
      <c r="B172" s="10">
        <f t="shared" si="2"/>
        <v>0</v>
      </c>
      <c r="C172" s="54">
        <v>41640</v>
      </c>
      <c r="D172" s="71"/>
      <c r="E172" s="71"/>
      <c r="F172" s="71"/>
      <c r="G172" s="71"/>
      <c r="H172" s="70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0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14"/>
    </row>
    <row r="173" spans="1:98" x14ac:dyDescent="0.2">
      <c r="A173">
        <v>0.38352779013723143</v>
      </c>
      <c r="B173" s="10">
        <f t="shared" si="2"/>
        <v>0</v>
      </c>
      <c r="C173" s="54">
        <v>41671</v>
      </c>
      <c r="D173" s="71"/>
      <c r="E173" s="71"/>
      <c r="F173" s="71"/>
      <c r="G173" s="71"/>
      <c r="H173" s="70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0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14"/>
    </row>
    <row r="174" spans="1:98" x14ac:dyDescent="0.2">
      <c r="A174">
        <v>0.3814376762383504</v>
      </c>
      <c r="B174" s="10">
        <f t="shared" si="2"/>
        <v>0</v>
      </c>
      <c r="C174" s="54">
        <v>41699</v>
      </c>
      <c r="D174" s="71"/>
      <c r="E174" s="71"/>
      <c r="F174" s="71"/>
      <c r="G174" s="71"/>
      <c r="H174" s="70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0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14"/>
    </row>
    <row r="175" spans="1:98" x14ac:dyDescent="0.2">
      <c r="A175">
        <v>0.37913663975468692</v>
      </c>
      <c r="B175" s="10">
        <f t="shared" si="2"/>
        <v>0</v>
      </c>
      <c r="C175" s="54">
        <v>41730</v>
      </c>
      <c r="D175" s="71"/>
      <c r="E175" s="71"/>
      <c r="F175" s="71"/>
      <c r="G175" s="71"/>
      <c r="H175" s="70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0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14"/>
    </row>
    <row r="176" spans="1:98" x14ac:dyDescent="0.2">
      <c r="A176">
        <v>0.37692278343851726</v>
      </c>
      <c r="B176" s="10">
        <f t="shared" si="2"/>
        <v>0</v>
      </c>
      <c r="C176" s="54">
        <v>41760</v>
      </c>
      <c r="D176" s="71"/>
      <c r="E176" s="71"/>
      <c r="F176" s="71"/>
      <c r="G176" s="71"/>
      <c r="H176" s="70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0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14"/>
    </row>
    <row r="177" spans="1:98" x14ac:dyDescent="0.2">
      <c r="A177">
        <v>0.37464844025043037</v>
      </c>
      <c r="B177" s="10">
        <f t="shared" si="2"/>
        <v>0</v>
      </c>
      <c r="C177" s="54">
        <v>41791</v>
      </c>
      <c r="D177" s="71"/>
      <c r="E177" s="71"/>
      <c r="F177" s="71"/>
      <c r="G177" s="71"/>
      <c r="H177" s="70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0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14"/>
    </row>
    <row r="178" spans="1:98" x14ac:dyDescent="0.2">
      <c r="A178">
        <v>0.37246026907624386</v>
      </c>
      <c r="B178" s="10">
        <f t="shared" si="2"/>
        <v>0</v>
      </c>
      <c r="C178" s="54">
        <v>41821</v>
      </c>
      <c r="D178" s="71"/>
      <c r="E178" s="71"/>
      <c r="F178" s="71"/>
      <c r="G178" s="71"/>
      <c r="H178" s="70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0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14"/>
    </row>
    <row r="179" spans="1:98" x14ac:dyDescent="0.2">
      <c r="A179">
        <v>0.37021231606963978</v>
      </c>
      <c r="B179" s="10">
        <f t="shared" si="2"/>
        <v>0</v>
      </c>
      <c r="C179" s="54">
        <v>41852</v>
      </c>
      <c r="D179" s="71"/>
      <c r="E179" s="71"/>
      <c r="F179" s="71"/>
      <c r="G179" s="71"/>
      <c r="H179" s="70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0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14"/>
    </row>
    <row r="180" spans="1:98" x14ac:dyDescent="0.2">
      <c r="A180">
        <v>0.36797765938362315</v>
      </c>
      <c r="B180" s="10">
        <f t="shared" si="2"/>
        <v>0</v>
      </c>
      <c r="C180" s="54">
        <v>41883</v>
      </c>
      <c r="D180" s="71"/>
      <c r="E180" s="71"/>
      <c r="F180" s="71"/>
      <c r="G180" s="71"/>
      <c r="H180" s="70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0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14"/>
    </row>
    <row r="181" spans="1:98" x14ac:dyDescent="0.2">
      <c r="A181">
        <v>0.36582767575869546</v>
      </c>
      <c r="B181" s="10">
        <f t="shared" si="2"/>
        <v>0</v>
      </c>
      <c r="C181" s="54">
        <v>41913</v>
      </c>
      <c r="D181" s="71"/>
      <c r="E181" s="71"/>
      <c r="F181" s="71"/>
      <c r="G181" s="71"/>
      <c r="H181" s="70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0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14"/>
    </row>
    <row r="182" spans="1:98" x14ac:dyDescent="0.2">
      <c r="A182">
        <v>0.3636189584501866</v>
      </c>
      <c r="B182" s="10">
        <f t="shared" si="2"/>
        <v>0</v>
      </c>
      <c r="C182" s="54">
        <v>41944</v>
      </c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0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14"/>
    </row>
    <row r="183" spans="1:98" x14ac:dyDescent="0.2">
      <c r="A183">
        <v>0.36149393443000866</v>
      </c>
      <c r="B183" s="10">
        <f t="shared" si="2"/>
        <v>0</v>
      </c>
      <c r="C183" s="54">
        <v>41974</v>
      </c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0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14"/>
    </row>
    <row r="184" spans="1:98" x14ac:dyDescent="0.2">
      <c r="A184">
        <v>0.35931086175450694</v>
      </c>
      <c r="B184" s="10">
        <f t="shared" si="2"/>
        <v>0</v>
      </c>
      <c r="C184" s="54">
        <v>42005</v>
      </c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0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14"/>
    </row>
    <row r="185" spans="1:98" x14ac:dyDescent="0.2">
      <c r="A185">
        <v>0.3571407096927065</v>
      </c>
      <c r="B185" s="10">
        <f t="shared" si="2"/>
        <v>0</v>
      </c>
      <c r="C185" s="54">
        <v>42036</v>
      </c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0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14"/>
    </row>
    <row r="186" spans="1:98" x14ac:dyDescent="0.2">
      <c r="A186">
        <v>0.35519161562154694</v>
      </c>
      <c r="B186" s="10">
        <f t="shared" si="2"/>
        <v>0</v>
      </c>
      <c r="C186" s="54">
        <v>42064</v>
      </c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0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14"/>
    </row>
    <row r="187" spans="1:98" x14ac:dyDescent="0.2">
      <c r="A187">
        <v>0.35304584796697808</v>
      </c>
      <c r="B187" s="10">
        <f t="shared" si="2"/>
        <v>0</v>
      </c>
      <c r="C187" s="54">
        <v>42095</v>
      </c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0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14"/>
    </row>
    <row r="188" spans="1:98" x14ac:dyDescent="0.2">
      <c r="A188">
        <v>0.3509813957330416</v>
      </c>
      <c r="B188" s="10">
        <f t="shared" si="2"/>
        <v>0</v>
      </c>
      <c r="C188" s="54">
        <v>42125</v>
      </c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0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14"/>
    </row>
    <row r="189" spans="1:98" x14ac:dyDescent="0.2">
      <c r="A189">
        <v>0.34886055710489461</v>
      </c>
      <c r="B189" s="10">
        <f t="shared" si="2"/>
        <v>0</v>
      </c>
      <c r="C189" s="54">
        <v>42156</v>
      </c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0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14"/>
    </row>
    <row r="190" spans="1:98" x14ac:dyDescent="0.2">
      <c r="A190">
        <v>0.34682009216316811</v>
      </c>
      <c r="B190" s="10">
        <f t="shared" si="2"/>
        <v>0</v>
      </c>
      <c r="C190" s="54">
        <v>42186</v>
      </c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0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14"/>
    </row>
    <row r="191" spans="1:98" x14ac:dyDescent="0.2">
      <c r="A191">
        <v>0.34472389904245454</v>
      </c>
      <c r="B191" s="10">
        <f t="shared" si="2"/>
        <v>0</v>
      </c>
      <c r="C191" s="54">
        <v>42217</v>
      </c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0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14"/>
    </row>
    <row r="192" spans="1:98" x14ac:dyDescent="0.2">
      <c r="A192">
        <v>0.34264012304598779</v>
      </c>
      <c r="B192" s="10">
        <f t="shared" si="2"/>
        <v>0</v>
      </c>
      <c r="C192" s="54">
        <v>42248</v>
      </c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0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14"/>
    </row>
    <row r="193" spans="1:98" x14ac:dyDescent="0.2">
      <c r="A193">
        <v>0.34063532056870977</v>
      </c>
      <c r="B193" s="10">
        <f t="shared" si="2"/>
        <v>0</v>
      </c>
      <c r="C193" s="54">
        <v>42278</v>
      </c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0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14"/>
    </row>
    <row r="194" spans="1:98" x14ac:dyDescent="0.2">
      <c r="A194">
        <v>0.33857576842797626</v>
      </c>
      <c r="B194" s="10">
        <f t="shared" si="2"/>
        <v>0</v>
      </c>
      <c r="C194" s="54">
        <v>42309</v>
      </c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0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14"/>
    </row>
    <row r="195" spans="1:98" x14ac:dyDescent="0.2">
      <c r="A195">
        <v>0.3365942746241849</v>
      </c>
      <c r="B195" s="10">
        <f t="shared" si="2"/>
        <v>0</v>
      </c>
      <c r="C195" s="54">
        <v>42339</v>
      </c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0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14"/>
    </row>
    <row r="196" spans="1:98" x14ac:dyDescent="0.2">
      <c r="A196">
        <v>0.33455867066137218</v>
      </c>
      <c r="B196" s="10">
        <f t="shared" si="2"/>
        <v>0</v>
      </c>
      <c r="C196" s="54">
        <v>42370</v>
      </c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0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14"/>
    </row>
    <row r="197" spans="1:98" x14ac:dyDescent="0.2">
      <c r="A197">
        <v>0.33253513241991034</v>
      </c>
      <c r="B197" s="10">
        <f t="shared" si="2"/>
        <v>0</v>
      </c>
      <c r="C197" s="54">
        <v>42401</v>
      </c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0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14"/>
    </row>
    <row r="198" spans="1:98" x14ac:dyDescent="0.2">
      <c r="A198">
        <v>0.33065300619491123</v>
      </c>
      <c r="B198" s="10">
        <f t="shared" si="2"/>
        <v>0</v>
      </c>
      <c r="C198" s="54">
        <v>42430</v>
      </c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0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14"/>
    </row>
    <row r="199" spans="1:98" x14ac:dyDescent="0.2">
      <c r="A199">
        <v>0.32865262244235149</v>
      </c>
      <c r="B199" s="10">
        <f t="shared" si="2"/>
        <v>0</v>
      </c>
      <c r="C199" s="54">
        <v>42461</v>
      </c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0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14"/>
    </row>
    <row r="200" spans="1:98" x14ac:dyDescent="0.2">
      <c r="A200">
        <v>0.32672806148535244</v>
      </c>
      <c r="B200" s="10">
        <f t="shared" si="2"/>
        <v>0</v>
      </c>
      <c r="C200" s="54">
        <v>42491</v>
      </c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0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14"/>
    </row>
    <row r="201" spans="1:98" x14ac:dyDescent="0.2">
      <c r="A201">
        <v>0.32475095224610806</v>
      </c>
      <c r="B201" s="10">
        <f t="shared" ref="B201:B220" si="3">(D201)</f>
        <v>0</v>
      </c>
      <c r="C201" s="54">
        <v>42522</v>
      </c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0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14"/>
    </row>
    <row r="202" spans="1:98" x14ac:dyDescent="0.2">
      <c r="A202">
        <v>0.32284878637015441</v>
      </c>
      <c r="B202" s="10">
        <f t="shared" si="3"/>
        <v>0</v>
      </c>
      <c r="C202" s="54">
        <v>42552</v>
      </c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0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14"/>
    </row>
    <row r="203" spans="1:98" x14ac:dyDescent="0.2">
      <c r="A203">
        <v>0.32089468653121556</v>
      </c>
      <c r="B203" s="10">
        <f t="shared" si="3"/>
        <v>0</v>
      </c>
      <c r="C203" s="54">
        <v>42583</v>
      </c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0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14"/>
    </row>
    <row r="204" spans="1:98" x14ac:dyDescent="0.2">
      <c r="A204">
        <v>0.31895217934187842</v>
      </c>
      <c r="B204" s="10">
        <f t="shared" si="3"/>
        <v>0</v>
      </c>
      <c r="C204" s="54">
        <v>42614</v>
      </c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0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14"/>
    </row>
    <row r="205" spans="1:98" x14ac:dyDescent="0.2">
      <c r="A205">
        <v>0.31708330800819928</v>
      </c>
      <c r="B205" s="10">
        <f t="shared" si="3"/>
        <v>0</v>
      </c>
      <c r="C205" s="54">
        <v>42644</v>
      </c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0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14"/>
    </row>
    <row r="206" spans="1:98" x14ac:dyDescent="0.2">
      <c r="A206">
        <v>0.31516341595005448</v>
      </c>
      <c r="B206" s="10">
        <f t="shared" si="3"/>
        <v>0</v>
      </c>
      <c r="C206" s="54">
        <v>42675</v>
      </c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0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14"/>
    </row>
    <row r="207" spans="1:98" x14ac:dyDescent="0.2">
      <c r="A207">
        <v>0.31331630514897207</v>
      </c>
      <c r="B207" s="10">
        <f t="shared" si="3"/>
        <v>0</v>
      </c>
      <c r="C207" s="54">
        <v>42705</v>
      </c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0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14"/>
    </row>
    <row r="208" spans="1:98" x14ac:dyDescent="0.2">
      <c r="A208">
        <v>0.31141877045295141</v>
      </c>
      <c r="B208" s="10">
        <f t="shared" si="3"/>
        <v>0</v>
      </c>
      <c r="C208" s="54">
        <v>42736</v>
      </c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0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14"/>
    </row>
    <row r="209" spans="1:98" x14ac:dyDescent="0.2">
      <c r="A209">
        <v>0.30953249983169506</v>
      </c>
      <c r="B209" s="10">
        <f t="shared" si="3"/>
        <v>0</v>
      </c>
      <c r="C209" s="54">
        <v>42767</v>
      </c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0"/>
      <c r="AP209" s="70"/>
      <c r="AQ209" s="70"/>
      <c r="AR209" s="70"/>
      <c r="AS209" s="70"/>
      <c r="AT209" s="71"/>
      <c r="AU209" s="71"/>
      <c r="AV209" s="71"/>
      <c r="AW209" s="71"/>
      <c r="AX209" s="71"/>
      <c r="AY209" s="70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14"/>
    </row>
    <row r="210" spans="1:98" x14ac:dyDescent="0.2">
      <c r="A210">
        <v>0.30783839878750202</v>
      </c>
      <c r="B210" s="10">
        <f t="shared" si="3"/>
        <v>0</v>
      </c>
      <c r="C210" s="54">
        <v>42795</v>
      </c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0"/>
      <c r="AP210" s="70"/>
      <c r="AQ210" s="70"/>
      <c r="AR210" s="70"/>
      <c r="AS210" s="70"/>
      <c r="AT210" s="71"/>
      <c r="AU210" s="71"/>
      <c r="AV210" s="71"/>
      <c r="AW210" s="71"/>
      <c r="AX210" s="71"/>
      <c r="AY210" s="70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14"/>
    </row>
    <row r="211" spans="1:98" x14ac:dyDescent="0.2">
      <c r="A211">
        <v>0.30597338571426064</v>
      </c>
      <c r="B211" s="10">
        <f t="shared" si="3"/>
        <v>0</v>
      </c>
      <c r="C211" s="54">
        <v>42826</v>
      </c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0"/>
      <c r="AP211" s="70"/>
      <c r="AQ211" s="70"/>
      <c r="AR211" s="70"/>
      <c r="AS211" s="70"/>
      <c r="AT211" s="71"/>
      <c r="AU211" s="71"/>
      <c r="AV211" s="71"/>
      <c r="AW211" s="71"/>
      <c r="AX211" s="71"/>
      <c r="AY211" s="70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14"/>
    </row>
    <row r="212" spans="1:98" x14ac:dyDescent="0.2">
      <c r="A212">
        <v>0.30417907995116616</v>
      </c>
      <c r="B212" s="10">
        <f t="shared" si="3"/>
        <v>0</v>
      </c>
      <c r="C212" s="54">
        <v>42856</v>
      </c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0"/>
      <c r="AP212" s="70"/>
      <c r="AQ212" s="70"/>
      <c r="AR212" s="70"/>
      <c r="AS212" s="70"/>
      <c r="AT212" s="71"/>
      <c r="AU212" s="71"/>
      <c r="AV212" s="71"/>
      <c r="AW212" s="71"/>
      <c r="AX212" s="71"/>
      <c r="AY212" s="70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14"/>
    </row>
    <row r="213" spans="1:98" x14ac:dyDescent="0.2">
      <c r="A213">
        <v>0.30233579844531761</v>
      </c>
      <c r="B213" s="10">
        <f t="shared" si="3"/>
        <v>0</v>
      </c>
      <c r="C213" s="54">
        <v>42887</v>
      </c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0"/>
      <c r="AP213" s="70"/>
      <c r="AQ213" s="70"/>
      <c r="AR213" s="70"/>
      <c r="AS213" s="70"/>
      <c r="AT213" s="71"/>
      <c r="AU213" s="71"/>
      <c r="AV213" s="71"/>
      <c r="AW213" s="71"/>
      <c r="AX213" s="71"/>
      <c r="AY213" s="70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14"/>
    </row>
    <row r="214" spans="1:98" x14ac:dyDescent="0.2">
      <c r="A214">
        <v>0.30056240293171593</v>
      </c>
      <c r="B214" s="10">
        <f t="shared" si="3"/>
        <v>0</v>
      </c>
      <c r="C214" s="54">
        <v>42917</v>
      </c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0"/>
      <c r="AP214" s="70"/>
      <c r="AQ214" s="70"/>
      <c r="AR214" s="70"/>
      <c r="AS214" s="70"/>
      <c r="AT214" s="71"/>
      <c r="AU214" s="71"/>
      <c r="AV214" s="71"/>
      <c r="AW214" s="71"/>
      <c r="AX214" s="71"/>
      <c r="AY214" s="70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14"/>
    </row>
    <row r="215" spans="1:98" x14ac:dyDescent="0.2">
      <c r="A215">
        <v>0.29874060507298189</v>
      </c>
      <c r="B215" s="10">
        <f t="shared" si="3"/>
        <v>0</v>
      </c>
      <c r="C215" s="54">
        <v>42948</v>
      </c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0"/>
      <c r="AP215" s="70"/>
      <c r="AQ215" s="70"/>
      <c r="AR215" s="70"/>
      <c r="AS215" s="70"/>
      <c r="AT215" s="71"/>
      <c r="AU215" s="71"/>
      <c r="AV215" s="71"/>
      <c r="AW215" s="71"/>
      <c r="AX215" s="71"/>
      <c r="AY215" s="70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14"/>
    </row>
    <row r="216" spans="1:98" x14ac:dyDescent="0.2">
      <c r="A216">
        <v>0.2969296310098597</v>
      </c>
      <c r="B216" s="10">
        <f t="shared" si="3"/>
        <v>0</v>
      </c>
      <c r="C216" s="54">
        <v>42979</v>
      </c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0"/>
      <c r="AP216" s="70"/>
      <c r="AQ216" s="70"/>
      <c r="AR216" s="70"/>
      <c r="AS216" s="70"/>
      <c r="AT216" s="71"/>
      <c r="AU216" s="71"/>
      <c r="AV216" s="71"/>
      <c r="AW216" s="71"/>
      <c r="AX216" s="71"/>
      <c r="AY216" s="70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14"/>
    </row>
    <row r="217" spans="1:98" x14ac:dyDescent="0.2">
      <c r="A217">
        <v>0.29518732186091645</v>
      </c>
      <c r="B217" s="10">
        <f t="shared" si="3"/>
        <v>0</v>
      </c>
      <c r="C217" s="54">
        <v>43009</v>
      </c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0"/>
      <c r="AP217" s="70"/>
      <c r="AQ217" s="70"/>
      <c r="AR217" s="70"/>
      <c r="AS217" s="70"/>
      <c r="AT217" s="71"/>
      <c r="AU217" s="71"/>
      <c r="AV217" s="71"/>
      <c r="AW217" s="71"/>
      <c r="AX217" s="71"/>
      <c r="AY217" s="70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14"/>
    </row>
    <row r="218" spans="1:98" x14ac:dyDescent="0.2">
      <c r="A218">
        <v>0.29339746275277645</v>
      </c>
      <c r="B218" s="10">
        <f t="shared" si="3"/>
        <v>0</v>
      </c>
      <c r="C218" s="54">
        <v>43040</v>
      </c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0"/>
      <c r="AP218" s="70"/>
      <c r="AQ218" s="70"/>
      <c r="AR218" s="70"/>
      <c r="AS218" s="70"/>
      <c r="AT218" s="71"/>
      <c r="AU218" s="71"/>
      <c r="AV218" s="71"/>
      <c r="AW218" s="71"/>
      <c r="AX218" s="71"/>
      <c r="AY218" s="70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14"/>
    </row>
    <row r="219" spans="1:98" x14ac:dyDescent="0.2">
      <c r="A219">
        <v>0.29167547046921843</v>
      </c>
      <c r="B219" s="10">
        <f t="shared" si="3"/>
        <v>0</v>
      </c>
      <c r="C219" s="54">
        <v>43070</v>
      </c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0"/>
      <c r="AP219" s="70"/>
      <c r="AQ219" s="70"/>
      <c r="AR219" s="70"/>
      <c r="AS219" s="70"/>
      <c r="AT219" s="71"/>
      <c r="AU219" s="71"/>
      <c r="AV219" s="71"/>
      <c r="AW219" s="71"/>
      <c r="AX219" s="71"/>
      <c r="AY219" s="70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14"/>
    </row>
    <row r="220" spans="1:98" x14ac:dyDescent="0.2">
      <c r="A220">
        <v>0.27812023553567805</v>
      </c>
      <c r="B220" s="10">
        <f t="shared" si="3"/>
        <v>0</v>
      </c>
      <c r="C220" s="54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67"/>
      <c r="AA220" s="67"/>
      <c r="AB220" s="67"/>
      <c r="AC220" s="67"/>
      <c r="AD220" s="67"/>
    </row>
    <row r="221" spans="1:98" x14ac:dyDescent="0.2">
      <c r="A221">
        <v>0.27639103966021261</v>
      </c>
      <c r="B221" t="e">
        <f>(D221 &amp; E221 &amp; F221 &amp; G221 &amp; H221 &amp; I221 &amp; J221 &amp; K221 &amp;#REF! &amp; L221 &amp;#REF! &amp; M221 &amp;#REF! &amp; N221 &amp;#REF! &amp; O221 &amp;#REF! &amp; P221 &amp;#REF! &amp; Q221 &amp;#REF! &amp; R221 &amp;#REF! &amp; S221 &amp;#REF! &amp; T221 &amp;#REF! &amp; U221 &amp;#REF! &amp; V221 &amp;#REF! &amp; W221 &amp;#REF! &amp; X221 &amp;#REF! &amp; Y221 &amp;#REF! &amp; Z221 &amp;#REF! &amp; AA221 &amp;#REF! &amp; AB221 &amp;#REF! &amp; AC221 &amp;#REF! &amp; AD221 &amp;#REF!)</f>
        <v>#REF!</v>
      </c>
      <c r="C221" s="54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67"/>
      <c r="AA221" s="67"/>
      <c r="AB221" s="67"/>
      <c r="AC221" s="67"/>
      <c r="AD221" s="67"/>
    </row>
    <row r="222" spans="1:98" x14ac:dyDescent="0.2">
      <c r="A222">
        <v>0.27483829295358819</v>
      </c>
      <c r="B222" t="e">
        <f>(D222 &amp; E222 &amp; F222 &amp; G222 &amp; H222 &amp; I222 &amp; J222 &amp; K222 &amp;#REF! &amp; L222 &amp;#REF! &amp; M222 &amp;#REF! &amp; N222 &amp;#REF! &amp; O222 &amp;#REF! &amp; P222 &amp;#REF! &amp; Q222 &amp;#REF! &amp; R222 &amp;#REF! &amp; S222 &amp;#REF! &amp; T222 &amp;#REF! &amp; U222 &amp;#REF! &amp; V222 &amp;#REF! &amp; W222 &amp;#REF! &amp; X222 &amp;#REF! &amp; Y222 &amp;#REF! &amp; Z222 &amp;#REF! &amp; AA222 &amp;#REF! &amp; AB222 &amp;#REF! &amp; AC222 &amp;#REF! &amp; AD222 &amp;#REF!)</f>
        <v>#REF!</v>
      </c>
      <c r="C222" s="54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67"/>
      <c r="AA222" s="67"/>
      <c r="AB222" s="67"/>
      <c r="AC222" s="67"/>
      <c r="AD222" s="67"/>
    </row>
    <row r="223" spans="1:98" x14ac:dyDescent="0.2">
      <c r="A223">
        <v>0.27312920510194211</v>
      </c>
      <c r="B223" t="e">
        <f>(D223 &amp; E223 &amp; F223 &amp; G223 &amp; H223 &amp; I223 &amp; J223 &amp; K223 &amp;#REF! &amp; L223 &amp;#REF! &amp; M223 &amp;#REF! &amp; N223 &amp;#REF! &amp; O223 &amp;#REF! &amp; P223 &amp;#REF! &amp; Q223 &amp;#REF! &amp; R223 &amp;#REF! &amp; S223 &amp;#REF! &amp; T223 &amp;#REF! &amp; U223 &amp;#REF! &amp; V223 &amp;#REF! &amp; W223 &amp;#REF! &amp; X223 &amp;#REF! &amp; Y223 &amp;#REF! &amp; Z223 &amp;#REF! &amp; AA223 &amp;#REF! &amp; AB223 &amp;#REF! &amp; AC223 &amp;#REF! &amp; AD223 &amp;#REF!)</f>
        <v>#REF!</v>
      </c>
      <c r="C223" s="5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67"/>
      <c r="AA223" s="67"/>
      <c r="AB223" s="67"/>
      <c r="AC223" s="67"/>
      <c r="AD223" s="67"/>
    </row>
    <row r="224" spans="1:98" x14ac:dyDescent="0.2">
      <c r="A224">
        <v>0.27148522125125835</v>
      </c>
      <c r="B224" t="e">
        <f>(D224 &amp; E224 &amp; F224 &amp; G224 &amp; H224 &amp; I224 &amp; J224 &amp; K224 &amp;#REF! &amp; L224 &amp;#REF! &amp; M224 &amp;#REF! &amp; N224 &amp;#REF! &amp; O224 &amp;#REF! &amp; P224 &amp;#REF! &amp; Q224 &amp;#REF! &amp; R224 &amp;#REF! &amp; S224 &amp;#REF! &amp; T224 &amp;#REF! &amp; U224 &amp;#REF! &amp; V224 &amp;#REF! &amp; W224 &amp;#REF! &amp; X224 &amp;#REF! &amp; Y224 &amp;#REF! &amp; Z224 &amp;#REF! &amp; AA224 &amp;#REF! &amp; AB224 &amp;#REF! &amp; AC224 &amp;#REF! &amp; AD224 &amp;#REF!)</f>
        <v>#REF!</v>
      </c>
      <c r="C224" s="54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67"/>
      <c r="AA224" s="67"/>
      <c r="AB224" s="67"/>
      <c r="AC224" s="67"/>
      <c r="AD224" s="67"/>
    </row>
    <row r="225" spans="1:30" x14ac:dyDescent="0.2">
      <c r="A225">
        <v>0.26979668096587467</v>
      </c>
      <c r="B225" t="e">
        <f>(D225 &amp; E225 &amp; F225 &amp; G225 &amp; H225 &amp; I225 &amp; J225 &amp; K225 &amp;#REF! &amp; L225 &amp;#REF! &amp; M225 &amp;#REF! &amp; N225 &amp;#REF! &amp; O225 &amp;#REF! &amp; P225 &amp;#REF! &amp; Q225 &amp;#REF! &amp; R225 &amp;#REF! &amp; S225 &amp;#REF! &amp; T225 &amp;#REF! &amp; U225 &amp;#REF! &amp; V225 &amp;#REF! &amp; W225 &amp;#REF! &amp; X225 &amp;#REF! &amp; Y225 &amp;#REF! &amp; Z225 &amp;#REF! &amp; AA225 &amp;#REF! &amp; AB225 &amp;#REF! &amp; AC225 &amp;#REF! &amp; AD225 &amp;#REF!)</f>
        <v>#REF!</v>
      </c>
      <c r="C225" s="54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67"/>
      <c r="AA225" s="67"/>
      <c r="AB225" s="67"/>
      <c r="AC225" s="67"/>
      <c r="AD225" s="67"/>
    </row>
    <row r="226" spans="1:30" x14ac:dyDescent="0.2">
      <c r="A226">
        <v>0.26817246379174603</v>
      </c>
      <c r="B226" t="e">
        <f>(D226 &amp; E226 &amp; F226 &amp; G226 &amp; H226 &amp; I226 &amp; J226 &amp; K226 &amp;#REF! &amp; L226 &amp;#REF! &amp; M226 &amp;#REF! &amp; N226 &amp;#REF! &amp; O226 &amp;#REF! &amp; P226 &amp;#REF! &amp; Q226 &amp;#REF! &amp; R226 &amp;#REF! &amp; S226 &amp;#REF! &amp; T226 &amp;#REF! &amp; U226 &amp;#REF! &amp; V226 &amp;#REF! &amp; W226 &amp;#REF! &amp; X226 &amp;#REF! &amp; Y226 &amp;#REF! &amp; Z226 &amp;#REF! &amp; AA226 &amp;#REF! &amp; AB226 &amp;#REF! &amp; AC226 &amp;#REF! &amp; AD226 &amp;#REF!)</f>
        <v>#REF!</v>
      </c>
      <c r="C226" s="54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67"/>
      <c r="AA226" s="67"/>
      <c r="AB226" s="67"/>
      <c r="AC226" s="67"/>
      <c r="AD226" s="67"/>
    </row>
    <row r="227" spans="1:30" x14ac:dyDescent="0.2">
      <c r="A227">
        <v>0.26650422778830141</v>
      </c>
      <c r="B227" t="e">
        <f>(D227 &amp; E227 &amp; F227 &amp; G227 &amp; H227 &amp; I227 &amp; J227 &amp; K227 &amp;#REF! &amp; L227 &amp;#REF! &amp; M227 &amp;#REF! &amp; N227 &amp;#REF! &amp; O227 &amp;#REF! &amp; P227 &amp;#REF! &amp; Q227 &amp;#REF! &amp; R227 &amp;#REF! &amp; S227 &amp;#REF! &amp; T227 &amp;#REF! &amp; U227 &amp;#REF! &amp; V227 &amp;#REF! &amp; W227 &amp;#REF! &amp; X227 &amp;#REF! &amp; Y227 &amp;#REF! &amp; Z227 &amp;#REF! &amp; AA227 &amp;#REF! &amp; AB227 &amp;#REF! &amp; AC227 &amp;#REF! &amp; AD227 &amp;#REF!)</f>
        <v>#REF!</v>
      </c>
      <c r="C227" s="54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67"/>
      <c r="AA227" s="67"/>
      <c r="AB227" s="67"/>
      <c r="AC227" s="67"/>
      <c r="AD227" s="67"/>
    </row>
    <row r="228" spans="1:30" x14ac:dyDescent="0.2">
      <c r="A228">
        <v>0.26484621802996861</v>
      </c>
      <c r="B228" t="e">
        <f>(D228 &amp; E228 &amp; F228 &amp; G228 &amp; H228 &amp; I228 &amp; J228 &amp; K228 &amp;#REF! &amp; L228 &amp;#REF! &amp; M228 &amp;#REF! &amp; N228 &amp;#REF! &amp; O228 &amp;#REF! &amp; P228 &amp;#REF! &amp; Q228 &amp;#REF! &amp; R228 &amp;#REF! &amp; S228 &amp;#REF! &amp; T228 &amp;#REF! &amp; U228 &amp;#REF! &amp; V228 &amp;#REF! &amp; W228 &amp;#REF! &amp; X228 &amp;#REF! &amp; Y228 &amp;#REF! &amp; Z228 &amp;#REF! &amp; AA228 &amp;#REF! &amp; AB228 &amp;#REF! &amp; AC228 &amp;#REF! &amp; AD228 &amp;#REF!)</f>
        <v>#REF!</v>
      </c>
      <c r="C228" s="54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67"/>
      <c r="AA228" s="67"/>
      <c r="AB228" s="67"/>
      <c r="AC228" s="67"/>
      <c r="AD228" s="67"/>
    </row>
    <row r="229" spans="1:30" x14ac:dyDescent="0.2">
      <c r="A229">
        <v>0.26325137105872004</v>
      </c>
      <c r="B229" t="e">
        <f>(D229 &amp; E229 &amp; F229 &amp; G229 &amp; H229 &amp; I229 &amp; J229 &amp; K229 &amp;#REF! &amp; L229 &amp;#REF! &amp; M229 &amp;#REF! &amp; N229 &amp;#REF! &amp; O229 &amp;#REF! &amp; P229 &amp;#REF! &amp; Q229 &amp;#REF! &amp; R229 &amp;#REF! &amp; S229 &amp;#REF! &amp; T229 &amp;#REF! &amp; U229 &amp;#REF! &amp; V229 &amp;#REF! &amp; W229 &amp;#REF! &amp; X229 &amp;#REF! &amp; Y229 &amp;#REF! &amp; Z229 &amp;#REF! &amp; AA229 &amp;#REF! &amp; AB229 &amp;#REF! &amp; AC229 &amp;#REF! &amp; AD229 &amp;#REF!)</f>
        <v>#REF!</v>
      </c>
      <c r="C229" s="54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67"/>
      <c r="AA229" s="67"/>
      <c r="AB229" s="67"/>
      <c r="AC229" s="67"/>
      <c r="AD229" s="67"/>
    </row>
    <row r="230" spans="1:30" x14ac:dyDescent="0.2">
      <c r="A230">
        <v>0.26161330401287097</v>
      </c>
      <c r="B230" t="e">
        <f>(D230 &amp; E230 &amp; F230 &amp; G230 &amp; H230 &amp; I230 &amp; J230 &amp; K230 &amp;#REF! &amp; L230 &amp;#REF! &amp; M230 &amp;#REF! &amp; N230 &amp;#REF! &amp; O230 &amp;#REF! &amp; P230 &amp;#REF! &amp; Q230 &amp;#REF! &amp; R230 &amp;#REF! &amp; S230 &amp;#REF! &amp; T230 &amp;#REF! &amp; U230 &amp;#REF! &amp; V230 &amp;#REF! &amp; W230 &amp;#REF! &amp; X230 &amp;#REF! &amp; Y230 &amp;#REF! &amp; Z230 &amp;#REF! &amp; AA230 &amp;#REF! &amp; AB230 &amp;#REF! &amp; AC230 &amp;#REF! &amp; AD230 &amp;#REF!)</f>
        <v>#REF!</v>
      </c>
      <c r="C230" s="54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67"/>
      <c r="AA230" s="67"/>
      <c r="AB230" s="67"/>
      <c r="AC230" s="67"/>
      <c r="AD230" s="67"/>
    </row>
    <row r="231" spans="1:30" x14ac:dyDescent="0.2">
      <c r="A231">
        <v>0.26003764179630429</v>
      </c>
      <c r="B231" t="e">
        <f>(D231 &amp; E231 &amp; F231 &amp; G231 &amp; H231 &amp; I231 &amp; J231 &amp; K231 &amp;#REF! &amp; L231 &amp;#REF! &amp; M231 &amp;#REF! &amp; N231 &amp;#REF! &amp; O231 &amp;#REF! &amp; P231 &amp;#REF! &amp; Q231 &amp;#REF! &amp; R231 &amp;#REF! &amp; S231 &amp;#REF! &amp; T231 &amp;#REF! &amp; U231 &amp;#REF! &amp; V231 &amp;#REF! &amp; W231 &amp;#REF! &amp; X231 &amp;#REF! &amp; Y231 &amp;#REF! &amp; Z231 &amp;#REF! &amp; AA231 &amp;#REF! &amp; AB231 &amp;#REF! &amp; AC231 &amp;#REF! &amp; AD231 &amp;#REF!)</f>
        <v>#REF!</v>
      </c>
      <c r="C231" s="54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67"/>
      <c r="AA231" s="67"/>
      <c r="AB231" s="67"/>
      <c r="AC231" s="67"/>
      <c r="AD231" s="67"/>
    </row>
    <row r="232" spans="1:30" x14ac:dyDescent="0.2">
      <c r="A232">
        <v>0.25841928122721569</v>
      </c>
      <c r="B232" t="e">
        <f>(D232 &amp; E232 &amp; F232 &amp; G232 &amp; H232 &amp; I232 &amp; J232 &amp; K232 &amp;#REF! &amp; L232 &amp;#REF! &amp; M232 &amp;#REF! &amp; N232 &amp;#REF! &amp; O232 &amp;#REF! &amp; P232 &amp;#REF! &amp; Q232 &amp;#REF! &amp; R232 &amp;#REF! &amp; S232 &amp;#REF! &amp; T232 &amp;#REF! &amp; U232 &amp;#REF! &amp; V232 &amp;#REF! &amp; W232 &amp;#REF! &amp; X232 &amp;#REF! &amp; Y232 &amp;#REF! &amp; Z232 &amp;#REF! &amp; AA232 &amp;#REF! &amp; AB232 &amp;#REF! &amp; AC232 &amp;#REF! &amp; AD232 &amp;#REF!)</f>
        <v>#REF!</v>
      </c>
      <c r="C232" s="54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67"/>
      <c r="AA232" s="67"/>
      <c r="AB232" s="67"/>
      <c r="AC232" s="67"/>
      <c r="AD232" s="67"/>
    </row>
    <row r="233" spans="1:30" x14ac:dyDescent="0.2">
      <c r="A233">
        <v>0.25681084577594382</v>
      </c>
      <c r="B233" t="e">
        <f>(D233 &amp; E233 &amp; F233 &amp; G233 &amp; H233 &amp; I233 &amp; J233 &amp; K233 &amp;#REF! &amp; L233 &amp;#REF! &amp; M233 &amp;#REF! &amp; N233 &amp;#REF! &amp; O233 &amp;#REF! &amp; P233 &amp;#REF! &amp; Q233 &amp;#REF! &amp; R233 &amp;#REF! &amp; S233 &amp;#REF! &amp; T233 &amp;#REF! &amp; U233 &amp;#REF! &amp; V233 &amp;#REF! &amp; W233 &amp;#REF! &amp; X233 &amp;#REF! &amp; Y233 &amp;#REF! &amp; Z233 &amp;#REF! &amp; AA233 &amp;#REF! &amp; AB233 &amp;#REF! &amp; AC233 &amp;#REF! &amp; AD233 &amp;#REF!)</f>
        <v>#REF!</v>
      </c>
      <c r="C233" s="54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67"/>
      <c r="AA233" s="67"/>
      <c r="AB233" s="67"/>
      <c r="AC233" s="67"/>
      <c r="AD233" s="67"/>
    </row>
    <row r="234" spans="1:30" x14ac:dyDescent="0.2">
      <c r="A234">
        <v>0.25536654635294254</v>
      </c>
      <c r="B234" t="e">
        <f>(D234 &amp; E234 &amp; F234 &amp; G234 &amp; H234 &amp; I234 &amp; J234 &amp; K234 &amp;#REF! &amp; L234 &amp;#REF! &amp; M234 &amp;#REF! &amp; N234 &amp;#REF! &amp; O234 &amp;#REF! &amp; P234 &amp;#REF! &amp; Q234 &amp;#REF! &amp; R234 &amp;#REF! &amp; S234 &amp;#REF! &amp; T234 &amp;#REF! &amp; U234 &amp;#REF! &amp; V234 &amp;#REF! &amp; W234 &amp;#REF! &amp; X234 &amp;#REF! &amp; Y234 &amp;#REF! &amp; Z234 &amp;#REF! &amp; AA234 &amp;#REF! &amp; AB234 &amp;#REF! &amp; AC234 &amp;#REF! &amp; AD234 &amp;#REF!)</f>
        <v>#REF!</v>
      </c>
      <c r="C234" s="54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67"/>
      <c r="AA234" s="67"/>
      <c r="AB234" s="67"/>
      <c r="AC234" s="67"/>
      <c r="AD234" s="67"/>
    </row>
    <row r="235" spans="1:30" x14ac:dyDescent="0.2">
      <c r="A235">
        <v>0.25377683533624262</v>
      </c>
      <c r="B235" t="e">
        <f>(D235 &amp; E235 &amp; F235 &amp; G235 &amp; H235 &amp; I235 &amp; J235 &amp; K235 &amp;#REF! &amp; L235 &amp;#REF! &amp; M235 &amp;#REF! &amp; N235 &amp;#REF! &amp; O235 &amp;#REF! &amp; P235 &amp;#REF! &amp; Q235 &amp;#REF! &amp; R235 &amp;#REF! &amp; S235 &amp;#REF! &amp; T235 &amp;#REF! &amp; U235 &amp;#REF! &amp; V235 &amp;#REF! &amp; W235 &amp;#REF! &amp; X235 &amp;#REF! &amp; Y235 &amp;#REF! &amp; Z235 &amp;#REF! &amp; AA235 &amp;#REF! &amp; AB235 &amp;#REF! &amp; AC235 &amp;#REF! &amp; AD235 &amp;#REF!)</f>
        <v>#REF!</v>
      </c>
      <c r="C235" s="54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67"/>
      <c r="AA235" s="67"/>
      <c r="AB235" s="67"/>
      <c r="AC235" s="67"/>
      <c r="AD235" s="67"/>
    </row>
    <row r="236" spans="1:30" x14ac:dyDescent="0.2">
      <c r="A236">
        <v>0.2522476912010142</v>
      </c>
      <c r="B236" t="e">
        <f>(D236 &amp; E236 &amp; F236 &amp; G236 &amp; H236 &amp; I236 &amp; J236 &amp; K236 &amp;#REF! &amp; L236 &amp;#REF! &amp; M236 &amp;#REF! &amp; N236 &amp;#REF! &amp; O236 &amp;#REF! &amp; P236 &amp;#REF! &amp; Q236 &amp;#REF! &amp; R236 &amp;#REF! &amp; S236 &amp;#REF! &amp; T236 &amp;#REF! &amp; U236 &amp;#REF! &amp; V236 &amp;#REF! &amp; W236 &amp;#REF! &amp; X236 &amp;#REF! &amp; Y236 &amp;#REF! &amp; Z236 &amp;#REF! &amp; AA236 &amp;#REF! &amp; AB236 &amp;#REF! &amp; AC236 &amp;#REF! &amp; AD236 &amp;#REF!)</f>
        <v>#REF!</v>
      </c>
      <c r="C236" s="54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67"/>
      <c r="AA236" s="67"/>
      <c r="AB236" s="67"/>
      <c r="AC236" s="67"/>
      <c r="AD236" s="67"/>
    </row>
    <row r="237" spans="1:30" x14ac:dyDescent="0.2">
      <c r="A237">
        <v>0.25067711366020273</v>
      </c>
      <c r="B237" t="e">
        <f>(D237 &amp; E237 &amp; F237 &amp; G237 &amp; H237 &amp; I237 &amp; J237 &amp; K237 &amp;#REF! &amp; L237 &amp;#REF! &amp; M237 &amp;#REF! &amp; N237 &amp;#REF! &amp; O237 &amp;#REF! &amp; P237 &amp;#REF! &amp; Q237 &amp;#REF! &amp; R237 &amp;#REF! &amp; S237 &amp;#REF! &amp; T237 &amp;#REF! &amp; U237 &amp;#REF! &amp; V237 &amp;#REF! &amp; W237 &amp;#REF! &amp; X237 &amp;#REF! &amp; Y237 &amp;#REF! &amp; Z237 &amp;#REF! &amp; AA237 &amp;#REF! &amp; AB237 &amp;#REF! &amp; AC237 &amp;#REF! &amp; AD237 &amp;#REF!)</f>
        <v>#REF!</v>
      </c>
      <c r="C237" s="54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67"/>
      <c r="AA237" s="67"/>
      <c r="AB237" s="67"/>
      <c r="AC237" s="67"/>
      <c r="AD237" s="67"/>
    </row>
    <row r="238" spans="1:30" x14ac:dyDescent="0.2">
      <c r="A238">
        <v>0.24916637572647174</v>
      </c>
      <c r="B238" t="e">
        <f>(D238 &amp; E238 &amp; F238 &amp; G238 &amp; H238 &amp; I238 &amp; J238 &amp; K238 &amp;#REF! &amp; L238 &amp;#REF! &amp; M238 &amp;#REF! &amp; N238 &amp;#REF! &amp; O238 &amp;#REF! &amp; P238 &amp;#REF! &amp; Q238 &amp;#REF! &amp; R238 &amp;#REF! &amp; S238 &amp;#REF! &amp; T238 &amp;#REF! &amp; U238 &amp;#REF! &amp; V238 &amp;#REF! &amp; W238 &amp;#REF! &amp; X238 &amp;#REF! &amp; Y238 &amp;#REF! &amp; Z238 &amp;#REF! &amp; AA238 &amp;#REF! &amp; AB238 &amp;#REF! &amp; AC238 &amp;#REF! &amp; AD238 &amp;#REF!)</f>
        <v>#REF!</v>
      </c>
      <c r="C238" s="54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67"/>
      <c r="AA238" s="67"/>
      <c r="AB238" s="67"/>
      <c r="AC238" s="67"/>
      <c r="AD238" s="67"/>
    </row>
    <row r="239" spans="1:30" x14ac:dyDescent="0.2">
      <c r="A239">
        <v>0.24761470486175186</v>
      </c>
      <c r="B239" t="e">
        <f>(D239 &amp; E239 &amp; F239 &amp; G239 &amp; H239 &amp; I239 &amp; J239 &amp; K239 &amp;#REF! &amp; L239 &amp;#REF! &amp; M239 &amp;#REF! &amp; N239 &amp;#REF! &amp; O239 &amp;#REF! &amp; P239 &amp;#REF! &amp; Q239 &amp;#REF! &amp; R239 &amp;#REF! &amp; S239 &amp;#REF! &amp; T239 &amp;#REF! &amp; U239 &amp;#REF! &amp; V239 &amp;#REF! &amp; W239 &amp;#REF! &amp; X239 &amp;#REF! &amp; Y239 &amp;#REF! &amp; Z239 &amp;#REF! &amp; AA239 &amp;#REF! &amp; AB239 &amp;#REF! &amp; AC239 &amp;#REF! &amp; AD239 &amp;#REF!)</f>
        <v>#REF!</v>
      </c>
      <c r="C239" s="5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67"/>
      <c r="AA239" s="67"/>
      <c r="AB239" s="67"/>
      <c r="AC239" s="67"/>
      <c r="AD239" s="67"/>
    </row>
    <row r="240" spans="1:30" x14ac:dyDescent="0.2">
      <c r="A240">
        <v>0.24607255624017513</v>
      </c>
      <c r="B240" t="e">
        <f>(D240 &amp; E240 &amp; F240 &amp; G240 &amp; H240 &amp; I240 &amp; J240 &amp; K240 &amp;#REF! &amp; L240 &amp;#REF! &amp; M240 &amp;#REF! &amp; N240 &amp;#REF! &amp; O240 &amp;#REF! &amp; P240 &amp;#REF! &amp; Q240 &amp;#REF! &amp; R240 &amp;#REF! &amp; S240 &amp;#REF! &amp; T240 &amp;#REF! &amp; U240 &amp;#REF! &amp; V240 &amp;#REF! &amp; W240 &amp;#REF! &amp; X240 &amp;#REF! &amp; Y240 &amp;#REF! &amp; Z240 &amp;#REF! &amp; AA240 &amp;#REF! &amp; AB240 &amp;#REF! &amp; AC240 &amp;#REF! &amp; AD240 &amp;#REF!)</f>
        <v>#REF!</v>
      </c>
      <c r="C240" s="54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67"/>
      <c r="AA240" s="67"/>
      <c r="AB240" s="67"/>
      <c r="AC240" s="67"/>
      <c r="AD240" s="67"/>
    </row>
    <row r="241" spans="1:30" x14ac:dyDescent="0.2">
      <c r="A241">
        <v>0.24458916658703986</v>
      </c>
      <c r="B241" t="e">
        <f>(D241 &amp; E241 &amp; F241 &amp; G241 &amp; H241 &amp; I241 &amp; J241 &amp; K241 &amp;#REF! &amp; L241 &amp;#REF! &amp; M241 &amp;#REF! &amp; N241 &amp;#REF! &amp; O241 &amp;#REF! &amp; P241 &amp;#REF! &amp; Q241 &amp;#REF! &amp; R241 &amp;#REF! &amp; S241 &amp;#REF! &amp; T241 &amp;#REF! &amp; U241 &amp;#REF! &amp; V241 &amp;#REF! &amp; W241 &amp;#REF! &amp; X241 &amp;#REF! &amp; Y241 &amp;#REF! &amp; Z241 &amp;#REF! &amp; AA241 &amp;#REF! &amp; AB241 &amp;#REF! &amp; AC241 &amp;#REF! &amp; AD241 &amp;#REF!)</f>
        <v>#REF!</v>
      </c>
      <c r="C241" s="54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67"/>
      <c r="AA241" s="67"/>
      <c r="AB241" s="67"/>
      <c r="AC241" s="67"/>
      <c r="AD241" s="67"/>
    </row>
    <row r="242" spans="1:30" x14ac:dyDescent="0.2">
      <c r="A242">
        <v>0.24306558757729155</v>
      </c>
      <c r="B242" t="e">
        <f>(D242 &amp; E242 &amp; F242 &amp; G242 &amp; H242 &amp; I242 &amp; J242 &amp; K242 &amp;#REF! &amp; L242 &amp;#REF! &amp; M242 &amp;#REF! &amp; N242 &amp;#REF! &amp; O242 &amp;#REF! &amp; P242 &amp;#REF! &amp; Q242 &amp;#REF! &amp; R242 &amp;#REF! &amp; S242 &amp;#REF! &amp; T242 &amp;#REF! &amp; U242 &amp;#REF! &amp; V242 &amp;#REF! &amp; W242 &amp;#REF! &amp; X242 &amp;#REF! &amp; Y242 &amp;#REF! &amp; Z242 &amp;#REF! &amp; AA242 &amp;#REF! &amp; AB242 &amp;#REF! &amp; AC242 &amp;#REF! &amp; AD242 &amp;#REF!)</f>
        <v>#REF!</v>
      </c>
      <c r="C242" s="54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67"/>
      <c r="AA242" s="67"/>
      <c r="AB242" s="67"/>
      <c r="AC242" s="67"/>
      <c r="AD242" s="67"/>
    </row>
    <row r="243" spans="1:30" x14ac:dyDescent="0.2">
      <c r="A243">
        <v>0.24160006164322742</v>
      </c>
      <c r="B243" t="e">
        <f>(D243 &amp; E243 &amp; F243 &amp; G243 &amp; H243 &amp; I243 &amp; J243 &amp; K243 &amp;#REF! &amp; L243 &amp;#REF! &amp; M243 &amp;#REF! &amp; N243 &amp;#REF! &amp; O243 &amp;#REF! &amp; P243 &amp;#REF! &amp; Q243 &amp;#REF! &amp; R243 &amp;#REF! &amp; S243 &amp;#REF! &amp; T243 &amp;#REF! &amp; U243 &amp;#REF! &amp; V243 &amp;#REF! &amp; W243 &amp;#REF! &amp; X243 &amp;#REF! &amp; Y243 &amp;#REF! &amp; Z243 &amp;#REF! &amp; AA243 &amp;#REF! &amp; AB243 &amp;#REF! &amp; AC243 &amp;#REF! &amp; AD243 &amp;#REF!)</f>
        <v>#REF!</v>
      </c>
      <c r="C243" s="54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67"/>
      <c r="AA243" s="67"/>
      <c r="AB243" s="67"/>
      <c r="AC243" s="67"/>
      <c r="AD243" s="67"/>
    </row>
    <row r="244" spans="1:30" x14ac:dyDescent="0.2">
      <c r="A244">
        <v>0.24009483202421006</v>
      </c>
      <c r="B244" t="e">
        <f>(D244 &amp; E244 &amp; F244 &amp; G244 &amp; H244 &amp; I244 &amp; J244 &amp; K244 &amp;#REF! &amp; L244 &amp;#REF! &amp; M244 &amp;#REF! &amp; N244 &amp;#REF! &amp; O244 &amp;#REF! &amp; P244 &amp;#REF! &amp; Q244 &amp;#REF! &amp; R244 &amp;#REF! &amp; S244 &amp;#REF! &amp; T244 &amp;#REF! &amp; U244 &amp;#REF! &amp; V244 &amp;#REF! &amp; W244 &amp;#REF! &amp; X244 &amp;#REF! &amp; Y244 &amp;#REF! &amp; Z244 &amp;#REF! &amp; AA244 &amp;#REF! &amp; AB244 &amp;#REF! &amp; AC244 &amp;#REF! &amp; AD244 &amp;#REF!)</f>
        <v>#REF!</v>
      </c>
      <c r="C244" s="54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67"/>
      <c r="AA244" s="67"/>
      <c r="AB244" s="67"/>
      <c r="AC244" s="67"/>
      <c r="AD244" s="67"/>
    </row>
    <row r="245" spans="1:30" x14ac:dyDescent="0.2">
      <c r="A245">
        <v>0.23859884393468056</v>
      </c>
      <c r="B245" t="e">
        <f>(D245 &amp; E245 &amp; F245 &amp; G245 &amp; H245 &amp; I245 &amp; J245 &amp; K245 &amp;#REF! &amp; L245 &amp;#REF! &amp; M245 &amp;#REF! &amp; N245 &amp;#REF! &amp; O245 &amp;#REF! &amp; P245 &amp;#REF! &amp; Q245 &amp;#REF! &amp; R245 &amp;#REF! &amp; S245 &amp;#REF! &amp; T245 &amp;#REF! &amp; U245 &amp;#REF! &amp; V245 &amp;#REF! &amp; W245 &amp;#REF! &amp; X245 &amp;#REF! &amp; Y245 &amp;#REF! &amp; Z245 &amp;#REF! &amp; AA245 &amp;#REF! &amp; AB245 &amp;#REF! &amp; AC245 &amp;#REF! &amp; AD245 &amp;#REF!)</f>
        <v>#REF!</v>
      </c>
      <c r="C245" s="54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67"/>
      <c r="AA245" s="67"/>
      <c r="AB245" s="67"/>
      <c r="AC245" s="67"/>
      <c r="AD245" s="67"/>
    </row>
    <row r="246" spans="1:30" x14ac:dyDescent="0.2">
      <c r="A246">
        <v>0.23720768812457682</v>
      </c>
      <c r="B246" t="e">
        <f>(D246 &amp; E246 &amp; F246 &amp; G246 &amp; H246 &amp; I246 &amp; J246 &amp; K246 &amp;#REF! &amp; L246 &amp;#REF! &amp; M246 &amp;#REF! &amp; N246 &amp;#REF! &amp; O246 &amp;#REF! &amp; P246 &amp;#REF! &amp; Q246 &amp;#REF! &amp; R246 &amp;#REF! &amp; S246 &amp;#REF! &amp; T246 &amp;#REF! &amp; U246 &amp;#REF! &amp; V246 &amp;#REF! &amp; W246 &amp;#REF! &amp; X246 &amp;#REF! &amp; Y246 &amp;#REF! &amp; Z246 &amp;#REF! &amp; AA246 &amp;#REF! &amp; AB246 &amp;#REF! &amp; AC246 &amp;#REF! &amp; AD246 &amp;#REF!)</f>
        <v>#REF!</v>
      </c>
      <c r="C246" s="54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67"/>
      <c r="AA246" s="67"/>
      <c r="AB246" s="67"/>
      <c r="AC246" s="67"/>
      <c r="AD246" s="67"/>
    </row>
    <row r="247" spans="1:30" x14ac:dyDescent="0.2">
      <c r="A247">
        <v>0.23572942842745898</v>
      </c>
      <c r="B247" t="e">
        <f>(D247 &amp; E247 &amp; F247 &amp; G247 &amp; H247 &amp; I247 &amp; J247 &amp; K247 &amp;#REF! &amp; L247 &amp;#REF! &amp; M247 &amp;#REF! &amp; N247 &amp;#REF! &amp; O247 &amp;#REF! &amp; P247 &amp;#REF! &amp; Q247 &amp;#REF! &amp; R247 &amp;#REF! &amp; S247 &amp;#REF! &amp; T247 &amp;#REF! &amp; U247 &amp;#REF! &amp; V247 &amp;#REF! &amp; W247 &amp;#REF! &amp; X247 &amp;#REF! &amp; Y247 &amp;#REF! &amp; Z247 &amp;#REF! &amp; AA247 &amp;#REF! &amp; AB247 &amp;#REF! &amp; AC247 &amp;#REF! &amp; AD247 &amp;#REF!)</f>
        <v>#REF!</v>
      </c>
      <c r="C247" s="54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67"/>
      <c r="AA247" s="67"/>
      <c r="AB247" s="67"/>
      <c r="AC247" s="67"/>
      <c r="AD247" s="67"/>
    </row>
    <row r="248" spans="1:30" x14ac:dyDescent="0.2">
      <c r="A248">
        <v>0.23430749898143377</v>
      </c>
      <c r="B248" t="e">
        <f>(D248 &amp; E248 &amp; F248 &amp; G248 &amp; H248 &amp; I248 &amp; J248 &amp; K248 &amp;#REF! &amp; L248 &amp;#REF! &amp; M248 &amp;#REF! &amp; N248 &amp;#REF! &amp; O248 &amp;#REF! &amp; P248 &amp;#REF! &amp; Q248 &amp;#REF! &amp; R248 &amp;#REF! &amp; S248 &amp;#REF! &amp; T248 &amp;#REF! &amp; U248 &amp;#REF! &amp; V248 &amp;#REF! &amp; W248 &amp;#REF! &amp; X248 &amp;#REF! &amp; Y248 &amp;#REF! &amp; Z248 &amp;#REF! &amp; AA248 &amp;#REF! &amp; AB248 &amp;#REF! &amp; AC248 &amp;#REF! &amp; AD248 &amp;#REF!)</f>
        <v>#REF!</v>
      </c>
      <c r="C248" s="54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67"/>
      <c r="AA248" s="67"/>
      <c r="AB248" s="67"/>
      <c r="AC248" s="67"/>
      <c r="AD248" s="67"/>
    </row>
    <row r="249" spans="1:30" x14ac:dyDescent="0.2">
      <c r="A249">
        <v>0.23284705104534492</v>
      </c>
      <c r="B249" t="e">
        <f>(D249 &amp; E249 &amp; F249 &amp; G249 &amp; H249 &amp; I249 &amp; J249 &amp; K249 &amp;#REF! &amp; L249 &amp;#REF! &amp; M249 &amp;#REF! &amp; N249 &amp;#REF! &amp; O249 &amp;#REF! &amp; P249 &amp;#REF! &amp; Q249 &amp;#REF! &amp; R249 &amp;#REF! &amp; S249 &amp;#REF! &amp; T249 &amp;#REF! &amp; U249 &amp;#REF! &amp; V249 &amp;#REF! &amp; W249 &amp;#REF! &amp; X249 &amp;#REF! &amp; Y249 &amp;#REF! &amp; Z249 &amp;#REF! &amp; AA249 &amp;#REF! &amp; AB249 &amp;#REF! &amp; AC249 &amp;#REF! &amp; AD249 &amp;#REF!)</f>
        <v>#REF!</v>
      </c>
      <c r="C249" s="54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67"/>
      <c r="AA249" s="67"/>
      <c r="AB249" s="67"/>
      <c r="AC249" s="67"/>
      <c r="AD249" s="67"/>
    </row>
    <row r="250" spans="1:30" x14ac:dyDescent="0.2">
      <c r="A250">
        <v>0.23144792645179244</v>
      </c>
      <c r="B250" t="e">
        <f>(D250 &amp; E250 &amp; F250 &amp; G250 &amp; H250 &amp; I250 &amp; J250 &amp; K250 &amp;#REF! &amp; L250 &amp;#REF! &amp; M250 &amp;#REF! &amp; N250 &amp;#REF! &amp; O250 &amp;#REF! &amp; P250 &amp;#REF! &amp; Q250 &amp;#REF! &amp; R250 &amp;#REF! &amp; S250 &amp;#REF! &amp; T250 &amp;#REF! &amp; U250 &amp;#REF! &amp; V250 &amp;#REF! &amp; W250 &amp;#REF! &amp; X250 &amp;#REF! &amp; Y250 &amp;#REF! &amp; Z250 &amp;#REF! &amp; AA250 &amp;#REF! &amp; AB250 &amp;#REF! &amp; AC250 &amp;#REF! &amp; AD250 &amp;#REF!)</f>
        <v>#REF!</v>
      </c>
      <c r="C250" s="54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67"/>
      <c r="AA250" s="67"/>
      <c r="AB250" s="67"/>
      <c r="AC250" s="67"/>
      <c r="AD250" s="67"/>
    </row>
    <row r="251" spans="1:30" x14ac:dyDescent="0.2">
      <c r="A251">
        <v>0.23001269453668113</v>
      </c>
      <c r="B251" t="e">
        <f>(D251 &amp; E251 &amp; F251 &amp; G251 &amp; H251 &amp; I251 &amp; J251 &amp; K251 &amp;#REF! &amp; L251 &amp;#REF! &amp; M251 &amp;#REF! &amp; N251 &amp;#REF! &amp; O251 &amp;#REF! &amp; P251 &amp;#REF! &amp; Q251 &amp;#REF! &amp; R251 &amp;#REF! &amp; S251 &amp;#REF! &amp; T251 &amp;#REF! &amp; U251 &amp;#REF! &amp; V251 &amp;#REF! &amp; W251 &amp;#REF! &amp; X251 &amp;#REF! &amp; Y251 &amp;#REF! &amp; Z251 &amp;#REF! &amp; AA251 &amp;#REF! &amp; AB251 &amp;#REF! &amp; AC251 &amp;#REF! &amp; AD251 &amp;#REF!)</f>
        <v>#REF!</v>
      </c>
      <c r="C251" s="54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67"/>
      <c r="AA251" s="67"/>
      <c r="AB251" s="67"/>
      <c r="AC251" s="67"/>
      <c r="AD251" s="67"/>
    </row>
    <row r="252" spans="1:30" x14ac:dyDescent="0.2">
      <c r="A252">
        <v>0.22858629572476935</v>
      </c>
      <c r="B252" t="e">
        <f>(D252 &amp; E252 &amp; F252 &amp; G252 &amp; H252 &amp; I252 &amp; J252 &amp; K252 &amp;#REF! &amp; L252 &amp;#REF! &amp; M252 &amp;#REF! &amp; N252 &amp;#REF! &amp; O252 &amp;#REF! &amp; P252 &amp;#REF! &amp; Q252 &amp;#REF! &amp; R252 &amp;#REF! &amp; S252 &amp;#REF! &amp; T252 &amp;#REF! &amp; U252 &amp;#REF! &amp; V252 &amp;#REF! &amp; W252 &amp;#REF! &amp; X252 &amp;#REF! &amp; Y252 &amp;#REF! &amp; Z252 &amp;#REF! &amp; AA252 &amp;#REF! &amp; AB252 &amp;#REF! &amp; AC252 &amp;#REF! &amp; AD252 &amp;#REF!)</f>
        <v>#REF!</v>
      </c>
      <c r="C252" s="54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67"/>
      <c r="AA252" s="67"/>
      <c r="AB252" s="67"/>
      <c r="AC252" s="67"/>
      <c r="AD252" s="67"/>
    </row>
    <row r="253" spans="1:30" x14ac:dyDescent="0.2">
      <c r="A253">
        <v>0.2272142692555611</v>
      </c>
      <c r="B253" t="e">
        <f>(D253 &amp; E253 &amp; F253 &amp; G253 &amp; H253 &amp; I253 &amp; J253 &amp; K253 &amp;#REF! &amp; L253 &amp;#REF! &amp; M253 &amp;#REF! &amp; N253 &amp;#REF! &amp; O253 &amp;#REF! &amp; P253 &amp;#REF! &amp; Q253 &amp;#REF! &amp; R253 &amp;#REF! &amp; S253 &amp;#REF! &amp; T253 &amp;#REF! &amp; U253 &amp;#REF! &amp; V253 &amp;#REF! &amp; W253 &amp;#REF! &amp; X253 &amp;#REF! &amp; Y253 &amp;#REF! &amp; Z253 &amp;#REF! &amp; AA253 &amp;#REF! &amp; AB253 &amp;#REF! &amp; AC253 &amp;#REF! &amp; AD253 &amp;#REF!)</f>
        <v>#REF!</v>
      </c>
      <c r="C253" s="54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67"/>
      <c r="AA253" s="67"/>
      <c r="AB253" s="67"/>
      <c r="AC253" s="67"/>
      <c r="AD253" s="67"/>
    </row>
    <row r="254" spans="1:30" x14ac:dyDescent="0.2">
      <c r="A254">
        <v>0.22580509450663611</v>
      </c>
      <c r="B254" t="e">
        <f>(D254 &amp; E254 &amp; F254 &amp; G254 &amp; H254 &amp; I254 &amp; J254 &amp; K254 &amp;#REF! &amp; L254 &amp;#REF! &amp; M254 &amp;#REF! &amp; N254 &amp;#REF! &amp; O254 &amp;#REF! &amp; P254 &amp;#REF! &amp; Q254 &amp;#REF! &amp; R254 &amp;#REF! &amp; S254 &amp;#REF! &amp; T254 &amp;#REF! &amp; U254 &amp;#REF! &amp; V254 &amp;#REF! &amp; W254 &amp;#REF! &amp; X254 &amp;#REF! &amp; Y254 &amp;#REF! &amp; Z254 &amp;#REF! &amp; AA254 &amp;#REF! &amp; AB254 &amp;#REF! &amp; AC254 &amp;#REF! &amp; AD254 &amp;#REF!)</f>
        <v>#REF!</v>
      </c>
      <c r="C254" s="54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67"/>
      <c r="AA254" s="67"/>
      <c r="AB254" s="67"/>
      <c r="AC254" s="67"/>
      <c r="AD254" s="67"/>
    </row>
    <row r="255" spans="1:30" x14ac:dyDescent="0.2">
      <c r="A255">
        <v>0.22444963631722314</v>
      </c>
      <c r="B255" t="e">
        <f>(D255 &amp; E255 &amp; F255 &amp; G255 &amp; H255 &amp; I255 &amp; J255 &amp; K255 &amp;#REF! &amp; L255 &amp;#REF! &amp; M255 &amp;#REF! &amp; N255 &amp;#REF! &amp; O255 &amp;#REF! &amp; P255 &amp;#REF! &amp; Q255 &amp;#REF! &amp; R255 &amp;#REF! &amp; S255 &amp;#REF! &amp; T255 &amp;#REF! &amp; U255 &amp;#REF! &amp; V255 &amp;#REF! &amp; W255 &amp;#REF! &amp; X255 &amp;#REF! &amp; Y255 &amp;#REF! &amp; Z255 &amp;#REF! &amp; AA255 &amp;#REF! &amp; AB255 &amp;#REF! &amp; AC255 &amp;#REF! &amp; AD255 &amp;#REF!)</f>
        <v>#REF!</v>
      </c>
      <c r="C255" s="54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67"/>
      <c r="AA255" s="67"/>
      <c r="AB255" s="67"/>
      <c r="AC255" s="67"/>
      <c r="AD255" s="67"/>
    </row>
    <row r="256" spans="1:30" x14ac:dyDescent="0.2">
      <c r="A256">
        <v>0.22305747923735342</v>
      </c>
      <c r="B256" t="e">
        <f>(D256 &amp; E256 &amp; F256 &amp; G256 &amp; H256 &amp; I256 &amp; J256 &amp; K256 &amp;#REF! &amp; L256 &amp;#REF! &amp; M256 &amp;#REF! &amp; N256 &amp;#REF! &amp; O256 &amp;#REF! &amp; P256 &amp;#REF! &amp; Q256 &amp;#REF! &amp; R256 &amp;#REF! &amp; S256 &amp;#REF! &amp; T256 &amp;#REF! &amp; U256 &amp;#REF! &amp; V256 &amp;#REF! &amp; W256 &amp;#REF! &amp; X256 &amp;#REF! &amp; Y256 &amp;#REF! &amp; Z256 &amp;#REF! &amp; AA256 &amp;#REF! &amp; AB256 &amp;#REF! &amp; AC256 &amp;#REF! &amp; AD256 &amp;#REF!)</f>
        <v>#REF!</v>
      </c>
      <c r="C256" s="54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67"/>
      <c r="AA256" s="67"/>
      <c r="AB256" s="67"/>
      <c r="AC256" s="67"/>
      <c r="AD256" s="67"/>
    </row>
    <row r="257" spans="1:30" x14ac:dyDescent="0.2">
      <c r="A257">
        <v>0.22167389217205485</v>
      </c>
      <c r="B257" t="e">
        <f>(D257 &amp; E257 &amp; F257 &amp; G257 &amp; H257 &amp; I257 &amp; J257 &amp; K257 &amp;#REF! &amp; L257 &amp;#REF! &amp; M257 &amp;#REF! &amp; N257 &amp;#REF! &amp; O257 &amp;#REF! &amp; P257 &amp;#REF! &amp; Q257 &amp;#REF! &amp; R257 &amp;#REF! &amp; S257 &amp;#REF! &amp; T257 &amp;#REF! &amp; U257 &amp;#REF! &amp; V257 &amp;#REF! &amp; W257 &amp;#REF! &amp; X257 &amp;#REF! &amp; Y257 &amp;#REF! &amp; Z257 &amp;#REF! &amp; AA257 &amp;#REF! &amp; AB257 &amp;#REF! &amp; AC257 &amp;#REF! &amp; AD257 &amp;#REF!)</f>
        <v>#REF!</v>
      </c>
      <c r="C257" s="54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67"/>
      <c r="AA257" s="67"/>
      <c r="AB257" s="67"/>
      <c r="AC257" s="67"/>
      <c r="AD257" s="67"/>
    </row>
    <row r="258" spans="1:30" x14ac:dyDescent="0.2">
      <c r="A258">
        <v>0.22043152318809661</v>
      </c>
      <c r="B258" t="e">
        <f>(D258 &amp; E258 &amp; F258 &amp; G258 &amp; H258 &amp; I258 &amp; J258 &amp; K258 &amp;#REF! &amp; L258 &amp;#REF! &amp; M258 &amp;#REF! &amp; N258 &amp;#REF! &amp; O258 &amp;#REF! &amp; P258 &amp;#REF! &amp; Q258 &amp;#REF! &amp; R258 &amp;#REF! &amp; S258 &amp;#REF! &amp; T258 &amp;#REF! &amp; U258 &amp;#REF! &amp; V258 &amp;#REF! &amp; W258 &amp;#REF! &amp; X258 &amp;#REF! &amp; Y258 &amp;#REF! &amp; Z258 &amp;#REF! &amp; AA258 &amp;#REF! &amp; AB258 &amp;#REF! &amp; AC258 &amp;#REF! &amp; AD258 &amp;#REF!)</f>
        <v>#REF!</v>
      </c>
      <c r="C258" s="54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67"/>
      <c r="AA258" s="67"/>
      <c r="AB258" s="67"/>
      <c r="AC258" s="67"/>
      <c r="AD258" s="67"/>
    </row>
    <row r="259" spans="1:30" x14ac:dyDescent="0.2">
      <c r="A259">
        <v>0.21906410242784466</v>
      </c>
      <c r="B259" t="e">
        <f>(D259 &amp; E259 &amp; F259 &amp; G259 &amp; H259 &amp; I259 &amp; J259 &amp; K259 &amp;#REF! &amp; L259 &amp;#REF! &amp; M259 &amp;#REF! &amp; N259 &amp;#REF! &amp; O259 &amp;#REF! &amp; P259 &amp;#REF! &amp; Q259 &amp;#REF! &amp; R259 &amp;#REF! &amp; S259 &amp;#REF! &amp; T259 &amp;#REF! &amp; U259 &amp;#REF! &amp; V259 &amp;#REF! &amp; W259 &amp;#REF! &amp; X259 &amp;#REF! &amp; Y259 &amp;#REF! &amp; Z259 &amp;#REF! &amp; AA259 &amp;#REF! &amp; AB259 &amp;#REF! &amp; AC259 &amp;#REF! &amp; AD259 &amp;#REF!)</f>
        <v>#REF!</v>
      </c>
      <c r="C259" s="54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67"/>
      <c r="AA259" s="67"/>
      <c r="AB259" s="67"/>
      <c r="AC259" s="67"/>
      <c r="AD259" s="67"/>
    </row>
    <row r="260" spans="1:30" x14ac:dyDescent="0.2">
      <c r="A260">
        <v>0.21774880845966682</v>
      </c>
      <c r="B260" t="e">
        <f>(D260 &amp; E260 &amp; F260 &amp; G260 &amp; H260 &amp; I260 &amp; J260 &amp; K260 &amp;#REF! &amp; L260 &amp;#REF! &amp; M260 &amp;#REF! &amp; N260 &amp;#REF! &amp; O260 &amp;#REF! &amp; P260 &amp;#REF! &amp; Q260 &amp;#REF! &amp; R260 &amp;#REF! &amp; S260 &amp;#REF! &amp; T260 &amp;#REF! &amp; U260 &amp;#REF! &amp; V260 &amp;#REF! &amp; W260 &amp;#REF! &amp; X260 &amp;#REF! &amp; Y260 &amp;#REF! &amp; Z260 &amp;#REF! &amp; AA260 &amp;#REF! &amp; AB260 &amp;#REF! &amp; AC260 &amp;#REF! &amp; AD260 &amp;#REF!)</f>
        <v>#REF!</v>
      </c>
      <c r="C260" s="54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67"/>
      <c r="AA260" s="67"/>
      <c r="AB260" s="67"/>
      <c r="AC260" s="67"/>
      <c r="AD260" s="67"/>
    </row>
    <row r="261" spans="1:30" x14ac:dyDescent="0.2">
      <c r="A261">
        <v>0.21639790495299302</v>
      </c>
      <c r="B261" t="e">
        <f>(D261 &amp; E261 &amp; F261 &amp; G261 &amp; H261 &amp; I261 &amp; J261 &amp; K261 &amp;#REF! &amp; L261 &amp;#REF! &amp; M261 &amp;#REF! &amp; N261 &amp;#REF! &amp; O261 &amp;#REF! &amp; P261 &amp;#REF! &amp; Q261 &amp;#REF! &amp; R261 &amp;#REF! &amp; S261 &amp;#REF! &amp; T261 &amp;#REF! &amp; U261 &amp;#REF! &amp; V261 &amp;#REF! &amp; W261 &amp;#REF! &amp; X261 &amp;#REF! &amp; Y261 &amp;#REF! &amp; Z261 &amp;#REF! &amp; AA261 &amp;#REF! &amp; AB261 &amp;#REF! &amp; AC261 &amp;#REF! &amp; AD261 &amp;#REF!)</f>
        <v>#REF!</v>
      </c>
      <c r="C261" s="54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67"/>
      <c r="AA261" s="67"/>
      <c r="AB261" s="67"/>
      <c r="AC261" s="67"/>
      <c r="AD261" s="67"/>
    </row>
    <row r="262" spans="1:30" x14ac:dyDescent="0.2">
      <c r="A262">
        <v>0.21509849933423203</v>
      </c>
      <c r="B262" t="e">
        <f>(D262 &amp; E262 &amp; F262 &amp; G262 &amp; H262 &amp; I262 &amp; J262 &amp; K262 &amp;#REF! &amp; L262 &amp;#REF! &amp; M262 &amp;#REF! &amp; N262 &amp;#REF! &amp; O262 &amp;#REF! &amp; P262 &amp;#REF! &amp; Q262 &amp;#REF! &amp; R262 &amp;#REF! &amp; S262 &amp;#REF! &amp; T262 &amp;#REF! &amp; U262 &amp;#REF! &amp; V262 &amp;#REF! &amp; W262 &amp;#REF! &amp; X262 &amp;#REF! &amp; Y262 &amp;#REF! &amp; Z262 &amp;#REF! &amp; AA262 &amp;#REF! &amp; AB262 &amp;#REF! &amp; AC262 &amp;#REF! &amp; AD262 &amp;#REF!)</f>
        <v>#REF!</v>
      </c>
      <c r="C262" s="54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67"/>
      <c r="AA262" s="67"/>
      <c r="AB262" s="67"/>
      <c r="AC262" s="67"/>
      <c r="AD262" s="67"/>
    </row>
    <row r="263" spans="1:30" x14ac:dyDescent="0.2">
      <c r="A263">
        <v>0.21376391509150688</v>
      </c>
      <c r="B263" t="e">
        <f>(D263 &amp; E263 &amp; F263 &amp; G263 &amp; H263 &amp; I263 &amp; J263 &amp; K263 &amp;#REF! &amp; L263 &amp;#REF! &amp; M263 &amp;#REF! &amp; N263 &amp;#REF! &amp; O263 &amp;#REF! &amp; P263 &amp;#REF! &amp; Q263 &amp;#REF! &amp; R263 &amp;#REF! &amp; S263 &amp;#REF! &amp; T263 &amp;#REF! &amp; U263 &amp;#REF! &amp; V263 &amp;#REF! &amp; W263 &amp;#REF! &amp; X263 &amp;#REF! &amp; Y263 &amp;#REF! &amp; Z263 &amp;#REF! &amp; AA263 &amp;#REF! &amp; AB263 &amp;#REF! &amp; AC263 &amp;#REF! &amp; AD263 &amp;#REF!)</f>
        <v>#REF!</v>
      </c>
      <c r="C263" s="54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67"/>
      <c r="AA263" s="67"/>
      <c r="AB263" s="67"/>
      <c r="AC263" s="67"/>
      <c r="AD263" s="67"/>
    </row>
    <row r="264" spans="1:30" x14ac:dyDescent="0.2">
      <c r="A264">
        <v>0.21243754912514648</v>
      </c>
      <c r="B264" t="e">
        <f>(D264 &amp; E264 &amp; F264 &amp; G264 &amp; H264 &amp; I264 &amp; J264 &amp; K264 &amp;#REF! &amp; L264 &amp;#REF! &amp; M264 &amp;#REF! &amp; N264 &amp;#REF! &amp; O264 &amp;#REF! &amp; P264 &amp;#REF! &amp; Q264 &amp;#REF! &amp; R264 &amp;#REF! &amp; S264 &amp;#REF! &amp; T264 &amp;#REF! &amp; U264 &amp;#REF! &amp; V264 &amp;#REF! &amp; W264 &amp;#REF! &amp; X264 &amp;#REF! &amp; Y264 &amp;#REF! &amp; Z264 &amp;#REF! &amp; AA264 &amp;#REF! &amp; AB264 &amp;#REF! &amp; AC264 &amp;#REF! &amp; AD264 &amp;#REF!)</f>
        <v>#REF!</v>
      </c>
      <c r="C264" s="54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67"/>
      <c r="AA264" s="67"/>
      <c r="AB264" s="67"/>
      <c r="AC264" s="67"/>
      <c r="AD264" s="67"/>
    </row>
    <row r="265" spans="1:30" x14ac:dyDescent="0.2">
      <c r="A265">
        <v>0.2111617467483593</v>
      </c>
      <c r="B265" t="e">
        <f>(D265 &amp; E265 &amp; F265 &amp; G265 &amp; H265 &amp; I265 &amp; J265 &amp; K265 &amp;#REF! &amp; L265 &amp;#REF! &amp; M265 &amp;#REF! &amp; N265 &amp;#REF! &amp; O265 &amp;#REF! &amp; P265 &amp;#REF! &amp; Q265 &amp;#REF! &amp; R265 &amp;#REF! &amp; S265 &amp;#REF! &amp; T265 &amp;#REF! &amp; U265 &amp;#REF! &amp; V265 &amp;#REF! &amp; W265 &amp;#REF! &amp; X265 &amp;#REF! &amp; Y265 &amp;#REF! &amp; Z265 &amp;#REF! &amp; AA265 &amp;#REF! &amp; AB265 &amp;#REF! &amp; AC265 &amp;#REF! &amp; AD265 &amp;#REF!)</f>
        <v>#REF!</v>
      </c>
      <c r="C265" s="54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67"/>
      <c r="AA265" s="67"/>
      <c r="AB265" s="67"/>
      <c r="AC265" s="67"/>
      <c r="AD265" s="67"/>
    </row>
    <row r="266" spans="1:30" x14ac:dyDescent="0.2">
      <c r="A266">
        <v>0.2098514058834742</v>
      </c>
      <c r="B266" t="e">
        <f>(D266 &amp; E266 &amp; F266 &amp; G266 &amp; H266 &amp; I266 &amp; J266 &amp; K266 &amp;#REF! &amp; L266 &amp;#REF! &amp; M266 &amp;#REF! &amp; N266 &amp;#REF! &amp; O266 &amp;#REF! &amp; P266 &amp;#REF! &amp; Q266 &amp;#REF! &amp; R266 &amp;#REF! &amp; S266 &amp;#REF! &amp; T266 &amp;#REF! &amp; U266 &amp;#REF! &amp; V266 &amp;#REF! &amp; W266 &amp;#REF! &amp; X266 &amp;#REF! &amp; Y266 &amp;#REF! &amp; Z266 &amp;#REF! &amp; AA266 &amp;#REF! &amp; AB266 &amp;#REF! &amp; AC266 &amp;#REF! &amp; AD266 &amp;#REF!)</f>
        <v>#REF!</v>
      </c>
      <c r="C266" s="54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67"/>
      <c r="AA266" s="67"/>
      <c r="AB266" s="67"/>
      <c r="AC266" s="67"/>
      <c r="AD266" s="67"/>
    </row>
    <row r="267" spans="1:30" x14ac:dyDescent="0.2">
      <c r="A267">
        <v>0.2085910184207164</v>
      </c>
      <c r="B267" t="e">
        <f>(D267 &amp; E267 &amp; F267 &amp; G267 &amp; H267 &amp; I267 &amp; J267 &amp; K267 &amp;#REF! &amp; L267 &amp;#REF! &amp; M267 &amp;#REF! &amp; N267 &amp;#REF! &amp; O267 &amp;#REF! &amp; P267 &amp;#REF! &amp; Q267 &amp;#REF! &amp; R267 &amp;#REF! &amp; S267 &amp;#REF! &amp; T267 &amp;#REF! &amp; U267 &amp;#REF! &amp; V267 &amp;#REF! &amp; W267 &amp;#REF! &amp; X267 &amp;#REF! &amp; Y267 &amp;#REF! &amp; Z267 &amp;#REF! &amp; AA267 &amp;#REF! &amp; AB267 &amp;#REF! &amp; AC267 &amp;#REF! &amp; AD267 &amp;#REF!)</f>
        <v>#REF!</v>
      </c>
      <c r="C267" s="54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67"/>
      <c r="AA267" s="67"/>
      <c r="AB267" s="67"/>
      <c r="AC267" s="67"/>
      <c r="AD267" s="67"/>
    </row>
    <row r="268" spans="1:30" x14ac:dyDescent="0.2">
      <c r="A268">
        <v>0.20729651052129958</v>
      </c>
      <c r="B268" t="e">
        <f>(D268 &amp; E268 &amp; F268 &amp; G268 &amp; H268 &amp; I268 &amp; J268 &amp; K268 &amp;#REF! &amp; L268 &amp;#REF! &amp; M268 &amp;#REF! &amp; N268 &amp;#REF! &amp; O268 &amp;#REF! &amp; P268 &amp;#REF! &amp; Q268 &amp;#REF! &amp; R268 &amp;#REF! &amp; S268 &amp;#REF! &amp; T268 &amp;#REF! &amp; U268 &amp;#REF! &amp; V268 &amp;#REF! &amp; W268 &amp;#REF! &amp; X268 &amp;#REF! &amp; Y268 &amp;#REF! &amp; Z268 &amp;#REF! &amp; AA268 &amp;#REF! &amp; AB268 &amp;#REF! &amp; AC268 &amp;#REF! &amp; AD268 &amp;#REF!)</f>
        <v>#REF!</v>
      </c>
      <c r="C268" s="54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67"/>
      <c r="AA268" s="67"/>
      <c r="AB268" s="67"/>
      <c r="AC268" s="67"/>
      <c r="AD268" s="67"/>
    </row>
    <row r="269" spans="1:30" x14ac:dyDescent="0.2">
      <c r="A269">
        <v>0.20600997598407744</v>
      </c>
      <c r="B269" t="e">
        <f>(D269 &amp; E269 &amp; F269 &amp; G269 &amp; H269 &amp; I269 &amp; J269 &amp; K269 &amp;#REF! &amp; L269 &amp;#REF! &amp; M269 &amp;#REF! &amp; N269 &amp;#REF! &amp; O269 &amp;#REF! &amp; P269 &amp;#REF! &amp; Q269 &amp;#REF! &amp; R269 &amp;#REF! &amp; S269 &amp;#REF! &amp; T269 &amp;#REF! &amp; U269 &amp;#REF! &amp; V269 &amp;#REF! &amp; W269 &amp;#REF! &amp; X269 &amp;#REF! &amp; Y269 &amp;#REF! &amp; Z269 &amp;#REF! &amp; AA269 &amp;#REF! &amp; AB269 &amp;#REF! &amp; AC269 &amp;#REF! &amp; AD269 &amp;#REF!)</f>
        <v>#REF!</v>
      </c>
      <c r="C269" s="54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67"/>
      <c r="AA269" s="67"/>
      <c r="AB269" s="67"/>
      <c r="AC269" s="67"/>
      <c r="AD269" s="67"/>
    </row>
    <row r="270" spans="1:30" x14ac:dyDescent="0.2">
      <c r="A270">
        <v>0.20485475752161428</v>
      </c>
      <c r="B270" t="e">
        <f>(D270 &amp; E270 &amp; F270 &amp; G270 &amp; H270 &amp; I270 &amp; J270 &amp; K270 &amp;#REF! &amp; L270 &amp;#REF! &amp; M270 &amp;#REF! &amp; N270 &amp;#REF! &amp; O270 &amp;#REF! &amp; P270 &amp;#REF! &amp; Q270 &amp;#REF! &amp; R270 &amp;#REF! &amp; S270 &amp;#REF! &amp; T270 &amp;#REF! &amp; U270 &amp;#REF! &amp; V270 &amp;#REF! &amp; W270 &amp;#REF! &amp; X270 &amp;#REF! &amp; Y270 &amp;#REF! &amp; Z270 &amp;#REF! &amp; AA270 &amp;#REF! &amp; AB270 &amp;#REF! &amp; AC270 &amp;#REF! &amp; AD270 &amp;#REF!)</f>
        <v>#REF!</v>
      </c>
      <c r="C270" s="54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67"/>
      <c r="AA270" s="67"/>
      <c r="AB270" s="67"/>
      <c r="AC270" s="67"/>
      <c r="AD270" s="67"/>
    </row>
    <row r="271" spans="1:30" x14ac:dyDescent="0.2">
      <c r="A271">
        <v>0.20358326369988344</v>
      </c>
      <c r="B271" t="e">
        <f>(D271 &amp; E271 &amp; F271 &amp; G271 &amp; H271 &amp; I271 &amp; J271 &amp; K271 &amp;#REF! &amp; L271 &amp;#REF! &amp; M271 &amp;#REF! &amp; N271 &amp;#REF! &amp; O271 &amp;#REF! &amp; P271 &amp;#REF! &amp; Q271 &amp;#REF! &amp; R271 &amp;#REF! &amp; S271 &amp;#REF! &amp; T271 &amp;#REF! &amp; U271 &amp;#REF! &amp; V271 &amp;#REF! &amp; W271 &amp;#REF! &amp; X271 &amp;#REF! &amp; Y271 &amp;#REF! &amp; Z271 &amp;#REF! &amp; AA271 &amp;#REF! &amp; AB271 &amp;#REF! &amp; AC271 &amp;#REF! &amp; AD271 &amp;#REF!)</f>
        <v>#REF!</v>
      </c>
      <c r="C271" s="54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67"/>
      <c r="AA271" s="67"/>
      <c r="AB271" s="67"/>
      <c r="AC271" s="67"/>
      <c r="AD271" s="67"/>
    </row>
    <row r="272" spans="1:30" x14ac:dyDescent="0.2">
      <c r="A272">
        <v>0.20236024406497458</v>
      </c>
      <c r="B272" t="e">
        <f>(D272 &amp; E272 &amp; F272 &amp; G272 &amp; H272 &amp; I272 &amp; J272 &amp; K272 &amp;#REF! &amp; L272 &amp;#REF! &amp; M272 &amp;#REF! &amp; N272 &amp;#REF! &amp; O272 &amp;#REF! &amp; P272 &amp;#REF! &amp; Q272 &amp;#REF! &amp; R272 &amp;#REF! &amp; S272 &amp;#REF! &amp; T272 &amp;#REF! &amp; U272 &amp;#REF! &amp; V272 &amp;#REF! &amp; W272 &amp;#REF! &amp; X272 &amp;#REF! &amp; Y272 &amp;#REF! &amp; Z272 &amp;#REF! &amp; AA272 &amp;#REF! &amp; AB272 &amp;#REF! &amp; AC272 &amp;#REF! &amp; AD272 &amp;#REF!)</f>
        <v>#REF!</v>
      </c>
      <c r="C272" s="54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67"/>
      <c r="AA272" s="67"/>
      <c r="AB272" s="67"/>
      <c r="AC272" s="67"/>
      <c r="AD272" s="67"/>
    </row>
    <row r="273" spans="1:30" x14ac:dyDescent="0.2">
      <c r="A273">
        <v>0.20110411736811548</v>
      </c>
      <c r="B273" t="e">
        <f>(D273 &amp; E273 &amp; F273 &amp; G273 &amp; H273 &amp; I273 &amp; J273 &amp; K273 &amp;#REF! &amp; L273 &amp;#REF! &amp; M273 &amp;#REF! &amp; N273 &amp;#REF! &amp; O273 &amp;#REF! &amp; P273 &amp;#REF! &amp; Q273 &amp;#REF! &amp; R273 &amp;#REF! &amp; S273 &amp;#REF! &amp; T273 &amp;#REF! &amp; U273 &amp;#REF! &amp; V273 &amp;#REF! &amp; W273 &amp;#REF! &amp; X273 &amp;#REF! &amp; Y273 &amp;#REF! &amp; Z273 &amp;#REF! &amp; AA273 &amp;#REF! &amp; AB273 &amp;#REF! &amp; AC273 &amp;#REF! &amp; AD273 &amp;#REF!)</f>
        <v>#REF!</v>
      </c>
      <c r="C273" s="54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67"/>
      <c r="AA273" s="67"/>
      <c r="AB273" s="67"/>
      <c r="AC273" s="67"/>
      <c r="AD273" s="67"/>
    </row>
    <row r="274" spans="1:30" x14ac:dyDescent="0.2">
      <c r="A274">
        <v>0.19989587969481423</v>
      </c>
      <c r="B274" t="e">
        <f>(D274 &amp; E274 &amp; F274 &amp; G274 &amp; H274 &amp; I274 &amp; J274 &amp; K274 &amp;#REF! &amp; L274 &amp;#REF! &amp; M274 &amp;#REF! &amp; N274 &amp;#REF! &amp; O274 &amp;#REF! &amp; P274 &amp;#REF! &amp; Q274 &amp;#REF! &amp; R274 &amp;#REF! &amp; S274 &amp;#REF! &amp; T274 &amp;#REF! &amp; U274 &amp;#REF! &amp; V274 &amp;#REF! &amp; W274 &amp;#REF! &amp; X274 &amp;#REF! &amp; Y274 &amp;#REF! &amp; Z274 &amp;#REF! &amp; AA274 &amp;#REF! &amp; AB274 &amp;#REF! &amp; AC274 &amp;#REF! &amp; AD274 &amp;#REF!)</f>
        <v>#REF!</v>
      </c>
      <c r="C274" s="54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67"/>
      <c r="AA274" s="67"/>
      <c r="AB274" s="67"/>
      <c r="AC274" s="67"/>
      <c r="AD274" s="67"/>
    </row>
    <row r="275" spans="1:30" x14ac:dyDescent="0.2">
      <c r="A275">
        <v>0.19865493581499485</v>
      </c>
      <c r="B275" t="e">
        <f>(D275 &amp; E275 &amp; F275 &amp; G275 &amp; H275 &amp; I275 &amp; J275 &amp; K275 &amp;#REF! &amp; L275 &amp;#REF! &amp; M275 &amp;#REF! &amp; N275 &amp;#REF! &amp; O275 &amp;#REF! &amp; P275 &amp;#REF! &amp; Q275 &amp;#REF! &amp; R275 &amp;#REF! &amp; S275 &amp;#REF! &amp; T275 &amp;#REF! &amp; U275 &amp;#REF! &amp; V275 &amp;#REF! &amp; W275 &amp;#REF! &amp; X275 &amp;#REF! &amp; Y275 &amp;#REF! &amp; Z275 &amp;#REF! &amp; AA275 &amp;#REF! &amp; AB275 &amp;#REF! &amp; AC275 &amp;#REF! &amp; AD275 &amp;#REF!)</f>
        <v>#REF!</v>
      </c>
      <c r="C275" s="54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67"/>
      <c r="AA275" s="67"/>
      <c r="AB275" s="67"/>
      <c r="AC275" s="67"/>
      <c r="AD275" s="67"/>
    </row>
    <row r="276" spans="1:30" x14ac:dyDescent="0.2">
      <c r="A276">
        <v>0.19742163786442227</v>
      </c>
      <c r="B276" t="e">
        <f>(D276 &amp; E276 &amp; F276 &amp; G276 &amp; H276 &amp; I276 &amp; J276 &amp; K276 &amp;#REF! &amp; L276 &amp;#REF! &amp; M276 &amp;#REF! &amp; N276 &amp;#REF! &amp; O276 &amp;#REF! &amp; P276 &amp;#REF! &amp; Q276 &amp;#REF! &amp; R276 &amp;#REF! &amp; S276 &amp;#REF! &amp; T276 &amp;#REF! &amp; U276 &amp;#REF! &amp; V276 &amp;#REF! &amp; W276 &amp;#REF! &amp; X276 &amp;#REF! &amp; Y276 &amp;#REF! &amp; Z276 &amp;#REF! &amp; AA276 &amp;#REF! &amp; AB276 &amp;#REF! &amp; AC276 &amp;#REF! &amp; AD276 &amp;#REF!)</f>
        <v>#REF!</v>
      </c>
      <c r="C276" s="54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67"/>
      <c r="AA276" s="67"/>
      <c r="AB276" s="67"/>
      <c r="AC276" s="67"/>
      <c r="AD276" s="67"/>
    </row>
    <row r="277" spans="1:30" x14ac:dyDescent="0.2">
      <c r="A277">
        <v>0.19623535962794561</v>
      </c>
      <c r="B277" t="e">
        <f>(D277 &amp; E277 &amp; F277 &amp; G277 &amp; H277 &amp; I277 &amp; J277 &amp; K277 &amp;#REF! &amp; L277 &amp;#REF! &amp; M277 &amp;#REF! &amp; N277 &amp;#REF! &amp; O277 &amp;#REF! &amp; P277 &amp;#REF! &amp; Q277 &amp;#REF! &amp; R277 &amp;#REF! &amp; S277 &amp;#REF! &amp; T277 &amp;#REF! &amp; U277 &amp;#REF! &amp; V277 &amp;#REF! &amp; W277 &amp;#REF! &amp; X277 &amp;#REF! &amp; Y277 &amp;#REF! &amp; Z277 &amp;#REF! &amp; AA277 &amp;#REF! &amp; AB277 &amp;#REF! &amp; AC277 &amp;#REF! &amp; AD277 &amp;#REF!)</f>
        <v>#REF!</v>
      </c>
      <c r="C277" s="54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67"/>
      <c r="AA277" s="67"/>
      <c r="AB277" s="67"/>
      <c r="AC277" s="67"/>
      <c r="AD277" s="67"/>
    </row>
    <row r="278" spans="1:30" x14ac:dyDescent="0.2">
      <c r="A278">
        <v>0.19501697066199872</v>
      </c>
      <c r="B278" t="e">
        <f>(D278 &amp; E278 &amp; F278 &amp; G278 &amp; H278 &amp; I278 &amp; J278 &amp; K278 &amp;#REF! &amp; L278 &amp;#REF! &amp; M278 &amp;#REF! &amp; N278 &amp;#REF! &amp; O278 &amp;#REF! &amp; P278 &amp;#REF! &amp; Q278 &amp;#REF! &amp; R278 &amp;#REF! &amp; S278 &amp;#REF! &amp; T278 &amp;#REF! &amp; U278 &amp;#REF! &amp; V278 &amp;#REF! &amp; W278 &amp;#REF! &amp; X278 &amp;#REF! &amp; Y278 &amp;#REF! &amp; Z278 &amp;#REF! &amp; AA278 &amp;#REF! &amp; AB278 &amp;#REF! &amp; AC278 &amp;#REF! &amp; AD278 &amp;#REF!)</f>
        <v>#REF!</v>
      </c>
      <c r="C278" s="54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67"/>
      <c r="AA278" s="67"/>
      <c r="AB278" s="67"/>
      <c r="AC278" s="67"/>
      <c r="AD278" s="67"/>
    </row>
    <row r="279" spans="1:30" x14ac:dyDescent="0.2">
      <c r="A279">
        <v>0.19384503367168182</v>
      </c>
      <c r="B279" t="e">
        <f>(D279 &amp; E279 &amp; F279 &amp; G279 &amp; H279 &amp; I279 &amp; J279 &amp; K279 &amp;#REF! &amp; L279 &amp;#REF! &amp; M279 &amp;#REF! &amp; N279 &amp;#REF! &amp; O279 &amp;#REF! &amp; P279 &amp;#REF! &amp; Q279 &amp;#REF! &amp; R279 &amp;#REF! &amp; S279 &amp;#REF! &amp; T279 &amp;#REF! &amp; U279 &amp;#REF! &amp; V279 &amp;#REF! &amp; W279 &amp;#REF! &amp; X279 &amp;#REF! &amp; Y279 &amp;#REF! &amp; Z279 &amp;#REF! &amp; AA279 &amp;#REF! &amp; AB279 &amp;#REF! &amp; AC279 &amp;#REF! &amp; AD279 &amp;#REF!)</f>
        <v>#REF!</v>
      </c>
      <c r="C279" s="54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67"/>
      <c r="AA279" s="67"/>
      <c r="AB279" s="67"/>
      <c r="AC279" s="67"/>
      <c r="AD279" s="67"/>
    </row>
    <row r="280" spans="1:30" x14ac:dyDescent="0.2">
      <c r="A280">
        <v>0.1926413748347931</v>
      </c>
      <c r="B280" t="e">
        <f>(D280 &amp; E280 &amp; F280 &amp; G280 &amp; H280 &amp; I280 &amp; J280 &amp; K280 &amp;#REF! &amp; L280 &amp;#REF! &amp; M280 &amp;#REF! &amp; N280 &amp;#REF! &amp; O280 &amp;#REF! &amp; P280 &amp;#REF! &amp; Q280 &amp;#REF! &amp; R280 &amp;#REF! &amp; S280 &amp;#REF! &amp; T280 &amp;#REF! &amp; U280 &amp;#REF! &amp; V280 &amp;#REF! &amp; W280 &amp;#REF! &amp; X280 &amp;#REF! &amp; Y280 &amp;#REF! &amp; Z280 &amp;#REF! &amp; AA280 &amp;#REF! &amp; AB280 &amp;#REF! &amp; AC280 &amp;#REF! &amp; AD280 &amp;#REF!)</f>
        <v>#REF!</v>
      </c>
      <c r="C280" s="54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67"/>
      <c r="AA280" s="67"/>
      <c r="AB280" s="67"/>
      <c r="AC280" s="67"/>
      <c r="AD280" s="67"/>
    </row>
    <row r="281" spans="1:30" x14ac:dyDescent="0.2">
      <c r="A281">
        <v>0.19144513394139778</v>
      </c>
      <c r="B281" t="e">
        <f>(D281 &amp; E281 &amp; F281 &amp; G281 &amp; H281 &amp; I281 &amp; J281 &amp; K281 &amp;#REF! &amp; L281 &amp;#REF! &amp; M281 &amp;#REF! &amp; N281 &amp;#REF! &amp; O281 &amp;#REF! &amp; P281 &amp;#REF! &amp; Q281 &amp;#REF! &amp; R281 &amp;#REF! &amp; S281 &amp;#REF! &amp; T281 &amp;#REF! &amp; U281 &amp;#REF! &amp; V281 &amp;#REF! &amp; W281 &amp;#REF! &amp; X281 &amp;#REF! &amp; Y281 &amp;#REF! &amp; Z281 &amp;#REF! &amp; AA281 &amp;#REF! &amp; AB281 &amp;#REF! &amp; AC281 &amp;#REF! &amp; AD281 &amp;#REF!)</f>
        <v>#REF!</v>
      </c>
      <c r="C281" s="54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67"/>
      <c r="AA281" s="67"/>
      <c r="AB281" s="67"/>
      <c r="AC281" s="67"/>
      <c r="AD281" s="67"/>
    </row>
    <row r="282" spans="1:30" x14ac:dyDescent="0.2">
      <c r="A282">
        <v>0.19037099643666083</v>
      </c>
      <c r="B282" t="e">
        <f>(D282 &amp; E282 &amp; F282 &amp; G282 &amp; H282 &amp; I282 &amp; J282 &amp; K282 &amp;#REF! &amp; L282 &amp;#REF! &amp; M282 &amp;#REF! &amp; N282 &amp;#REF! &amp; O282 &amp;#REF! &amp; P282 &amp;#REF! &amp; Q282 &amp;#REF! &amp; R282 &amp;#REF! &amp; S282 &amp;#REF! &amp; T282 &amp;#REF! &amp; U282 &amp;#REF! &amp; V282 &amp;#REF! &amp; W282 &amp;#REF! &amp; X282 &amp;#REF! &amp; Y282 &amp;#REF! &amp; Z282 &amp;#REF! &amp; AA282 &amp;#REF! &amp; AB282 &amp;#REF! &amp; AC282 &amp;#REF! &amp; AD282 &amp;#REF!)</f>
        <v>#REF!</v>
      </c>
      <c r="C282" s="54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67"/>
      <c r="AA282" s="67"/>
      <c r="AB282" s="67"/>
      <c r="AC282" s="67"/>
      <c r="AD282" s="67"/>
    </row>
    <row r="283" spans="1:30" x14ac:dyDescent="0.2">
      <c r="A283">
        <v>0.18918874846223885</v>
      </c>
      <c r="B283" t="e">
        <f>(D283 &amp; E283 &amp; F283 &amp; G283 &amp; H283 &amp; I283 &amp; J283 &amp; K283 &amp;#REF! &amp; L283 &amp;#REF! &amp; M283 &amp;#REF! &amp; N283 &amp;#REF! &amp; O283 &amp;#REF! &amp; P283 &amp;#REF! &amp; Q283 &amp;#REF! &amp; R283 &amp;#REF! &amp; S283 &amp;#REF! &amp; T283 &amp;#REF! &amp; U283 &amp;#REF! &amp; V283 &amp;#REF! &amp; W283 &amp;#REF! &amp; X283 &amp;#REF! &amp; Y283 &amp;#REF! &amp; Z283 &amp;#REF! &amp; AA283 &amp;#REF! &amp; AB283 &amp;#REF! &amp; AC283 &amp;#REF! &amp; AD283 &amp;#REF!)</f>
        <v>#REF!</v>
      </c>
      <c r="C283" s="54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67"/>
      <c r="AA283" s="67"/>
      <c r="AB283" s="67"/>
      <c r="AC283" s="67"/>
      <c r="AD283" s="67"/>
    </row>
    <row r="284" spans="1:30" x14ac:dyDescent="0.2">
      <c r="A284">
        <v>0.18805157616922843</v>
      </c>
      <c r="B284" t="e">
        <f>(D284 &amp; E284 &amp; F284 &amp; G284 &amp; H284 &amp; I284 &amp; J284 &amp; K284 &amp;#REF! &amp; L284 &amp;#REF! &amp; M284 &amp;#REF! &amp; N284 &amp;#REF! &amp; O284 &amp;#REF! &amp; P284 &amp;#REF! &amp; Q284 &amp;#REF! &amp; R284 &amp;#REF! &amp; S284 &amp;#REF! &amp; T284 &amp;#REF! &amp; U284 &amp;#REF! &amp; V284 &amp;#REF! &amp; W284 &amp;#REF! &amp; X284 &amp;#REF! &amp; Y284 &amp;#REF! &amp; Z284 &amp;#REF! &amp; AA284 &amp;#REF! &amp; AB284 &amp;#REF! &amp; AC284 &amp;#REF! &amp; AD284 &amp;#REF!)</f>
        <v>#REF!</v>
      </c>
      <c r="C284" s="54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67"/>
      <c r="AA284" s="67"/>
      <c r="AB284" s="67"/>
      <c r="AC284" s="67"/>
      <c r="AD284" s="67"/>
    </row>
    <row r="285" spans="1:30" x14ac:dyDescent="0.2">
      <c r="A285">
        <v>0.18688362468729744</v>
      </c>
      <c r="B285" t="e">
        <f>(D285 &amp; E285 &amp; F285 &amp; G285 &amp; H285 &amp; I285 &amp; J285 &amp; K285 &amp;#REF! &amp; L285 &amp;#REF! &amp; M285 &amp;#REF! &amp; N285 &amp;#REF! &amp; O285 &amp;#REF! &amp; P285 &amp;#REF! &amp; Q285 &amp;#REF! &amp; R285 &amp;#REF! &amp; S285 &amp;#REF! &amp; T285 &amp;#REF! &amp; U285 &amp;#REF! &amp; V285 &amp;#REF! &amp; W285 &amp;#REF! &amp; X285 &amp;#REF! &amp; Y285 &amp;#REF! &amp; Z285 &amp;#REF! &amp; AA285 &amp;#REF! &amp; AB285 &amp;#REF! &amp; AC285 &amp;#REF! &amp; AD285 &amp;#REF!)</f>
        <v>#REF!</v>
      </c>
      <c r="C285" s="54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67"/>
      <c r="AA285" s="67"/>
      <c r="AB285" s="67"/>
      <c r="AC285" s="67"/>
      <c r="AD285" s="67"/>
    </row>
    <row r="286" spans="1:30" x14ac:dyDescent="0.2">
      <c r="A286">
        <v>0.18576020444464447</v>
      </c>
      <c r="B286" t="e">
        <f>(D286 &amp; E286 &amp; F286 &amp; G286 &amp; H286 &amp; I286 &amp; J286 &amp; K286 &amp;#REF! &amp; L286 &amp;#REF! &amp; M286 &amp;#REF! &amp; N286 &amp;#REF! &amp; O286 &amp;#REF! &amp; P286 &amp;#REF! &amp; Q286 &amp;#REF! &amp; R286 &amp;#REF! &amp; S286 &amp;#REF! &amp; T286 &amp;#REF! &amp; U286 &amp;#REF! &amp; V286 &amp;#REF! &amp; W286 &amp;#REF! &amp; X286 &amp;#REF! &amp; Y286 &amp;#REF! &amp; Z286 &amp;#REF! &amp; AA286 &amp;#REF! &amp; AB286 &amp;#REF! &amp; AC286 &amp;#REF! &amp; AD286 &amp;#REF!)</f>
        <v>#REF!</v>
      </c>
      <c r="C286" s="54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67"/>
      <c r="AA286" s="67"/>
      <c r="AB286" s="67"/>
      <c r="AC286" s="67"/>
      <c r="AD286" s="67"/>
    </row>
    <row r="287" spans="1:30" x14ac:dyDescent="0.2">
      <c r="A287">
        <v>0.18460637789085119</v>
      </c>
      <c r="B287" t="e">
        <f>(D287 &amp; E287 &amp; F287 &amp; G287 &amp; H287 &amp; I287 &amp; J287 &amp; K287 &amp;#REF! &amp; L287 &amp;#REF! &amp; M287 &amp;#REF! &amp; N287 &amp;#REF! &amp; O287 &amp;#REF! &amp; P287 &amp;#REF! &amp; Q287 &amp;#REF! &amp; R287 &amp;#REF! &amp; S287 &amp;#REF! &amp; T287 &amp;#REF! &amp; U287 &amp;#REF! &amp; V287 &amp;#REF! &amp; W287 &amp;#REF! &amp; X287 &amp;#REF! &amp; Y287 &amp;#REF! &amp; Z287 &amp;#REF! &amp; AA287 &amp;#REF! &amp; AB287 &amp;#REF! &amp; AC287 &amp;#REF! &amp; AD287 &amp;#REF!)</f>
        <v>#REF!</v>
      </c>
      <c r="C287" s="54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67"/>
      <c r="AA287" s="67"/>
      <c r="AB287" s="67"/>
      <c r="AC287" s="67"/>
      <c r="AD287" s="67"/>
    </row>
    <row r="288" spans="1:30" x14ac:dyDescent="0.2">
      <c r="A288">
        <v>0.18345966448602524</v>
      </c>
      <c r="B288" t="e">
        <f>(D288 &amp; E288 &amp; F288 &amp; G288 &amp; H288 &amp; I288 &amp; J288 &amp; K288 &amp;#REF! &amp; L288 &amp;#REF! &amp; M288 &amp;#REF! &amp; N288 &amp;#REF! &amp; O288 &amp;#REF! &amp; P288 &amp;#REF! &amp; Q288 &amp;#REF! &amp; R288 &amp;#REF! &amp; S288 &amp;#REF! &amp; T288 &amp;#REF! &amp; U288 &amp;#REF! &amp; V288 &amp;#REF! &amp; W288 &amp;#REF! &amp; X288 &amp;#REF! &amp; Y288 &amp;#REF! &amp; Z288 &amp;#REF! &amp; AA288 &amp;#REF! &amp; AB288 &amp;#REF! &amp; AC288 &amp;#REF! &amp; AD288 &amp;#REF!)</f>
        <v>#REF!</v>
      </c>
      <c r="C288" s="54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67"/>
      <c r="AA288" s="67"/>
      <c r="AB288" s="67"/>
      <c r="AC288" s="67"/>
      <c r="AD288" s="67"/>
    </row>
    <row r="289" spans="1:30" x14ac:dyDescent="0.2">
      <c r="A289">
        <v>0.18235667351268103</v>
      </c>
      <c r="B289" t="e">
        <f>(D289 &amp; E289 &amp; F289 &amp; G289 &amp; H289 &amp; I289 &amp; J289 &amp; K289 &amp;#REF! &amp; L289 &amp;#REF! &amp; M289 &amp;#REF! &amp; N289 &amp;#REF! &amp; O289 &amp;#REF! &amp; P289 &amp;#REF! &amp; Q289 &amp;#REF! &amp; R289 &amp;#REF! &amp; S289 &amp;#REF! &amp; T289 &amp;#REF! &amp; U289 &amp;#REF! &amp; V289 &amp;#REF! &amp; W289 &amp;#REF! &amp; X289 &amp;#REF! &amp; Y289 &amp;#REF! &amp; Z289 &amp;#REF! &amp; AA289 &amp;#REF! &amp; AB289 &amp;#REF! &amp; AC289 &amp;#REF! &amp; AD289 &amp;#REF!)</f>
        <v>#REF!</v>
      </c>
      <c r="C289" s="54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67"/>
      <c r="AA289" s="67"/>
      <c r="AB289" s="67"/>
      <c r="AC289" s="67"/>
      <c r="AD289" s="67"/>
    </row>
    <row r="290" spans="1:30" x14ac:dyDescent="0.2">
      <c r="A290">
        <v>0.18122383013921387</v>
      </c>
      <c r="B290" t="e">
        <f>(D290 &amp; E290 &amp; F290 &amp; G290 &amp; H290 &amp; I290 &amp; J290 &amp; K290 &amp;#REF! &amp; L290 &amp;#REF! &amp; M290 &amp;#REF! &amp; N290 &amp;#REF! &amp; O290 &amp;#REF! &amp; P290 &amp;#REF! &amp; Q290 &amp;#REF! &amp; R290 &amp;#REF! &amp; S290 &amp;#REF! &amp; T290 &amp;#REF! &amp; U290 &amp;#REF! &amp; V290 &amp;#REF! &amp; W290 &amp;#REF! &amp; X290 &amp;#REF! &amp; Y290 &amp;#REF! &amp; Z290 &amp;#REF! &amp; AA290 &amp;#REF! &amp; AB290 &amp;#REF! &amp; AC290 &amp;#REF! &amp; AD290 &amp;#REF!)</f>
        <v>#REF!</v>
      </c>
      <c r="C290" s="54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67"/>
      <c r="AA290" s="67"/>
      <c r="AB290" s="67"/>
      <c r="AC290" s="67"/>
      <c r="AD290" s="67"/>
    </row>
    <row r="291" spans="1:30" x14ac:dyDescent="0.2">
      <c r="A291">
        <v>0.18013418097641526</v>
      </c>
      <c r="B291" t="e">
        <f>(D291 &amp; E291 &amp; F291 &amp; G291 &amp; H291 &amp; I291 &amp; J291 &amp; K291 &amp;#REF! &amp; L291 &amp;#REF! &amp; M291 &amp;#REF! &amp; N291 &amp;#REF! &amp; O291 &amp;#REF! &amp; P291 &amp;#REF! &amp; Q291 &amp;#REF! &amp; R291 &amp;#REF! &amp; S291 &amp;#REF! &amp; T291 &amp;#REF! &amp; U291 &amp;#REF! &amp; V291 &amp;#REF! &amp; W291 &amp;#REF! &amp; X291 &amp;#REF! &amp; Y291 &amp;#REF! &amp; Z291 &amp;#REF! &amp; AA291 &amp;#REF! &amp; AB291 &amp;#REF! &amp; AC291 &amp;#REF! &amp; AD291 &amp;#REF!)</f>
        <v>#REF!</v>
      </c>
      <c r="C291" s="54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67"/>
      <c r="AA291" s="67"/>
      <c r="AB291" s="67"/>
      <c r="AC291" s="67"/>
      <c r="AD291" s="67"/>
    </row>
    <row r="292" spans="1:30" x14ac:dyDescent="0.2">
      <c r="A292">
        <v>0.17901504114809483</v>
      </c>
      <c r="B292" t="e">
        <f>(D292 &amp; E292 &amp; F292 &amp; G292 &amp; H292 &amp; I292 &amp; J292 &amp; K292 &amp;#REF! &amp; L292 &amp;#REF! &amp; M292 &amp;#REF! &amp; N292 &amp;#REF! &amp; O292 &amp;#REF! &amp; P292 &amp;#REF! &amp; Q292 &amp;#REF! &amp; R292 &amp;#REF! &amp; S292 &amp;#REF! &amp; T292 &amp;#REF! &amp; U292 &amp;#REF! &amp; V292 &amp;#REF! &amp; W292 &amp;#REF! &amp; X292 &amp;#REF! &amp; Y292 &amp;#REF! &amp; Z292 &amp;#REF! &amp; AA292 &amp;#REF! &amp; AB292 &amp;#REF! &amp; AC292 &amp;#REF! &amp; AD292 &amp;#REF!)</f>
        <v>#REF!</v>
      </c>
      <c r="C292" s="54"/>
      <c r="D292" s="67"/>
      <c r="E292" s="67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1:30" x14ac:dyDescent="0.2">
      <c r="A293">
        <v>0.17790280225015251</v>
      </c>
      <c r="B293" t="e">
        <f>(D293 &amp; E293 &amp; F293 &amp; G293 &amp; H293 &amp; I293 &amp; J293 &amp; K293 &amp;#REF! &amp; L293 &amp;#REF! &amp; M293 &amp;#REF! &amp; N293 &amp;#REF! &amp; O293 &amp;#REF! &amp; P293 &amp;#REF! &amp; Q293 &amp;#REF! &amp; R293 &amp;#REF! &amp; S293 &amp;#REF! &amp; T293 &amp;#REF! &amp; U293 &amp;#REF! &amp; V293 &amp;#REF! &amp; W293 &amp;#REF! &amp; X293 &amp;#REF! &amp; Y293 &amp;#REF! &amp; Z293 &amp;#REF! &amp; AA293 &amp;#REF! &amp; AB293 &amp;#REF! &amp; AC293 &amp;#REF! &amp; AD293 &amp;#REF! &amp; AE293 &amp;#REF! &amp; AF293 &amp;#REF! &amp; AG293 &amp;#REF! &amp; AH293 &amp;#REF! &amp; AI293 &amp;#REF! &amp; AJ293 &amp;#REF! &amp; AK293)</f>
        <v>#REF!</v>
      </c>
      <c r="C293" s="54"/>
      <c r="D293" s="67"/>
      <c r="E293" s="67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1:30" x14ac:dyDescent="0.2">
      <c r="A294">
        <v>0.17686853075089479</v>
      </c>
      <c r="B294" t="e">
        <f>(D294 &amp; E294 &amp; F294 &amp; G294 &amp; H294 &amp; I294 &amp; J294 &amp; K294 &amp;#REF! &amp; L294 &amp;#REF! &amp; M294 &amp;#REF! &amp; N294 &amp;#REF! &amp; O294 &amp;#REF! &amp; P294 &amp;#REF! &amp; Q294 &amp;#REF! &amp; R294 &amp;#REF! &amp; S294 &amp;#REF! &amp; T294 &amp;#REF! &amp; U294 &amp;#REF! &amp; V294 &amp;#REF! &amp; W294 &amp;#REF! &amp; X294 &amp;#REF! &amp; Y294 &amp;#REF! &amp; Z294 &amp;#REF! &amp; AA294 &amp;#REF! &amp; AB294 &amp;#REF! &amp; AC294 &amp;#REF! &amp; AD294 &amp;#REF! &amp; AE294 &amp;#REF! &amp; AF294 &amp;#REF! &amp; AG294 &amp;#REF! &amp; AH294 &amp;#REF! &amp; AI294 &amp;#REF! &amp; AJ294 &amp;#REF! &amp; AK294)</f>
        <v>#REF!</v>
      </c>
      <c r="C294" s="54"/>
      <c r="D294" s="67"/>
      <c r="E294" s="67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1:30" x14ac:dyDescent="0.2">
      <c r="A295">
        <v>0.17576952876141264</v>
      </c>
      <c r="B295" t="e">
        <f>(D295 &amp; E295 &amp; F295 &amp; G295 &amp; H295 &amp; I295 &amp; J295 &amp; K295 &amp;#REF! &amp; L295 &amp;#REF! &amp; M295 &amp;#REF! &amp; N295 &amp;#REF! &amp; O295 &amp;#REF! &amp; P295 &amp;#REF! &amp; Q295 &amp;#REF! &amp; R295 &amp;#REF! &amp; S295 &amp;#REF! &amp; T295 &amp;#REF! &amp; U295 &amp;#REF! &amp; V295 &amp;#REF! &amp; W295 &amp;#REF! &amp; X295 &amp;#REF! &amp; Y295 &amp;#REF! &amp; Z295 &amp;#REF! &amp; AA295 &amp;#REF! &amp; AB295 &amp;#REF! &amp; AC295 &amp;#REF! &amp; AD295 &amp;#REF! &amp; AE295 &amp;#REF! &amp; AF295 &amp;#REF! &amp; AG295 &amp;#REF! &amp; AH295 &amp;#REF! &amp; AI295 &amp;#REF! &amp; AJ295 &amp;#REF! &amp; AK295)</f>
        <v>#REF!</v>
      </c>
      <c r="C295" s="54"/>
      <c r="D295" s="67"/>
      <c r="E295" s="67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1:30" x14ac:dyDescent="0.2">
      <c r="A296">
        <v>0.17471243214805585</v>
      </c>
      <c r="B296" t="e">
        <f>(D296 &amp; E296 &amp; F296 &amp; G296 &amp; H296 &amp; I296 &amp; J296 &amp; K296 &amp;#REF! &amp; L296 &amp;#REF! &amp; M296 &amp;#REF! &amp; N296 &amp;#REF! &amp; O296 &amp;#REF! &amp; P296 &amp;#REF! &amp; Q296 &amp;#REF! &amp; R296 &amp;#REF! &amp; S296 &amp;#REF! &amp; T296 &amp;#REF! &amp; U296 &amp;#REF! &amp; V296 &amp;#REF! &amp; W296 &amp;#REF! &amp; X296 &amp;#REF! &amp; Y296 &amp;#REF! &amp; Z296 &amp;#REF! &amp; AA296 &amp;#REF! &amp; AB296 &amp;#REF! &amp; AC296 &amp;#REF! &amp; AD296 &amp;#REF! &amp; AE296 &amp;#REF! &amp; AF296 &amp;#REF! &amp; AG296 &amp;#REF! &amp; AH296 &amp;#REF! &amp; AI296 &amp;#REF! &amp; AJ296 &amp;#REF! &amp; AK296)</f>
        <v>#REF!</v>
      </c>
      <c r="C296" s="54"/>
      <c r="D296" s="67"/>
      <c r="E296" s="67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30" x14ac:dyDescent="0.2">
      <c r="B297" t="e">
        <f>(D297 &amp; E297 &amp; F297 &amp; G297 &amp; H297 &amp; I297 &amp; J297 &amp; K297 &amp;#REF! &amp; L297 &amp;#REF! &amp; M297 &amp;#REF! &amp; N297 &amp;#REF! &amp; O297 &amp;#REF! &amp; P297 &amp;#REF! &amp; Q297 &amp;#REF! &amp; R297 &amp;#REF! &amp; S297 &amp;#REF! &amp; T297 &amp;#REF! &amp; U297 &amp;#REF! &amp; V297 &amp;#REF! &amp; W297 &amp;#REF! &amp; X297 &amp;#REF! &amp; Y297 &amp;#REF! &amp; Z297 &amp;#REF! &amp; AA297 &amp;#REF! &amp; AB297 &amp;#REF! &amp; AC297 &amp;#REF! &amp; AD297 &amp;#REF! &amp; AE297 &amp;#REF! &amp; AF297 &amp;#REF! &amp; AG297 &amp;#REF! &amp; AH297 &amp;#REF! &amp; AI297 &amp;#REF! &amp; AJ297 &amp;#REF! &amp; AK297)</f>
        <v>#REF!</v>
      </c>
      <c r="C297" s="54"/>
      <c r="D297" s="67"/>
      <c r="E297" s="67"/>
    </row>
    <row r="298" spans="1:30" x14ac:dyDescent="0.2">
      <c r="C298" s="54"/>
      <c r="D298" s="67"/>
      <c r="E298" s="67"/>
    </row>
    <row r="299" spans="1:30" x14ac:dyDescent="0.2">
      <c r="C299" s="54"/>
      <c r="D299" s="67"/>
      <c r="E299" s="67"/>
    </row>
    <row r="300" spans="1:30" x14ac:dyDescent="0.2">
      <c r="C300" s="54"/>
      <c r="D300" s="67"/>
      <c r="E300" s="67"/>
    </row>
    <row r="301" spans="1:30" x14ac:dyDescent="0.2">
      <c r="C301" s="54"/>
      <c r="D301" s="67"/>
      <c r="E301" s="67"/>
    </row>
    <row r="302" spans="1:30" x14ac:dyDescent="0.2">
      <c r="C302" s="54"/>
      <c r="D302" s="67"/>
      <c r="E302" s="67"/>
    </row>
    <row r="303" spans="1:30" x14ac:dyDescent="0.2">
      <c r="C303" s="54"/>
      <c r="D303" s="67"/>
      <c r="E303" s="67"/>
    </row>
    <row r="304" spans="1:30" x14ac:dyDescent="0.2">
      <c r="C304" s="54"/>
      <c r="D304" s="67"/>
      <c r="E304" s="67"/>
    </row>
    <row r="305" spans="3:5" x14ac:dyDescent="0.2">
      <c r="C305" s="54"/>
      <c r="D305" s="67"/>
      <c r="E305" s="67"/>
    </row>
    <row r="306" spans="3:5" x14ac:dyDescent="0.2">
      <c r="C306" s="54"/>
      <c r="D306" s="67"/>
      <c r="E306" s="67"/>
    </row>
    <row r="307" spans="3:5" x14ac:dyDescent="0.2">
      <c r="C307" s="54"/>
      <c r="D307" s="67"/>
      <c r="E307" s="67"/>
    </row>
    <row r="308" spans="3:5" x14ac:dyDescent="0.2">
      <c r="C308" s="54"/>
      <c r="D308" s="67"/>
      <c r="E308" s="67"/>
    </row>
    <row r="309" spans="3:5" x14ac:dyDescent="0.2">
      <c r="C309" s="54"/>
      <c r="D309" s="67"/>
      <c r="E309" s="67"/>
    </row>
    <row r="310" spans="3:5" x14ac:dyDescent="0.2">
      <c r="C310" s="54"/>
      <c r="D310" s="67"/>
      <c r="E310" s="67"/>
    </row>
    <row r="311" spans="3:5" x14ac:dyDescent="0.2">
      <c r="C311" s="54"/>
      <c r="D311" s="67"/>
      <c r="E311" s="67"/>
    </row>
    <row r="312" spans="3:5" x14ac:dyDescent="0.2">
      <c r="C312" s="54"/>
      <c r="D312" s="67"/>
      <c r="E312" s="67"/>
    </row>
    <row r="313" spans="3:5" x14ac:dyDescent="0.2">
      <c r="C313" s="54"/>
      <c r="D313" s="67"/>
      <c r="E313" s="67"/>
    </row>
    <row r="314" spans="3:5" x14ac:dyDescent="0.2">
      <c r="C314" s="54"/>
      <c r="D314" s="67"/>
      <c r="E314" s="67"/>
    </row>
    <row r="315" spans="3:5" x14ac:dyDescent="0.2">
      <c r="C315" s="54"/>
      <c r="D315" s="67"/>
      <c r="E315" s="67"/>
    </row>
    <row r="316" spans="3:5" x14ac:dyDescent="0.2">
      <c r="C316" s="54"/>
      <c r="D316" s="67"/>
      <c r="E316" s="67"/>
    </row>
    <row r="317" spans="3:5" x14ac:dyDescent="0.2">
      <c r="C317" s="54"/>
      <c r="D317" s="67"/>
      <c r="E317" s="67"/>
    </row>
    <row r="318" spans="3:5" x14ac:dyDescent="0.2">
      <c r="C318" s="54"/>
      <c r="D318" s="67"/>
      <c r="E318" s="67"/>
    </row>
    <row r="319" spans="3:5" x14ac:dyDescent="0.2">
      <c r="C319" s="54"/>
      <c r="D319" s="67"/>
      <c r="E319" s="67"/>
    </row>
    <row r="320" spans="3:5" x14ac:dyDescent="0.2">
      <c r="C320" s="54"/>
      <c r="D320" s="67"/>
      <c r="E320" s="67"/>
    </row>
    <row r="321" spans="3:5" x14ac:dyDescent="0.2">
      <c r="C321" s="54"/>
      <c r="D321" s="67"/>
      <c r="E321" s="67"/>
    </row>
    <row r="322" spans="3:5" x14ac:dyDescent="0.2">
      <c r="C322" s="54"/>
      <c r="D322" s="67"/>
      <c r="E322" s="67"/>
    </row>
    <row r="323" spans="3:5" x14ac:dyDescent="0.2">
      <c r="C323" s="54"/>
      <c r="D323" s="67"/>
      <c r="E323" s="67"/>
    </row>
    <row r="324" spans="3:5" x14ac:dyDescent="0.2">
      <c r="C324" s="54"/>
      <c r="D324" s="67"/>
      <c r="E324" s="67"/>
    </row>
    <row r="325" spans="3:5" x14ac:dyDescent="0.2">
      <c r="C325" s="54"/>
      <c r="D325" s="67"/>
      <c r="E325" s="67"/>
    </row>
    <row r="326" spans="3:5" x14ac:dyDescent="0.2">
      <c r="C326" s="54"/>
      <c r="D326" s="67"/>
      <c r="E326" s="67"/>
    </row>
    <row r="327" spans="3:5" x14ac:dyDescent="0.2">
      <c r="C327" s="54"/>
      <c r="D327" s="67"/>
      <c r="E327" s="67"/>
    </row>
    <row r="328" spans="3:5" x14ac:dyDescent="0.2">
      <c r="C328" s="54"/>
      <c r="D328" s="67"/>
      <c r="E328" s="67"/>
    </row>
    <row r="329" spans="3:5" x14ac:dyDescent="0.2">
      <c r="C329" s="54"/>
      <c r="D329" s="67"/>
      <c r="E329" s="67"/>
    </row>
    <row r="330" spans="3:5" x14ac:dyDescent="0.2">
      <c r="C330" s="54"/>
      <c r="D330" s="67"/>
      <c r="E330" s="67"/>
    </row>
    <row r="331" spans="3:5" x14ac:dyDescent="0.2">
      <c r="C331" s="54"/>
      <c r="D331" s="67"/>
      <c r="E331" s="67"/>
    </row>
    <row r="332" spans="3:5" x14ac:dyDescent="0.2">
      <c r="C332" s="54"/>
      <c r="D332" s="67"/>
      <c r="E332" s="67"/>
    </row>
    <row r="333" spans="3:5" x14ac:dyDescent="0.2">
      <c r="C333" s="54"/>
      <c r="D333" s="67"/>
      <c r="E333" s="67"/>
    </row>
    <row r="334" spans="3:5" x14ac:dyDescent="0.2">
      <c r="C334" s="54"/>
      <c r="D334" s="67"/>
      <c r="E334" s="67"/>
    </row>
    <row r="335" spans="3:5" x14ac:dyDescent="0.2">
      <c r="C335" s="54"/>
      <c r="D335" s="67"/>
      <c r="E335" s="67"/>
    </row>
    <row r="336" spans="3:5" x14ac:dyDescent="0.2">
      <c r="C336" s="54"/>
      <c r="D336" s="67"/>
      <c r="E336" s="67"/>
    </row>
    <row r="337" spans="3:5" x14ac:dyDescent="0.2">
      <c r="C337" s="54"/>
      <c r="D337" s="67"/>
      <c r="E337" s="67"/>
    </row>
    <row r="338" spans="3:5" x14ac:dyDescent="0.2">
      <c r="C338" s="54"/>
      <c r="D338" s="67"/>
      <c r="E338" s="67"/>
    </row>
    <row r="339" spans="3:5" x14ac:dyDescent="0.2">
      <c r="C339" s="54"/>
      <c r="D339" s="67"/>
      <c r="E339" s="67"/>
    </row>
    <row r="340" spans="3:5" x14ac:dyDescent="0.2">
      <c r="C340" s="54"/>
      <c r="D340" s="67"/>
      <c r="E340" s="67"/>
    </row>
    <row r="341" spans="3:5" x14ac:dyDescent="0.2">
      <c r="C341" s="54"/>
      <c r="D341" s="67"/>
      <c r="E341" s="67"/>
    </row>
    <row r="342" spans="3:5" x14ac:dyDescent="0.2">
      <c r="C342" s="54"/>
      <c r="D342" s="67"/>
      <c r="E342" s="67"/>
    </row>
    <row r="343" spans="3:5" x14ac:dyDescent="0.2">
      <c r="C343" s="54"/>
      <c r="D343" s="67"/>
      <c r="E343" s="67"/>
    </row>
    <row r="344" spans="3:5" x14ac:dyDescent="0.2">
      <c r="C344" s="54"/>
      <c r="D344" s="67"/>
      <c r="E344" s="67"/>
    </row>
    <row r="345" spans="3:5" x14ac:dyDescent="0.2">
      <c r="C345" s="54"/>
      <c r="D345" s="67"/>
      <c r="E345" s="67"/>
    </row>
    <row r="346" spans="3:5" x14ac:dyDescent="0.2">
      <c r="C346" s="54"/>
      <c r="D346" s="67"/>
      <c r="E346" s="67"/>
    </row>
    <row r="347" spans="3:5" x14ac:dyDescent="0.2">
      <c r="C347" s="54"/>
      <c r="D347" s="67"/>
      <c r="E347" s="67"/>
    </row>
    <row r="348" spans="3:5" x14ac:dyDescent="0.2">
      <c r="C348" s="54"/>
      <c r="D348" s="67"/>
      <c r="E348" s="67"/>
    </row>
    <row r="349" spans="3:5" x14ac:dyDescent="0.2">
      <c r="C349" s="54"/>
      <c r="D349" s="67"/>
      <c r="E349" s="67"/>
    </row>
    <row r="350" spans="3:5" x14ac:dyDescent="0.2">
      <c r="C350" s="54"/>
      <c r="D350" s="67"/>
      <c r="E350" s="67"/>
    </row>
    <row r="351" spans="3:5" x14ac:dyDescent="0.2">
      <c r="C351" s="54"/>
      <c r="D351" s="67"/>
      <c r="E351" s="67"/>
    </row>
    <row r="352" spans="3:5" x14ac:dyDescent="0.2">
      <c r="C352" s="54"/>
      <c r="D352" s="67"/>
      <c r="E352" s="67"/>
    </row>
    <row r="353" spans="3:5" x14ac:dyDescent="0.2">
      <c r="C353" s="54"/>
      <c r="D353" s="67"/>
      <c r="E353" s="67"/>
    </row>
    <row r="354" spans="3:5" x14ac:dyDescent="0.2">
      <c r="C354" s="54"/>
      <c r="D354" s="67"/>
      <c r="E354" s="67"/>
    </row>
    <row r="355" spans="3:5" x14ac:dyDescent="0.2">
      <c r="C355" s="54"/>
      <c r="D355" s="67"/>
      <c r="E355" s="67"/>
    </row>
    <row r="356" spans="3:5" x14ac:dyDescent="0.2">
      <c r="C356" s="54"/>
      <c r="D356" s="67"/>
      <c r="E356" s="67"/>
    </row>
    <row r="357" spans="3:5" x14ac:dyDescent="0.2">
      <c r="C357" s="54"/>
      <c r="D357" s="67"/>
      <c r="E357" s="67"/>
    </row>
    <row r="358" spans="3:5" x14ac:dyDescent="0.2">
      <c r="C358" s="54"/>
      <c r="D358" s="67"/>
      <c r="E358" s="67"/>
    </row>
    <row r="359" spans="3:5" x14ac:dyDescent="0.2">
      <c r="C359" s="54"/>
      <c r="D359" s="67"/>
      <c r="E359" s="67"/>
    </row>
    <row r="360" spans="3:5" x14ac:dyDescent="0.2">
      <c r="C360" s="54"/>
      <c r="D360" s="67"/>
      <c r="E360" s="67"/>
    </row>
    <row r="361" spans="3:5" x14ac:dyDescent="0.2">
      <c r="C361" s="54"/>
      <c r="D361" s="67"/>
      <c r="E361" s="67"/>
    </row>
    <row r="362" spans="3:5" x14ac:dyDescent="0.2">
      <c r="C362" s="54"/>
      <c r="D362" s="67"/>
      <c r="E362" s="67"/>
    </row>
    <row r="363" spans="3:5" x14ac:dyDescent="0.2">
      <c r="C363" s="54"/>
      <c r="D363" s="67"/>
      <c r="E363" s="67"/>
    </row>
    <row r="364" spans="3:5" x14ac:dyDescent="0.2">
      <c r="C364" s="54"/>
    </row>
    <row r="365" spans="3:5" x14ac:dyDescent="0.2">
      <c r="C365" s="54"/>
    </row>
    <row r="366" spans="3:5" x14ac:dyDescent="0.2">
      <c r="C366" s="54"/>
    </row>
    <row r="367" spans="3:5" x14ac:dyDescent="0.2">
      <c r="C367" s="54"/>
    </row>
    <row r="368" spans="3:5" x14ac:dyDescent="0.2">
      <c r="C368" s="54"/>
    </row>
    <row r="369" spans="3:3" x14ac:dyDescent="0.2">
      <c r="C369" s="54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9"/>
    </row>
    <row r="451" spans="3:3" x14ac:dyDescent="0.2">
      <c r="C451" s="9"/>
    </row>
    <row r="452" spans="3:3" x14ac:dyDescent="0.2">
      <c r="C452" s="9"/>
    </row>
    <row r="453" spans="3:3" x14ac:dyDescent="0.2">
      <c r="C453" s="9"/>
    </row>
    <row r="454" spans="3:3" x14ac:dyDescent="0.2">
      <c r="C454" s="9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123825</xdr:colOff>
                <xdr:row>0</xdr:row>
                <xdr:rowOff>104775</xdr:rowOff>
              </from>
              <to>
                <xdr:col>2</xdr:col>
                <xdr:colOff>1009650</xdr:colOff>
                <xdr:row>1</xdr:row>
                <xdr:rowOff>161925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200025</xdr:rowOff>
              </from>
              <to>
                <xdr:col>2</xdr:col>
                <xdr:colOff>1009650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323850</xdr:colOff>
                <xdr:row>1</xdr:row>
                <xdr:rowOff>200025</xdr:rowOff>
              </from>
              <to>
                <xdr:col>10</xdr:col>
                <xdr:colOff>895350</xdr:colOff>
                <xdr:row>2</xdr:row>
                <xdr:rowOff>171450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323850</xdr:colOff>
                <xdr:row>1</xdr:row>
                <xdr:rowOff>0</xdr:rowOff>
              </from>
              <to>
                <xdr:col>7</xdr:col>
                <xdr:colOff>361950</xdr:colOff>
                <xdr:row>1</xdr:row>
                <xdr:rowOff>95250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314325</xdr:colOff>
                <xdr:row>0</xdr:row>
                <xdr:rowOff>104775</xdr:rowOff>
              </from>
              <to>
                <xdr:col>10</xdr:col>
                <xdr:colOff>904875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 r:id="rId15">
            <anchor moveWithCells="1">
              <from>
                <xdr:col>11</xdr:col>
                <xdr:colOff>638175</xdr:colOff>
                <xdr:row>1</xdr:row>
                <xdr:rowOff>0</xdr:rowOff>
              </from>
              <to>
                <xdr:col>11</xdr:col>
                <xdr:colOff>904875</xdr:colOff>
                <xdr:row>2</xdr:row>
                <xdr:rowOff>28575</xdr:rowOff>
              </to>
            </anchor>
          </controlPr>
        </control>
      </mc:Choice>
      <mc:Fallback>
        <control shapeId="4101" r:id="rId14" name="Rvx1"/>
      </mc:Fallback>
    </mc:AlternateContent>
    <mc:AlternateContent xmlns:mc="http://schemas.openxmlformats.org/markup-compatibility/2006">
      <mc:Choice Requires="x14">
        <control shapeId="4097" r:id="rId16" name="Button 1">
          <controlPr defaultSize="0" print="0" autoFill="0" autoPict="0" macro="[0]!refreshDataCurves">
            <anchor moveWithCells="1" sizeWithCells="1">
              <from>
                <xdr:col>5</xdr:col>
                <xdr:colOff>66675</xdr:colOff>
                <xdr:row>1</xdr:row>
                <xdr:rowOff>85725</xdr:rowOff>
              </from>
              <to>
                <xdr:col>6</xdr:col>
                <xdr:colOff>619125</xdr:colOff>
                <xdr:row>2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7" name="Button 6">
          <controlPr defaultSize="0" print="0" autoFill="0" autoPict="0" macro="[0]!SaveSelectionToDB">
            <anchor moveWithCells="1" sizeWithCells="1">
              <from>
                <xdr:col>2</xdr:col>
                <xdr:colOff>1152525</xdr:colOff>
                <xdr:row>0</xdr:row>
                <xdr:rowOff>95250</xdr:rowOff>
              </from>
              <to>
                <xdr:col>4</xdr:col>
                <xdr:colOff>723900</xdr:colOff>
                <xdr:row>1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8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180975</xdr:rowOff>
              </from>
              <to>
                <xdr:col>4</xdr:col>
                <xdr:colOff>733425</xdr:colOff>
                <xdr:row>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9" name="Group Box 23">
          <controlPr defaultSize="0" autoFill="0" autoPict="0">
            <anchor moveWithCells="1">
              <from>
                <xdr:col>2</xdr:col>
                <xdr:colOff>1104900</xdr:colOff>
                <xdr:row>0</xdr:row>
                <xdr:rowOff>57150</xdr:rowOff>
              </from>
              <to>
                <xdr:col>4</xdr:col>
                <xdr:colOff>885825</xdr:colOff>
                <xdr:row>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20" name="Group Box 24">
          <controlPr defaultSize="0" autoFill="0" autoPict="0">
            <anchor moveWithCells="1">
              <from>
                <xdr:col>2</xdr:col>
                <xdr:colOff>66675</xdr:colOff>
                <xdr:row>0</xdr:row>
                <xdr:rowOff>38100</xdr:rowOff>
              </from>
              <to>
                <xdr:col>2</xdr:col>
                <xdr:colOff>1057275</xdr:colOff>
                <xdr:row>2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1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47625</xdr:rowOff>
              </from>
              <to>
                <xdr:col>6</xdr:col>
                <xdr:colOff>733425</xdr:colOff>
                <xdr:row>2</xdr:row>
                <xdr:rowOff>219075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veraging"/>
  <dimension ref="A1:CM125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RowHeight="12.75" x14ac:dyDescent="0.2"/>
  <cols>
    <col min="1" max="1" width="17.28515625" style="51" customWidth="1"/>
    <col min="2" max="2" width="10.85546875" style="21" customWidth="1"/>
    <col min="3" max="3" width="11.42578125" style="21" customWidth="1"/>
    <col min="4" max="4" width="12.7109375" style="21" customWidth="1"/>
    <col min="5" max="7" width="9.140625" style="21"/>
    <col min="8" max="8" width="9.140625" style="6"/>
    <col min="9" max="62" width="9.140625" style="21"/>
    <col min="63" max="63" width="9.140625" style="13"/>
    <col min="64" max="16384" width="9.140625" style="7"/>
  </cols>
  <sheetData>
    <row r="1" spans="1:91" s="24" customFormat="1" x14ac:dyDescent="0.2">
      <c r="A1" s="48"/>
      <c r="B1" s="16"/>
      <c r="C1" s="16"/>
      <c r="D1" s="16"/>
      <c r="E1" s="16"/>
      <c r="F1" s="16"/>
      <c r="G1" s="16"/>
      <c r="H1" s="31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22"/>
    </row>
    <row r="2" spans="1:91" s="24" customFormat="1" x14ac:dyDescent="0.2">
      <c r="A2" s="48"/>
      <c r="B2" s="17"/>
      <c r="C2" s="17"/>
      <c r="D2" s="17"/>
      <c r="E2" s="17"/>
      <c r="F2" s="17"/>
      <c r="G2" s="17"/>
      <c r="H2" s="32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23"/>
    </row>
    <row r="3" spans="1:91" s="27" customFormat="1" ht="14.25" customHeight="1" x14ac:dyDescent="0.2">
      <c r="A3" s="49" t="s">
        <v>2</v>
      </c>
      <c r="B3" s="46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18"/>
      <c r="S3" s="18"/>
      <c r="T3" s="18"/>
      <c r="U3" s="18"/>
      <c r="V3" s="18"/>
      <c r="W3" s="18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7"/>
      <c r="BL3" s="25"/>
      <c r="BM3" s="25"/>
      <c r="BN3" s="25"/>
      <c r="BO3" s="25"/>
      <c r="BP3" s="25"/>
      <c r="BQ3" s="25"/>
      <c r="BR3" s="25"/>
      <c r="BS3" s="25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</row>
    <row r="4" spans="1:91" s="29" customFormat="1" x14ac:dyDescent="0.2">
      <c r="A4" s="49" t="s">
        <v>12</v>
      </c>
      <c r="B4" s="46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19"/>
      <c r="S4" s="19"/>
      <c r="T4" s="19"/>
      <c r="U4" s="19"/>
      <c r="V4" s="19"/>
      <c r="W4" s="19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</row>
    <row r="5" spans="1:91" s="30" customFormat="1" ht="1.5" hidden="1" customHeight="1" x14ac:dyDescent="0.2">
      <c r="A5" s="50"/>
      <c r="B5" s="20"/>
      <c r="C5" s="20"/>
      <c r="D5" s="20"/>
      <c r="E5" s="20"/>
      <c r="F5" s="20"/>
      <c r="G5" s="20"/>
      <c r="H5" s="33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9"/>
    </row>
    <row r="6" spans="1:91" s="43" customFormat="1" x14ac:dyDescent="0.2">
      <c r="A6" s="47"/>
      <c r="B6" s="40"/>
      <c r="C6" s="40"/>
      <c r="D6" s="40"/>
      <c r="E6" s="40"/>
      <c r="F6" s="40"/>
      <c r="G6" s="40"/>
      <c r="H6" s="41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2"/>
    </row>
    <row r="7" spans="1:91" s="43" customFormat="1" x14ac:dyDescent="0.2">
      <c r="A7" s="47"/>
      <c r="B7" s="40"/>
      <c r="C7" s="40"/>
      <c r="D7" s="40"/>
      <c r="E7" s="40"/>
      <c r="F7" s="40"/>
      <c r="G7" s="40"/>
      <c r="H7" s="41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2"/>
    </row>
    <row r="8" spans="1:91" s="43" customFormat="1" x14ac:dyDescent="0.2">
      <c r="A8" s="47"/>
      <c r="B8" s="40"/>
      <c r="C8" s="40"/>
      <c r="D8" s="40"/>
      <c r="E8" s="40"/>
      <c r="F8" s="40"/>
      <c r="G8" s="40"/>
      <c r="H8" s="41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2"/>
    </row>
    <row r="9" spans="1:91" s="43" customFormat="1" x14ac:dyDescent="0.2">
      <c r="A9" s="47"/>
      <c r="B9" s="40"/>
      <c r="C9" s="40"/>
      <c r="D9" s="40"/>
      <c r="E9" s="40"/>
      <c r="F9" s="40"/>
      <c r="G9" s="40"/>
      <c r="H9" s="41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2"/>
    </row>
    <row r="10" spans="1:91" s="43" customFormat="1" x14ac:dyDescent="0.2">
      <c r="A10" s="47"/>
      <c r="B10" s="40"/>
      <c r="C10" s="40"/>
      <c r="D10" s="40"/>
      <c r="E10" s="40"/>
      <c r="F10" s="40"/>
      <c r="G10" s="40"/>
      <c r="H10" s="41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2"/>
    </row>
    <row r="11" spans="1:91" s="43" customFormat="1" x14ac:dyDescent="0.2">
      <c r="A11" s="47"/>
      <c r="B11" s="40"/>
      <c r="C11" s="40"/>
      <c r="D11" s="40"/>
      <c r="E11" s="40"/>
      <c r="F11" s="40"/>
      <c r="G11" s="40"/>
      <c r="H11" s="41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2"/>
    </row>
    <row r="12" spans="1:91" s="43" customFormat="1" x14ac:dyDescent="0.2">
      <c r="A12" s="47"/>
      <c r="B12" s="40"/>
      <c r="C12" s="40"/>
      <c r="D12" s="40"/>
      <c r="E12" s="40"/>
      <c r="F12" s="40"/>
      <c r="G12" s="40"/>
      <c r="H12" s="41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2"/>
    </row>
    <row r="13" spans="1:91" s="43" customFormat="1" x14ac:dyDescent="0.2">
      <c r="A13" s="47"/>
      <c r="B13" s="40"/>
      <c r="C13" s="40"/>
      <c r="D13" s="40"/>
      <c r="E13" s="40"/>
      <c r="F13" s="40"/>
      <c r="G13" s="40"/>
      <c r="H13" s="41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2"/>
    </row>
    <row r="14" spans="1:91" s="43" customFormat="1" x14ac:dyDescent="0.2">
      <c r="A14" s="47"/>
      <c r="B14" s="40"/>
      <c r="C14" s="40"/>
      <c r="D14" s="40"/>
      <c r="E14" s="40"/>
      <c r="F14" s="40"/>
      <c r="G14" s="40"/>
      <c r="H14" s="41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2"/>
    </row>
    <row r="15" spans="1:91" s="43" customFormat="1" x14ac:dyDescent="0.2">
      <c r="A15" s="47"/>
      <c r="B15" s="40"/>
      <c r="C15" s="40"/>
      <c r="D15" s="40"/>
      <c r="E15" s="40"/>
      <c r="F15" s="40"/>
      <c r="G15" s="40"/>
      <c r="H15" s="41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2"/>
    </row>
    <row r="16" spans="1:91" s="43" customFormat="1" x14ac:dyDescent="0.2">
      <c r="A16" s="47"/>
      <c r="B16" s="40"/>
      <c r="C16" s="40"/>
      <c r="D16" s="40"/>
      <c r="E16" s="40"/>
      <c r="F16" s="40"/>
      <c r="G16" s="40"/>
      <c r="H16" s="41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2"/>
    </row>
    <row r="17" spans="1:63" s="43" customFormat="1" x14ac:dyDescent="0.2">
      <c r="A17" s="47"/>
      <c r="B17" s="40"/>
      <c r="C17" s="40"/>
      <c r="D17" s="40"/>
      <c r="E17" s="40"/>
      <c r="F17" s="40"/>
      <c r="G17" s="40"/>
      <c r="H17" s="41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2"/>
    </row>
    <row r="18" spans="1:63" s="43" customFormat="1" x14ac:dyDescent="0.2">
      <c r="A18" s="47"/>
      <c r="B18" s="40"/>
      <c r="C18" s="40"/>
      <c r="D18" s="40"/>
      <c r="E18" s="40"/>
      <c r="F18" s="40"/>
      <c r="G18" s="40"/>
      <c r="H18" s="41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2"/>
    </row>
    <row r="19" spans="1:63" s="43" customFormat="1" x14ac:dyDescent="0.2">
      <c r="A19" s="47"/>
      <c r="B19" s="40"/>
      <c r="C19" s="40"/>
      <c r="D19" s="40"/>
      <c r="E19" s="40"/>
      <c r="F19" s="40"/>
      <c r="G19" s="40"/>
      <c r="H19" s="41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2"/>
    </row>
    <row r="20" spans="1:63" s="43" customFormat="1" x14ac:dyDescent="0.2">
      <c r="A20" s="47"/>
      <c r="B20" s="40"/>
      <c r="C20" s="40"/>
      <c r="D20" s="40"/>
      <c r="E20" s="40"/>
      <c r="F20" s="40"/>
      <c r="G20" s="40"/>
      <c r="H20" s="41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2"/>
    </row>
    <row r="21" spans="1:63" s="43" customFormat="1" x14ac:dyDescent="0.2">
      <c r="A21" s="47"/>
      <c r="B21" s="40"/>
      <c r="C21" s="40"/>
      <c r="D21" s="40"/>
      <c r="E21" s="40"/>
      <c r="F21" s="40"/>
      <c r="G21" s="40"/>
      <c r="H21" s="41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2"/>
    </row>
    <row r="22" spans="1:63" s="43" customFormat="1" x14ac:dyDescent="0.2">
      <c r="A22" s="47"/>
      <c r="B22" s="40"/>
      <c r="C22" s="40"/>
      <c r="D22" s="40"/>
      <c r="E22" s="40"/>
      <c r="F22" s="40"/>
      <c r="G22" s="40"/>
      <c r="H22" s="41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2"/>
    </row>
    <row r="23" spans="1:63" s="43" customFormat="1" x14ac:dyDescent="0.2">
      <c r="A23" s="47"/>
      <c r="B23" s="40"/>
      <c r="C23" s="40"/>
      <c r="D23" s="40"/>
      <c r="E23" s="40"/>
      <c r="F23" s="40"/>
      <c r="G23" s="40"/>
      <c r="H23" s="41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2"/>
    </row>
    <row r="24" spans="1:63" s="43" customFormat="1" x14ac:dyDescent="0.2">
      <c r="A24" s="47"/>
      <c r="B24" s="40"/>
      <c r="C24" s="40"/>
      <c r="D24" s="40"/>
      <c r="E24" s="40"/>
      <c r="F24" s="40"/>
      <c r="G24" s="40"/>
      <c r="H24" s="41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2"/>
    </row>
    <row r="25" spans="1:63" s="43" customFormat="1" x14ac:dyDescent="0.2">
      <c r="A25" s="47"/>
      <c r="B25" s="40"/>
      <c r="C25" s="40"/>
      <c r="D25" s="40"/>
      <c r="E25" s="40"/>
      <c r="F25" s="40"/>
      <c r="G25" s="40"/>
      <c r="H25" s="41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2"/>
    </row>
    <row r="26" spans="1:63" s="43" customFormat="1" x14ac:dyDescent="0.2">
      <c r="A26" s="47"/>
      <c r="B26" s="40"/>
      <c r="C26" s="40"/>
      <c r="D26" s="40"/>
      <c r="E26" s="40"/>
      <c r="F26" s="40"/>
      <c r="G26" s="40"/>
      <c r="H26" s="41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2"/>
    </row>
    <row r="27" spans="1:63" s="43" customFormat="1" x14ac:dyDescent="0.2">
      <c r="A27" s="47"/>
      <c r="B27" s="40"/>
      <c r="C27" s="40"/>
      <c r="D27" s="40"/>
      <c r="E27" s="40"/>
      <c r="F27" s="40"/>
      <c r="G27" s="40"/>
      <c r="H27" s="41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2"/>
    </row>
    <row r="28" spans="1:63" s="43" customFormat="1" x14ac:dyDescent="0.2">
      <c r="A28" s="47"/>
      <c r="B28" s="40"/>
      <c r="C28" s="40"/>
      <c r="D28" s="40"/>
      <c r="E28" s="40"/>
      <c r="F28" s="40"/>
      <c r="G28" s="40"/>
      <c r="H28" s="41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2"/>
    </row>
    <row r="29" spans="1:63" s="43" customFormat="1" x14ac:dyDescent="0.2">
      <c r="A29" s="47"/>
      <c r="B29" s="40"/>
      <c r="C29" s="40"/>
      <c r="D29" s="40"/>
      <c r="E29" s="40"/>
      <c r="F29" s="40"/>
      <c r="G29" s="40"/>
      <c r="H29" s="41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2"/>
    </row>
    <row r="30" spans="1:63" s="43" customFormat="1" x14ac:dyDescent="0.2">
      <c r="A30" s="47"/>
      <c r="B30" s="40"/>
      <c r="C30" s="40"/>
      <c r="D30" s="40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2"/>
    </row>
    <row r="31" spans="1:63" s="43" customFormat="1" x14ac:dyDescent="0.2">
      <c r="A31" s="47"/>
      <c r="B31" s="40"/>
      <c r="C31" s="40"/>
      <c r="D31" s="40"/>
      <c r="E31" s="40"/>
      <c r="F31" s="40"/>
      <c r="G31" s="40"/>
      <c r="H31" s="41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2"/>
    </row>
    <row r="32" spans="1:63" s="43" customFormat="1" x14ac:dyDescent="0.2">
      <c r="A32" s="47"/>
      <c r="B32" s="40"/>
      <c r="C32" s="40"/>
      <c r="D32" s="40"/>
      <c r="E32" s="40"/>
      <c r="F32" s="40"/>
      <c r="G32" s="40"/>
      <c r="H32" s="41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2"/>
    </row>
    <row r="33" spans="1:63" s="43" customFormat="1" x14ac:dyDescent="0.2">
      <c r="A33" s="47"/>
      <c r="B33" s="40"/>
      <c r="C33" s="40"/>
      <c r="D33" s="40"/>
      <c r="E33" s="40"/>
      <c r="F33" s="40"/>
      <c r="G33" s="40"/>
      <c r="H33" s="41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2"/>
    </row>
    <row r="34" spans="1:63" s="43" customFormat="1" x14ac:dyDescent="0.2">
      <c r="A34" s="47"/>
      <c r="B34" s="40"/>
      <c r="C34" s="40"/>
      <c r="D34" s="40"/>
      <c r="E34" s="40"/>
      <c r="F34" s="40"/>
      <c r="G34" s="40"/>
      <c r="H34" s="41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2"/>
    </row>
    <row r="35" spans="1:63" s="43" customFormat="1" x14ac:dyDescent="0.2">
      <c r="A35" s="47"/>
      <c r="B35" s="40"/>
      <c r="C35" s="40"/>
      <c r="D35" s="40"/>
      <c r="E35" s="40"/>
      <c r="F35" s="40"/>
      <c r="G35" s="40"/>
      <c r="H35" s="41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2"/>
    </row>
    <row r="36" spans="1:63" s="43" customFormat="1" x14ac:dyDescent="0.2">
      <c r="A36" s="47"/>
      <c r="B36" s="40"/>
      <c r="C36" s="40"/>
      <c r="D36" s="40"/>
      <c r="E36" s="40"/>
      <c r="F36" s="40"/>
      <c r="G36" s="40"/>
      <c r="H36" s="41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2"/>
    </row>
    <row r="37" spans="1:63" s="43" customFormat="1" x14ac:dyDescent="0.2">
      <c r="A37" s="47"/>
      <c r="B37" s="40"/>
      <c r="C37" s="40"/>
      <c r="D37" s="40"/>
      <c r="E37" s="40"/>
      <c r="F37" s="40"/>
      <c r="G37" s="40"/>
      <c r="H37" s="41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2"/>
    </row>
    <row r="38" spans="1:63" s="43" customFormat="1" x14ac:dyDescent="0.2">
      <c r="A38" s="47"/>
      <c r="B38" s="40"/>
      <c r="C38" s="40"/>
      <c r="D38" s="40"/>
      <c r="E38" s="40"/>
      <c r="F38" s="40"/>
      <c r="G38" s="40"/>
      <c r="H38" s="41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2"/>
    </row>
    <row r="39" spans="1:63" s="43" customFormat="1" x14ac:dyDescent="0.2">
      <c r="A39" s="47"/>
      <c r="B39" s="40"/>
      <c r="C39" s="40"/>
      <c r="D39" s="40"/>
      <c r="E39" s="40"/>
      <c r="F39" s="40"/>
      <c r="G39" s="40"/>
      <c r="H39" s="41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2"/>
    </row>
    <row r="40" spans="1:63" s="43" customFormat="1" x14ac:dyDescent="0.2">
      <c r="A40" s="47"/>
      <c r="B40" s="40"/>
      <c r="C40" s="40"/>
      <c r="D40" s="40"/>
      <c r="E40" s="40"/>
      <c r="F40" s="40"/>
      <c r="G40" s="40"/>
      <c r="H40" s="41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2"/>
    </row>
    <row r="41" spans="1:63" s="43" customFormat="1" x14ac:dyDescent="0.2">
      <c r="A41" s="47"/>
      <c r="B41" s="40"/>
      <c r="C41" s="40"/>
      <c r="D41" s="40"/>
      <c r="E41" s="40"/>
      <c r="F41" s="40"/>
      <c r="G41" s="40"/>
      <c r="H41" s="41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2"/>
    </row>
    <row r="42" spans="1:63" s="43" customFormat="1" x14ac:dyDescent="0.2">
      <c r="A42" s="47"/>
      <c r="B42" s="40"/>
      <c r="C42" s="40"/>
      <c r="D42" s="40"/>
      <c r="E42" s="40"/>
      <c r="F42" s="40"/>
      <c r="G42" s="40"/>
      <c r="H42" s="41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2"/>
    </row>
    <row r="43" spans="1:63" s="43" customFormat="1" x14ac:dyDescent="0.2">
      <c r="A43" s="47"/>
      <c r="B43" s="40"/>
      <c r="C43" s="40"/>
      <c r="D43" s="40"/>
      <c r="E43" s="40"/>
      <c r="F43" s="40"/>
      <c r="G43" s="40"/>
      <c r="H43" s="41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2"/>
    </row>
    <row r="44" spans="1:63" s="43" customFormat="1" x14ac:dyDescent="0.2">
      <c r="A44" s="47"/>
      <c r="B44" s="40"/>
      <c r="C44" s="40"/>
      <c r="D44" s="40"/>
      <c r="E44" s="40"/>
      <c r="F44" s="40"/>
      <c r="G44" s="40"/>
      <c r="H44" s="41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2"/>
    </row>
    <row r="45" spans="1:63" s="43" customFormat="1" x14ac:dyDescent="0.2">
      <c r="A45" s="47"/>
      <c r="B45" s="40"/>
      <c r="C45" s="40"/>
      <c r="D45" s="40"/>
      <c r="E45" s="40"/>
      <c r="F45" s="40"/>
      <c r="G45" s="40"/>
      <c r="H45" s="41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2"/>
    </row>
    <row r="46" spans="1:63" s="43" customFormat="1" x14ac:dyDescent="0.2">
      <c r="A46" s="47"/>
      <c r="B46" s="40"/>
      <c r="C46" s="40"/>
      <c r="D46" s="40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2"/>
    </row>
    <row r="47" spans="1:63" s="43" customFormat="1" x14ac:dyDescent="0.2">
      <c r="A47" s="47"/>
      <c r="B47" s="40"/>
      <c r="C47" s="40"/>
      <c r="D47" s="40"/>
      <c r="E47" s="40"/>
      <c r="F47" s="40"/>
      <c r="G47" s="40"/>
      <c r="H47" s="41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2"/>
    </row>
    <row r="48" spans="1:63" s="43" customFormat="1" x14ac:dyDescent="0.2">
      <c r="A48" s="47"/>
      <c r="B48" s="40"/>
      <c r="C48" s="40"/>
      <c r="D48" s="40"/>
      <c r="E48" s="40"/>
      <c r="F48" s="40"/>
      <c r="G48" s="40"/>
      <c r="H48" s="41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2"/>
    </row>
    <row r="49" spans="1:63" s="43" customFormat="1" x14ac:dyDescent="0.2">
      <c r="A49" s="47"/>
      <c r="B49" s="40"/>
      <c r="C49" s="40"/>
      <c r="D49" s="40"/>
      <c r="E49" s="40"/>
      <c r="F49" s="40"/>
      <c r="G49" s="40"/>
      <c r="H49" s="41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2"/>
    </row>
    <row r="50" spans="1:63" s="43" customFormat="1" x14ac:dyDescent="0.2">
      <c r="A50" s="47"/>
      <c r="B50" s="40"/>
      <c r="C50" s="40"/>
      <c r="D50" s="40"/>
      <c r="E50" s="40"/>
      <c r="F50" s="40"/>
      <c r="G50" s="40"/>
      <c r="H50" s="41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2"/>
    </row>
    <row r="51" spans="1:63" s="43" customFormat="1" x14ac:dyDescent="0.2">
      <c r="A51" s="47"/>
      <c r="B51" s="40"/>
      <c r="C51" s="40"/>
      <c r="D51" s="40"/>
      <c r="E51" s="40"/>
      <c r="F51" s="40"/>
      <c r="G51" s="40"/>
      <c r="H51" s="41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2"/>
    </row>
    <row r="52" spans="1:63" s="43" customFormat="1" x14ac:dyDescent="0.2">
      <c r="A52" s="47"/>
      <c r="B52" s="40"/>
      <c r="C52" s="40"/>
      <c r="D52" s="40"/>
      <c r="E52" s="40"/>
      <c r="F52" s="40"/>
      <c r="G52" s="40"/>
      <c r="H52" s="41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2"/>
    </row>
    <row r="53" spans="1:63" s="43" customFormat="1" x14ac:dyDescent="0.2">
      <c r="A53" s="47"/>
      <c r="B53" s="40"/>
      <c r="C53" s="40"/>
      <c r="D53" s="40"/>
      <c r="E53" s="40"/>
      <c r="F53" s="40"/>
      <c r="G53" s="40"/>
      <c r="H53" s="41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2"/>
    </row>
    <row r="54" spans="1:63" s="43" customFormat="1" x14ac:dyDescent="0.2">
      <c r="A54" s="47"/>
      <c r="B54" s="40"/>
      <c r="C54" s="40"/>
      <c r="D54" s="40"/>
      <c r="E54" s="40"/>
      <c r="F54" s="40"/>
      <c r="G54" s="40"/>
      <c r="H54" s="41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2"/>
    </row>
    <row r="55" spans="1:63" s="43" customFormat="1" x14ac:dyDescent="0.2">
      <c r="A55" s="47"/>
      <c r="B55" s="40"/>
      <c r="C55" s="40"/>
      <c r="D55" s="40"/>
      <c r="E55" s="40"/>
      <c r="F55" s="40"/>
      <c r="G55" s="40"/>
      <c r="H55" s="41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2"/>
    </row>
    <row r="56" spans="1:63" s="43" customFormat="1" x14ac:dyDescent="0.2">
      <c r="A56" s="47"/>
      <c r="B56" s="40"/>
      <c r="C56" s="40"/>
      <c r="D56" s="40"/>
      <c r="E56" s="40"/>
      <c r="F56" s="40"/>
      <c r="G56" s="40"/>
      <c r="H56" s="41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2"/>
    </row>
    <row r="57" spans="1:63" s="43" customFormat="1" x14ac:dyDescent="0.2">
      <c r="A57" s="47"/>
      <c r="B57" s="40"/>
      <c r="C57" s="40"/>
      <c r="D57" s="40"/>
      <c r="E57" s="40"/>
      <c r="F57" s="40"/>
      <c r="G57" s="40"/>
      <c r="H57" s="41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2"/>
    </row>
    <row r="58" spans="1:63" s="43" customFormat="1" x14ac:dyDescent="0.2">
      <c r="A58" s="47"/>
      <c r="B58" s="40"/>
      <c r="C58" s="40"/>
      <c r="D58" s="40"/>
      <c r="E58" s="40"/>
      <c r="F58" s="40"/>
      <c r="G58" s="40"/>
      <c r="H58" s="41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2"/>
    </row>
    <row r="59" spans="1:63" s="43" customFormat="1" x14ac:dyDescent="0.2">
      <c r="A59" s="47"/>
      <c r="B59" s="40"/>
      <c r="C59" s="40"/>
      <c r="D59" s="40"/>
      <c r="E59" s="40"/>
      <c r="F59" s="40"/>
      <c r="G59" s="40"/>
      <c r="H59" s="41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2"/>
    </row>
    <row r="60" spans="1:63" s="43" customFormat="1" x14ac:dyDescent="0.2">
      <c r="A60" s="47"/>
      <c r="B60" s="40"/>
      <c r="C60" s="40"/>
      <c r="D60" s="40"/>
      <c r="E60" s="40"/>
      <c r="F60" s="40"/>
      <c r="G60" s="40"/>
      <c r="H60" s="41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2"/>
    </row>
    <row r="61" spans="1:63" s="43" customFormat="1" x14ac:dyDescent="0.2">
      <c r="A61" s="47"/>
      <c r="B61" s="40"/>
      <c r="C61" s="40"/>
      <c r="D61" s="40"/>
      <c r="E61" s="40"/>
      <c r="F61" s="40"/>
      <c r="G61" s="40"/>
      <c r="H61" s="41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2"/>
    </row>
    <row r="62" spans="1:63" s="43" customFormat="1" x14ac:dyDescent="0.2">
      <c r="A62" s="47"/>
      <c r="B62" s="40"/>
      <c r="C62" s="40"/>
      <c r="D62" s="40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2"/>
    </row>
    <row r="63" spans="1:63" s="43" customFormat="1" x14ac:dyDescent="0.2">
      <c r="A63" s="47"/>
      <c r="B63" s="40"/>
      <c r="C63" s="40"/>
      <c r="D63" s="40"/>
      <c r="E63" s="40"/>
      <c r="F63" s="40"/>
      <c r="G63" s="40"/>
      <c r="H63" s="41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2"/>
    </row>
    <row r="64" spans="1:63" s="43" customFormat="1" x14ac:dyDescent="0.2">
      <c r="A64" s="47"/>
      <c r="B64" s="40"/>
      <c r="C64" s="40"/>
      <c r="D64" s="40"/>
      <c r="E64" s="40"/>
      <c r="F64" s="40"/>
      <c r="G64" s="40"/>
      <c r="H64" s="41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2"/>
    </row>
    <row r="65" spans="1:63" s="43" customFormat="1" x14ac:dyDescent="0.2">
      <c r="A65" s="47"/>
      <c r="B65" s="40"/>
      <c r="C65" s="40"/>
      <c r="D65" s="40"/>
      <c r="E65" s="40"/>
      <c r="F65" s="40"/>
      <c r="G65" s="40"/>
      <c r="H65" s="41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2"/>
    </row>
    <row r="66" spans="1:63" s="43" customFormat="1" x14ac:dyDescent="0.2">
      <c r="A66" s="47"/>
      <c r="B66" s="40"/>
      <c r="C66" s="40"/>
      <c r="D66" s="40"/>
      <c r="E66" s="40"/>
      <c r="F66" s="40"/>
      <c r="G66" s="40"/>
      <c r="H66" s="41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2"/>
    </row>
    <row r="67" spans="1:63" s="43" customFormat="1" x14ac:dyDescent="0.2">
      <c r="A67" s="47"/>
      <c r="B67" s="40"/>
      <c r="C67" s="40"/>
      <c r="D67" s="40"/>
      <c r="E67" s="40"/>
      <c r="F67" s="40"/>
      <c r="G67" s="40"/>
      <c r="H67" s="41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2"/>
    </row>
    <row r="68" spans="1:63" s="43" customFormat="1" x14ac:dyDescent="0.2">
      <c r="A68" s="47"/>
      <c r="B68" s="40"/>
      <c r="C68" s="40"/>
      <c r="D68" s="40"/>
      <c r="E68" s="40"/>
      <c r="F68" s="40"/>
      <c r="G68" s="40"/>
      <c r="H68" s="41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2"/>
    </row>
    <row r="69" spans="1:63" s="43" customFormat="1" x14ac:dyDescent="0.2">
      <c r="A69" s="47"/>
      <c r="B69" s="40"/>
      <c r="C69" s="40"/>
      <c r="D69" s="40"/>
      <c r="E69" s="40"/>
      <c r="F69" s="40"/>
      <c r="G69" s="40"/>
      <c r="H69" s="41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2"/>
    </row>
    <row r="70" spans="1:63" s="43" customFormat="1" x14ac:dyDescent="0.2">
      <c r="A70" s="47"/>
      <c r="B70" s="40"/>
      <c r="C70" s="40"/>
      <c r="D70" s="40"/>
      <c r="E70" s="40"/>
      <c r="F70" s="40"/>
      <c r="G70" s="40"/>
      <c r="H70" s="41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2"/>
    </row>
    <row r="71" spans="1:63" s="43" customFormat="1" x14ac:dyDescent="0.2">
      <c r="A71" s="47"/>
      <c r="B71" s="40"/>
      <c r="C71" s="40"/>
      <c r="D71" s="40"/>
      <c r="E71" s="40"/>
      <c r="F71" s="40"/>
      <c r="G71" s="40"/>
      <c r="H71" s="41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2"/>
    </row>
    <row r="72" spans="1:63" s="43" customFormat="1" x14ac:dyDescent="0.2">
      <c r="A72" s="47"/>
      <c r="B72" s="40"/>
      <c r="C72" s="40"/>
      <c r="D72" s="40"/>
      <c r="E72" s="40"/>
      <c r="F72" s="40"/>
      <c r="G72" s="40"/>
      <c r="H72" s="41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2"/>
    </row>
    <row r="73" spans="1:63" s="43" customFormat="1" x14ac:dyDescent="0.2">
      <c r="A73" s="47"/>
      <c r="B73" s="40"/>
      <c r="C73" s="40"/>
      <c r="D73" s="40"/>
      <c r="E73" s="40"/>
      <c r="F73" s="40"/>
      <c r="G73" s="40"/>
      <c r="H73" s="41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2"/>
    </row>
    <row r="74" spans="1:63" s="43" customFormat="1" x14ac:dyDescent="0.2">
      <c r="A74" s="47"/>
      <c r="B74" s="40"/>
      <c r="C74" s="40"/>
      <c r="D74" s="40"/>
      <c r="E74" s="40"/>
      <c r="F74" s="40"/>
      <c r="G74" s="40"/>
      <c r="H74" s="41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2"/>
    </row>
    <row r="75" spans="1:63" s="43" customFormat="1" x14ac:dyDescent="0.2">
      <c r="A75" s="47"/>
      <c r="B75" s="40"/>
      <c r="C75" s="40"/>
      <c r="D75" s="40"/>
      <c r="E75" s="40"/>
      <c r="F75" s="40"/>
      <c r="G75" s="40"/>
      <c r="H75" s="41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2"/>
    </row>
    <row r="76" spans="1:63" s="43" customFormat="1" x14ac:dyDescent="0.2">
      <c r="A76" s="47"/>
      <c r="B76" s="40"/>
      <c r="C76" s="40"/>
      <c r="D76" s="40"/>
      <c r="E76" s="40"/>
      <c r="F76" s="40"/>
      <c r="G76" s="40"/>
      <c r="H76" s="41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2"/>
    </row>
    <row r="77" spans="1:63" s="43" customFormat="1" x14ac:dyDescent="0.2">
      <c r="A77" s="47"/>
      <c r="B77" s="40"/>
      <c r="C77" s="40"/>
      <c r="D77" s="40"/>
      <c r="E77" s="40"/>
      <c r="F77" s="40"/>
      <c r="G77" s="40"/>
      <c r="H77" s="41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2"/>
    </row>
    <row r="78" spans="1:63" s="43" customFormat="1" x14ac:dyDescent="0.2">
      <c r="A78" s="47"/>
      <c r="B78" s="40"/>
      <c r="C78" s="40"/>
      <c r="D78" s="40"/>
      <c r="E78" s="40"/>
      <c r="F78" s="40"/>
      <c r="G78" s="40"/>
      <c r="H78" s="41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2"/>
    </row>
    <row r="79" spans="1:63" s="43" customFormat="1" x14ac:dyDescent="0.2">
      <c r="A79" s="47"/>
      <c r="B79" s="40"/>
      <c r="C79" s="40"/>
      <c r="D79" s="40"/>
      <c r="E79" s="40"/>
      <c r="F79" s="40"/>
      <c r="G79" s="40"/>
      <c r="H79" s="41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2"/>
    </row>
    <row r="80" spans="1:63" s="43" customFormat="1" x14ac:dyDescent="0.2">
      <c r="A80" s="47"/>
      <c r="B80" s="40"/>
      <c r="C80" s="40"/>
      <c r="D80" s="40"/>
      <c r="E80" s="40"/>
      <c r="F80" s="40"/>
      <c r="G80" s="40"/>
      <c r="H80" s="41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2"/>
    </row>
    <row r="81" spans="1:63" s="43" customFormat="1" x14ac:dyDescent="0.2">
      <c r="A81" s="47"/>
      <c r="B81" s="40"/>
      <c r="C81" s="40"/>
      <c r="D81" s="40"/>
      <c r="E81" s="40"/>
      <c r="F81" s="40"/>
      <c r="G81" s="40"/>
      <c r="H81" s="41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2"/>
    </row>
    <row r="82" spans="1:63" s="43" customFormat="1" x14ac:dyDescent="0.2">
      <c r="A82" s="47"/>
      <c r="B82" s="40"/>
      <c r="C82" s="40"/>
      <c r="D82" s="40"/>
      <c r="E82" s="40"/>
      <c r="F82" s="40"/>
      <c r="G82" s="40"/>
      <c r="H82" s="41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2"/>
    </row>
    <row r="83" spans="1:63" s="43" customFormat="1" x14ac:dyDescent="0.2">
      <c r="A83" s="47"/>
      <c r="B83" s="40"/>
      <c r="C83" s="40"/>
      <c r="D83" s="40"/>
      <c r="E83" s="40"/>
      <c r="F83" s="40"/>
      <c r="G83" s="40"/>
      <c r="H83" s="41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2"/>
    </row>
    <row r="84" spans="1:63" s="43" customFormat="1" x14ac:dyDescent="0.2">
      <c r="A84" s="47"/>
      <c r="B84" s="40"/>
      <c r="C84" s="40"/>
      <c r="D84" s="40"/>
      <c r="E84" s="40"/>
      <c r="F84" s="40"/>
      <c r="G84" s="40"/>
      <c r="H84" s="41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2"/>
    </row>
    <row r="85" spans="1:63" s="43" customFormat="1" x14ac:dyDescent="0.2">
      <c r="A85" s="47"/>
      <c r="B85" s="40"/>
      <c r="C85" s="40"/>
      <c r="D85" s="40"/>
      <c r="E85" s="40"/>
      <c r="F85" s="40"/>
      <c r="G85" s="40"/>
      <c r="H85" s="41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2"/>
    </row>
    <row r="86" spans="1:63" s="43" customFormat="1" x14ac:dyDescent="0.2">
      <c r="A86" s="47"/>
      <c r="B86" s="40"/>
      <c r="C86" s="40"/>
      <c r="D86" s="40"/>
      <c r="E86" s="40"/>
      <c r="F86" s="40"/>
      <c r="G86" s="40"/>
      <c r="H86" s="41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2"/>
    </row>
    <row r="87" spans="1:63" s="43" customFormat="1" x14ac:dyDescent="0.2">
      <c r="A87" s="47"/>
      <c r="B87" s="40"/>
      <c r="C87" s="40"/>
      <c r="D87" s="40"/>
      <c r="E87" s="40"/>
      <c r="F87" s="40"/>
      <c r="G87" s="40"/>
      <c r="H87" s="41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2"/>
    </row>
    <row r="88" spans="1:63" s="43" customFormat="1" x14ac:dyDescent="0.2">
      <c r="A88" s="47"/>
      <c r="B88" s="40"/>
      <c r="C88" s="40"/>
      <c r="D88" s="40"/>
      <c r="E88" s="40"/>
      <c r="F88" s="40"/>
      <c r="G88" s="40"/>
      <c r="H88" s="41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2"/>
    </row>
    <row r="89" spans="1:63" s="43" customFormat="1" x14ac:dyDescent="0.2">
      <c r="A89" s="47"/>
      <c r="B89" s="40"/>
      <c r="C89" s="40"/>
      <c r="D89" s="40"/>
      <c r="E89" s="40"/>
      <c r="F89" s="40"/>
      <c r="G89" s="40"/>
      <c r="H89" s="41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2"/>
    </row>
    <row r="90" spans="1:63" s="43" customFormat="1" x14ac:dyDescent="0.2">
      <c r="A90" s="47"/>
      <c r="B90" s="40"/>
      <c r="C90" s="40"/>
      <c r="D90" s="40"/>
      <c r="E90" s="40"/>
      <c r="F90" s="40"/>
      <c r="G90" s="40"/>
      <c r="H90" s="41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2"/>
    </row>
    <row r="91" spans="1:63" s="43" customFormat="1" x14ac:dyDescent="0.2">
      <c r="A91" s="47"/>
      <c r="B91" s="40"/>
      <c r="C91" s="40"/>
      <c r="D91" s="40"/>
      <c r="E91" s="40"/>
      <c r="F91" s="40"/>
      <c r="G91" s="40"/>
      <c r="H91" s="41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2"/>
    </row>
    <row r="92" spans="1:63" s="43" customFormat="1" x14ac:dyDescent="0.2">
      <c r="A92" s="47"/>
      <c r="B92" s="40"/>
      <c r="C92" s="40"/>
      <c r="D92" s="40"/>
      <c r="E92" s="40"/>
      <c r="F92" s="40"/>
      <c r="G92" s="40"/>
      <c r="H92" s="41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2"/>
    </row>
    <row r="93" spans="1:63" s="43" customFormat="1" x14ac:dyDescent="0.2">
      <c r="A93" s="47"/>
      <c r="B93" s="40"/>
      <c r="C93" s="40"/>
      <c r="D93" s="40"/>
      <c r="E93" s="40"/>
      <c r="F93" s="40"/>
      <c r="G93" s="40"/>
      <c r="H93" s="41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2"/>
    </row>
    <row r="94" spans="1:63" s="43" customFormat="1" x14ac:dyDescent="0.2">
      <c r="A94" s="47"/>
      <c r="B94" s="40"/>
      <c r="C94" s="40"/>
      <c r="D94" s="40"/>
      <c r="E94" s="40"/>
      <c r="F94" s="40"/>
      <c r="G94" s="40"/>
      <c r="H94" s="41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2"/>
    </row>
    <row r="95" spans="1:63" s="43" customFormat="1" x14ac:dyDescent="0.2">
      <c r="A95" s="47"/>
      <c r="B95" s="40"/>
      <c r="C95" s="40"/>
      <c r="D95" s="40"/>
      <c r="E95" s="40"/>
      <c r="F95" s="40"/>
      <c r="G95" s="40"/>
      <c r="H95" s="41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2"/>
    </row>
    <row r="96" spans="1:63" s="43" customFormat="1" x14ac:dyDescent="0.2">
      <c r="A96" s="47"/>
      <c r="B96" s="40"/>
      <c r="C96" s="40"/>
      <c r="D96" s="40"/>
      <c r="E96" s="40"/>
      <c r="F96" s="40"/>
      <c r="G96" s="40"/>
      <c r="H96" s="41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2"/>
    </row>
    <row r="97" spans="1:63" s="43" customFormat="1" x14ac:dyDescent="0.2">
      <c r="A97" s="47"/>
      <c r="B97" s="40"/>
      <c r="C97" s="40"/>
      <c r="D97" s="40"/>
      <c r="E97" s="40"/>
      <c r="F97" s="40"/>
      <c r="G97" s="40"/>
      <c r="H97" s="41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2"/>
    </row>
    <row r="98" spans="1:63" s="43" customFormat="1" x14ac:dyDescent="0.2">
      <c r="A98" s="47"/>
      <c r="B98" s="40"/>
      <c r="C98" s="40"/>
      <c r="D98" s="40"/>
      <c r="E98" s="40"/>
      <c r="F98" s="40"/>
      <c r="G98" s="40"/>
      <c r="H98" s="41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2"/>
    </row>
    <row r="99" spans="1:63" s="43" customFormat="1" x14ac:dyDescent="0.2">
      <c r="A99" s="47"/>
      <c r="B99" s="40"/>
      <c r="C99" s="40"/>
      <c r="D99" s="40"/>
      <c r="E99" s="40"/>
      <c r="F99" s="40"/>
      <c r="G99" s="40"/>
      <c r="H99" s="41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2"/>
    </row>
    <row r="100" spans="1:63" s="43" customFormat="1" x14ac:dyDescent="0.2">
      <c r="A100" s="47"/>
      <c r="B100" s="40"/>
      <c r="C100" s="40"/>
      <c r="D100" s="40"/>
      <c r="E100" s="40"/>
      <c r="F100" s="40"/>
      <c r="G100" s="40"/>
      <c r="H100" s="41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2"/>
    </row>
    <row r="101" spans="1:63" s="43" customFormat="1" x14ac:dyDescent="0.2">
      <c r="A101" s="47"/>
      <c r="B101" s="40"/>
      <c r="C101" s="40"/>
      <c r="D101" s="40"/>
      <c r="E101" s="40"/>
      <c r="F101" s="40"/>
      <c r="G101" s="40"/>
      <c r="H101" s="41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2"/>
    </row>
    <row r="102" spans="1:63" s="43" customFormat="1" x14ac:dyDescent="0.2">
      <c r="A102" s="47"/>
      <c r="B102" s="40"/>
      <c r="C102" s="40"/>
      <c r="D102" s="40"/>
      <c r="E102" s="40"/>
      <c r="F102" s="40"/>
      <c r="G102" s="40"/>
      <c r="H102" s="41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2"/>
    </row>
    <row r="103" spans="1:63" s="43" customFormat="1" x14ac:dyDescent="0.2">
      <c r="A103" s="47"/>
      <c r="B103" s="40"/>
      <c r="C103" s="40"/>
      <c r="D103" s="40"/>
      <c r="E103" s="40"/>
      <c r="F103" s="40"/>
      <c r="G103" s="40"/>
      <c r="H103" s="41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2"/>
    </row>
    <row r="104" spans="1:63" s="43" customFormat="1" x14ac:dyDescent="0.2">
      <c r="A104" s="47"/>
      <c r="B104" s="40"/>
      <c r="C104" s="40"/>
      <c r="D104" s="40"/>
      <c r="E104" s="40"/>
      <c r="F104" s="40"/>
      <c r="G104" s="40"/>
      <c r="H104" s="41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2"/>
    </row>
    <row r="105" spans="1:63" s="43" customFormat="1" x14ac:dyDescent="0.2">
      <c r="A105" s="47"/>
      <c r="B105" s="40"/>
      <c r="C105" s="40"/>
      <c r="D105" s="40"/>
      <c r="E105" s="40"/>
      <c r="F105" s="40"/>
      <c r="G105" s="40"/>
      <c r="H105" s="41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2"/>
    </row>
    <row r="106" spans="1:63" s="43" customFormat="1" x14ac:dyDescent="0.2">
      <c r="A106" s="47"/>
      <c r="B106" s="40"/>
      <c r="C106" s="40"/>
      <c r="D106" s="40"/>
      <c r="E106" s="40"/>
      <c r="F106" s="40"/>
      <c r="G106" s="40"/>
      <c r="H106" s="41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2"/>
    </row>
    <row r="107" spans="1:63" s="43" customFormat="1" x14ac:dyDescent="0.2">
      <c r="A107" s="47"/>
      <c r="B107" s="40"/>
      <c r="C107" s="40"/>
      <c r="D107" s="40"/>
      <c r="E107" s="40"/>
      <c r="F107" s="40"/>
      <c r="G107" s="40"/>
      <c r="H107" s="41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2"/>
    </row>
    <row r="108" spans="1:63" s="43" customFormat="1" x14ac:dyDescent="0.2">
      <c r="A108" s="47"/>
      <c r="B108" s="40"/>
      <c r="C108" s="40"/>
      <c r="D108" s="40"/>
      <c r="E108" s="40"/>
      <c r="F108" s="40"/>
      <c r="G108" s="40"/>
      <c r="H108" s="41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2"/>
    </row>
    <row r="109" spans="1:63" s="43" customFormat="1" x14ac:dyDescent="0.2">
      <c r="A109" s="47"/>
      <c r="B109" s="40"/>
      <c r="C109" s="40"/>
      <c r="D109" s="40"/>
      <c r="E109" s="40"/>
      <c r="F109" s="40"/>
      <c r="G109" s="40"/>
      <c r="H109" s="41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2"/>
    </row>
    <row r="110" spans="1:63" s="43" customFormat="1" x14ac:dyDescent="0.2">
      <c r="A110" s="47"/>
      <c r="B110" s="40"/>
      <c r="C110" s="40"/>
      <c r="D110" s="40"/>
      <c r="E110" s="40"/>
      <c r="F110" s="40"/>
      <c r="G110" s="40"/>
      <c r="H110" s="41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2"/>
    </row>
    <row r="111" spans="1:63" s="43" customFormat="1" x14ac:dyDescent="0.2">
      <c r="A111" s="47"/>
      <c r="B111" s="40"/>
      <c r="C111" s="40"/>
      <c r="D111" s="40"/>
      <c r="E111" s="40"/>
      <c r="F111" s="40"/>
      <c r="G111" s="40"/>
      <c r="H111" s="41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2"/>
    </row>
    <row r="112" spans="1:63" s="43" customFormat="1" x14ac:dyDescent="0.2">
      <c r="A112" s="47"/>
      <c r="B112" s="40"/>
      <c r="C112" s="40"/>
      <c r="D112" s="40"/>
      <c r="E112" s="40"/>
      <c r="F112" s="40"/>
      <c r="G112" s="40"/>
      <c r="H112" s="41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2"/>
    </row>
    <row r="113" spans="1:63" s="43" customFormat="1" x14ac:dyDescent="0.2">
      <c r="A113" s="47"/>
      <c r="B113" s="40"/>
      <c r="C113" s="40"/>
      <c r="D113" s="40"/>
      <c r="E113" s="40"/>
      <c r="F113" s="40"/>
      <c r="G113" s="40"/>
      <c r="H113" s="41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2"/>
    </row>
    <row r="114" spans="1:63" s="43" customFormat="1" x14ac:dyDescent="0.2">
      <c r="A114" s="47"/>
      <c r="B114" s="40"/>
      <c r="C114" s="40"/>
      <c r="D114" s="40"/>
      <c r="E114" s="40"/>
      <c r="F114" s="40"/>
      <c r="G114" s="40"/>
      <c r="H114" s="41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2"/>
    </row>
    <row r="115" spans="1:63" s="43" customFormat="1" x14ac:dyDescent="0.2">
      <c r="A115" s="47"/>
      <c r="B115" s="40"/>
      <c r="C115" s="40"/>
      <c r="D115" s="40"/>
      <c r="E115" s="40"/>
      <c r="F115" s="40"/>
      <c r="G115" s="40"/>
      <c r="H115" s="41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2"/>
    </row>
    <row r="116" spans="1:63" s="43" customFormat="1" x14ac:dyDescent="0.2">
      <c r="A116" s="47"/>
      <c r="B116" s="40"/>
      <c r="C116" s="40"/>
      <c r="D116" s="40"/>
      <c r="E116" s="40"/>
      <c r="F116" s="40"/>
      <c r="G116" s="40"/>
      <c r="H116" s="41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2"/>
    </row>
    <row r="117" spans="1:63" s="43" customFormat="1" x14ac:dyDescent="0.2">
      <c r="A117" s="47"/>
      <c r="B117" s="40"/>
      <c r="C117" s="40"/>
      <c r="D117" s="40"/>
      <c r="E117" s="40"/>
      <c r="F117" s="40"/>
      <c r="G117" s="40"/>
      <c r="H117" s="41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2"/>
    </row>
    <row r="118" spans="1:63" s="43" customFormat="1" x14ac:dyDescent="0.2">
      <c r="A118" s="47"/>
      <c r="B118" s="40"/>
      <c r="C118" s="40"/>
      <c r="D118" s="40"/>
      <c r="E118" s="40"/>
      <c r="F118" s="40"/>
      <c r="G118" s="40"/>
      <c r="H118" s="41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2"/>
    </row>
    <row r="119" spans="1:63" s="43" customFormat="1" x14ac:dyDescent="0.2">
      <c r="A119" s="47"/>
      <c r="B119" s="40"/>
      <c r="C119" s="40"/>
      <c r="D119" s="40"/>
      <c r="E119" s="40"/>
      <c r="F119" s="40"/>
      <c r="G119" s="40"/>
      <c r="H119" s="41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2"/>
    </row>
    <row r="120" spans="1:63" s="43" customFormat="1" x14ac:dyDescent="0.2">
      <c r="A120" s="47"/>
      <c r="B120" s="40"/>
      <c r="C120" s="40"/>
      <c r="D120" s="40"/>
      <c r="E120" s="40"/>
      <c r="F120" s="40"/>
      <c r="G120" s="40"/>
      <c r="H120" s="41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2"/>
    </row>
    <row r="121" spans="1:63" s="43" customFormat="1" x14ac:dyDescent="0.2">
      <c r="A121" s="47"/>
      <c r="B121" s="40"/>
      <c r="C121" s="40"/>
      <c r="D121" s="40"/>
      <c r="E121" s="40"/>
      <c r="F121" s="40"/>
      <c r="G121" s="40"/>
      <c r="H121" s="41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2"/>
    </row>
    <row r="122" spans="1:63" s="43" customFormat="1" x14ac:dyDescent="0.2">
      <c r="A122" s="47"/>
      <c r="B122" s="40"/>
      <c r="C122" s="40"/>
      <c r="D122" s="40"/>
      <c r="E122" s="40"/>
      <c r="F122" s="40"/>
      <c r="G122" s="40"/>
      <c r="H122" s="41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2"/>
    </row>
    <row r="123" spans="1:63" s="43" customFormat="1" x14ac:dyDescent="0.2">
      <c r="A123" s="47"/>
      <c r="B123" s="40"/>
      <c r="C123" s="40"/>
      <c r="D123" s="40"/>
      <c r="E123" s="40"/>
      <c r="F123" s="40"/>
      <c r="G123" s="40"/>
      <c r="H123" s="41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2"/>
    </row>
    <row r="124" spans="1:63" s="43" customFormat="1" x14ac:dyDescent="0.2">
      <c r="A124" s="47"/>
      <c r="B124" s="40"/>
      <c r="C124" s="40"/>
      <c r="D124" s="40"/>
      <c r="E124" s="40"/>
      <c r="F124" s="40"/>
      <c r="G124" s="40"/>
      <c r="H124" s="41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2"/>
    </row>
    <row r="125" spans="1:63" s="43" customFormat="1" x14ac:dyDescent="0.2">
      <c r="A125" s="47"/>
      <c r="B125" s="40"/>
      <c r="C125" s="40"/>
      <c r="D125" s="40"/>
      <c r="E125" s="40"/>
      <c r="F125" s="40"/>
      <c r="G125" s="40"/>
      <c r="H125" s="41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2"/>
    </row>
    <row r="126" spans="1:63" s="43" customFormat="1" x14ac:dyDescent="0.2">
      <c r="A126" s="47"/>
      <c r="B126" s="40"/>
      <c r="C126" s="40"/>
      <c r="D126" s="40"/>
      <c r="E126" s="40"/>
      <c r="F126" s="40"/>
      <c r="G126" s="40"/>
      <c r="H126" s="41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2"/>
    </row>
    <row r="127" spans="1:63" s="43" customFormat="1" x14ac:dyDescent="0.2">
      <c r="A127" s="47"/>
      <c r="B127" s="40"/>
      <c r="C127" s="40"/>
      <c r="D127" s="40"/>
      <c r="E127" s="40"/>
      <c r="F127" s="40"/>
      <c r="G127" s="40"/>
      <c r="H127" s="41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2"/>
    </row>
    <row r="128" spans="1:63" s="43" customFormat="1" x14ac:dyDescent="0.2">
      <c r="A128" s="47"/>
      <c r="B128" s="40"/>
      <c r="C128" s="40"/>
      <c r="D128" s="40"/>
      <c r="E128" s="40"/>
      <c r="F128" s="40"/>
      <c r="G128" s="40"/>
      <c r="H128" s="41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2"/>
    </row>
    <row r="129" spans="1:63" s="43" customFormat="1" x14ac:dyDescent="0.2">
      <c r="A129" s="47"/>
      <c r="B129" s="40"/>
      <c r="C129" s="40"/>
      <c r="D129" s="40"/>
      <c r="E129" s="40"/>
      <c r="F129" s="40"/>
      <c r="G129" s="40"/>
      <c r="H129" s="41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2"/>
    </row>
    <row r="130" spans="1:63" s="43" customFormat="1" x14ac:dyDescent="0.2">
      <c r="A130" s="47"/>
      <c r="B130" s="40"/>
      <c r="C130" s="40"/>
      <c r="D130" s="40"/>
      <c r="E130" s="40"/>
      <c r="F130" s="40"/>
      <c r="G130" s="40"/>
      <c r="H130" s="41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2"/>
    </row>
    <row r="131" spans="1:63" s="43" customFormat="1" x14ac:dyDescent="0.2">
      <c r="A131" s="47"/>
      <c r="B131" s="40"/>
      <c r="C131" s="40"/>
      <c r="D131" s="40"/>
      <c r="E131" s="40"/>
      <c r="F131" s="40"/>
      <c r="G131" s="40"/>
      <c r="H131" s="41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2"/>
    </row>
    <row r="132" spans="1:63" s="43" customFormat="1" x14ac:dyDescent="0.2">
      <c r="A132" s="47"/>
      <c r="B132" s="40"/>
      <c r="C132" s="40"/>
      <c r="D132" s="40"/>
      <c r="E132" s="40"/>
      <c r="F132" s="40"/>
      <c r="G132" s="40"/>
      <c r="H132" s="41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2"/>
    </row>
    <row r="133" spans="1:63" s="43" customFormat="1" x14ac:dyDescent="0.2">
      <c r="A133" s="47"/>
      <c r="B133" s="40"/>
      <c r="C133" s="40"/>
      <c r="D133" s="40"/>
      <c r="E133" s="40"/>
      <c r="F133" s="40"/>
      <c r="G133" s="40"/>
      <c r="H133" s="41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2"/>
    </row>
    <row r="134" spans="1:63" s="43" customFormat="1" x14ac:dyDescent="0.2">
      <c r="A134" s="47"/>
      <c r="B134" s="40"/>
      <c r="C134" s="40"/>
      <c r="D134" s="40"/>
      <c r="E134" s="40"/>
      <c r="F134" s="40"/>
      <c r="G134" s="40"/>
      <c r="H134" s="41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2"/>
    </row>
    <row r="135" spans="1:63" s="43" customFormat="1" x14ac:dyDescent="0.2">
      <c r="A135" s="47"/>
      <c r="B135" s="40"/>
      <c r="C135" s="40"/>
      <c r="D135" s="40"/>
      <c r="E135" s="40"/>
      <c r="F135" s="40"/>
      <c r="G135" s="40"/>
      <c r="H135" s="41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2"/>
    </row>
    <row r="136" spans="1:63" s="43" customFormat="1" x14ac:dyDescent="0.2">
      <c r="A136" s="47"/>
      <c r="B136" s="40"/>
      <c r="C136" s="40"/>
      <c r="D136" s="40"/>
      <c r="E136" s="40"/>
      <c r="F136" s="40"/>
      <c r="G136" s="40"/>
      <c r="H136" s="41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2"/>
    </row>
    <row r="137" spans="1:63" s="43" customFormat="1" x14ac:dyDescent="0.2">
      <c r="A137" s="47"/>
      <c r="B137" s="40"/>
      <c r="C137" s="40"/>
      <c r="D137" s="40"/>
      <c r="E137" s="40"/>
      <c r="F137" s="40"/>
      <c r="G137" s="40"/>
      <c r="H137" s="41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2"/>
    </row>
    <row r="138" spans="1:63" s="43" customFormat="1" x14ac:dyDescent="0.2">
      <c r="A138" s="47"/>
      <c r="B138" s="40"/>
      <c r="C138" s="40"/>
      <c r="D138" s="40"/>
      <c r="E138" s="40"/>
      <c r="F138" s="40"/>
      <c r="G138" s="40"/>
      <c r="H138" s="41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2"/>
    </row>
    <row r="139" spans="1:63" s="43" customFormat="1" x14ac:dyDescent="0.2">
      <c r="A139" s="47"/>
      <c r="B139" s="40"/>
      <c r="C139" s="40"/>
      <c r="D139" s="40"/>
      <c r="E139" s="40"/>
      <c r="F139" s="40"/>
      <c r="G139" s="40"/>
      <c r="H139" s="41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2"/>
    </row>
    <row r="140" spans="1:63" s="43" customFormat="1" x14ac:dyDescent="0.2">
      <c r="A140" s="47"/>
      <c r="B140" s="40"/>
      <c r="C140" s="40"/>
      <c r="D140" s="40"/>
      <c r="E140" s="40"/>
      <c r="F140" s="40"/>
      <c r="G140" s="40"/>
      <c r="H140" s="41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2"/>
    </row>
    <row r="141" spans="1:63" s="43" customFormat="1" x14ac:dyDescent="0.2">
      <c r="A141" s="47"/>
      <c r="B141" s="40"/>
      <c r="C141" s="40"/>
      <c r="D141" s="40"/>
      <c r="E141" s="40"/>
      <c r="F141" s="40"/>
      <c r="G141" s="40"/>
      <c r="H141" s="41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2"/>
    </row>
    <row r="142" spans="1:63" s="43" customFormat="1" x14ac:dyDescent="0.2">
      <c r="A142" s="47"/>
      <c r="B142" s="40"/>
      <c r="C142" s="40"/>
      <c r="D142" s="40"/>
      <c r="E142" s="40"/>
      <c r="F142" s="40"/>
      <c r="G142" s="40"/>
      <c r="H142" s="41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2"/>
    </row>
    <row r="143" spans="1:63" s="43" customFormat="1" x14ac:dyDescent="0.2">
      <c r="A143" s="47"/>
      <c r="B143" s="40"/>
      <c r="C143" s="40"/>
      <c r="D143" s="40"/>
      <c r="E143" s="40"/>
      <c r="F143" s="40"/>
      <c r="G143" s="40"/>
      <c r="H143" s="41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2"/>
    </row>
    <row r="144" spans="1:63" s="43" customFormat="1" x14ac:dyDescent="0.2">
      <c r="A144" s="47"/>
      <c r="B144" s="40"/>
      <c r="C144" s="40"/>
      <c r="D144" s="40"/>
      <c r="E144" s="40"/>
      <c r="F144" s="40"/>
      <c r="G144" s="40"/>
      <c r="H144" s="41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2"/>
    </row>
    <row r="145" spans="1:63" s="43" customFormat="1" x14ac:dyDescent="0.2">
      <c r="A145" s="47"/>
      <c r="B145" s="40"/>
      <c r="C145" s="40"/>
      <c r="D145" s="40"/>
      <c r="E145" s="40"/>
      <c r="F145" s="40"/>
      <c r="G145" s="40"/>
      <c r="H145" s="41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2"/>
    </row>
    <row r="146" spans="1:63" s="43" customFormat="1" x14ac:dyDescent="0.2">
      <c r="A146" s="47"/>
      <c r="B146" s="40"/>
      <c r="C146" s="40"/>
      <c r="D146" s="40"/>
      <c r="E146" s="40"/>
      <c r="F146" s="40"/>
      <c r="G146" s="40"/>
      <c r="H146" s="41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2"/>
    </row>
    <row r="147" spans="1:63" s="43" customFormat="1" x14ac:dyDescent="0.2">
      <c r="A147" s="47"/>
      <c r="B147" s="40"/>
      <c r="C147" s="40"/>
      <c r="D147" s="40"/>
      <c r="E147" s="40"/>
      <c r="F147" s="40"/>
      <c r="G147" s="40"/>
      <c r="H147" s="41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2"/>
    </row>
    <row r="148" spans="1:63" s="43" customFormat="1" x14ac:dyDescent="0.2">
      <c r="A148" s="47"/>
      <c r="B148" s="40"/>
      <c r="C148" s="40"/>
      <c r="D148" s="40"/>
      <c r="E148" s="40"/>
      <c r="F148" s="40"/>
      <c r="G148" s="40"/>
      <c r="H148" s="41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2"/>
    </row>
    <row r="149" spans="1:63" s="43" customFormat="1" x14ac:dyDescent="0.2">
      <c r="A149" s="47"/>
      <c r="B149" s="40"/>
      <c r="C149" s="40"/>
      <c r="D149" s="40"/>
      <c r="E149" s="40"/>
      <c r="F149" s="40"/>
      <c r="G149" s="40"/>
      <c r="H149" s="41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2"/>
    </row>
    <row r="150" spans="1:63" s="43" customFormat="1" x14ac:dyDescent="0.2">
      <c r="A150" s="47"/>
      <c r="B150" s="40"/>
      <c r="C150" s="40"/>
      <c r="D150" s="40"/>
      <c r="E150" s="40"/>
      <c r="F150" s="40"/>
      <c r="G150" s="40"/>
      <c r="H150" s="41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2"/>
    </row>
    <row r="151" spans="1:63" s="43" customFormat="1" x14ac:dyDescent="0.2">
      <c r="A151" s="47"/>
      <c r="B151" s="40"/>
      <c r="C151" s="40"/>
      <c r="D151" s="40"/>
      <c r="E151" s="40"/>
      <c r="F151" s="40"/>
      <c r="G151" s="40"/>
      <c r="H151" s="41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2"/>
    </row>
    <row r="152" spans="1:63" s="43" customFormat="1" x14ac:dyDescent="0.2">
      <c r="A152" s="47"/>
      <c r="B152" s="40"/>
      <c r="C152" s="40"/>
      <c r="D152" s="40"/>
      <c r="E152" s="40"/>
      <c r="F152" s="40"/>
      <c r="G152" s="40"/>
      <c r="H152" s="41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2"/>
    </row>
    <row r="153" spans="1:63" s="43" customFormat="1" x14ac:dyDescent="0.2">
      <c r="A153" s="47"/>
      <c r="B153" s="40"/>
      <c r="C153" s="40"/>
      <c r="D153" s="40"/>
      <c r="E153" s="40"/>
      <c r="F153" s="40"/>
      <c r="G153" s="40"/>
      <c r="H153" s="41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2"/>
    </row>
    <row r="154" spans="1:63" s="43" customFormat="1" x14ac:dyDescent="0.2">
      <c r="A154" s="47"/>
      <c r="B154" s="40"/>
      <c r="C154" s="40"/>
      <c r="D154" s="40"/>
      <c r="E154" s="40"/>
      <c r="F154" s="40"/>
      <c r="G154" s="40"/>
      <c r="H154" s="41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2"/>
    </row>
    <row r="155" spans="1:63" s="43" customFormat="1" x14ac:dyDescent="0.2">
      <c r="A155" s="47"/>
      <c r="B155" s="40"/>
      <c r="C155" s="40"/>
      <c r="D155" s="40"/>
      <c r="E155" s="40"/>
      <c r="F155" s="40"/>
      <c r="G155" s="40"/>
      <c r="H155" s="41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2"/>
    </row>
    <row r="156" spans="1:63" s="43" customFormat="1" x14ac:dyDescent="0.2">
      <c r="A156" s="47"/>
      <c r="B156" s="40"/>
      <c r="C156" s="40"/>
      <c r="D156" s="40"/>
      <c r="E156" s="40"/>
      <c r="F156" s="40"/>
      <c r="G156" s="40"/>
      <c r="H156" s="41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2"/>
    </row>
    <row r="157" spans="1:63" s="43" customFormat="1" x14ac:dyDescent="0.2">
      <c r="A157" s="47"/>
      <c r="B157" s="40"/>
      <c r="C157" s="40"/>
      <c r="D157" s="40"/>
      <c r="E157" s="40"/>
      <c r="F157" s="40"/>
      <c r="G157" s="40"/>
      <c r="H157" s="41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2"/>
    </row>
    <row r="158" spans="1:63" s="43" customFormat="1" x14ac:dyDescent="0.2">
      <c r="A158" s="47"/>
      <c r="B158" s="40"/>
      <c r="C158" s="40"/>
      <c r="D158" s="40"/>
      <c r="E158" s="40"/>
      <c r="F158" s="40"/>
      <c r="G158" s="40"/>
      <c r="H158" s="41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2"/>
    </row>
    <row r="159" spans="1:63" s="43" customFormat="1" x14ac:dyDescent="0.2">
      <c r="A159" s="47"/>
      <c r="B159" s="40"/>
      <c r="C159" s="40"/>
      <c r="D159" s="40"/>
      <c r="E159" s="40"/>
      <c r="F159" s="40"/>
      <c r="G159" s="40"/>
      <c r="H159" s="41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2"/>
    </row>
    <row r="160" spans="1:63" s="43" customFormat="1" x14ac:dyDescent="0.2">
      <c r="A160" s="47"/>
      <c r="B160" s="40"/>
      <c r="C160" s="40"/>
      <c r="D160" s="40"/>
      <c r="E160" s="40"/>
      <c r="F160" s="40"/>
      <c r="G160" s="40"/>
      <c r="H160" s="41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2"/>
    </row>
    <row r="161" spans="1:63" s="43" customFormat="1" x14ac:dyDescent="0.2">
      <c r="A161" s="47"/>
      <c r="B161" s="40"/>
      <c r="C161" s="40"/>
      <c r="D161" s="40"/>
      <c r="E161" s="40"/>
      <c r="F161" s="40"/>
      <c r="G161" s="40"/>
      <c r="H161" s="41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2"/>
    </row>
    <row r="162" spans="1:63" s="43" customFormat="1" x14ac:dyDescent="0.2">
      <c r="A162" s="47"/>
      <c r="B162" s="40"/>
      <c r="C162" s="40"/>
      <c r="D162" s="40"/>
      <c r="E162" s="40"/>
      <c r="F162" s="40"/>
      <c r="G162" s="40"/>
      <c r="H162" s="41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2"/>
    </row>
    <row r="163" spans="1:63" s="43" customFormat="1" x14ac:dyDescent="0.2">
      <c r="A163" s="47"/>
      <c r="B163" s="40"/>
      <c r="C163" s="40"/>
      <c r="D163" s="40"/>
      <c r="E163" s="40"/>
      <c r="F163" s="40"/>
      <c r="G163" s="40"/>
      <c r="H163" s="41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2"/>
    </row>
    <row r="164" spans="1:63" s="43" customFormat="1" x14ac:dyDescent="0.2">
      <c r="A164" s="47"/>
      <c r="B164" s="40"/>
      <c r="C164" s="40"/>
      <c r="D164" s="40"/>
      <c r="E164" s="40"/>
      <c r="F164" s="40"/>
      <c r="G164" s="40"/>
      <c r="H164" s="41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2"/>
    </row>
    <row r="165" spans="1:63" s="43" customFormat="1" x14ac:dyDescent="0.2">
      <c r="A165" s="47"/>
      <c r="B165" s="40"/>
      <c r="C165" s="40"/>
      <c r="D165" s="40"/>
      <c r="E165" s="40"/>
      <c r="F165" s="40"/>
      <c r="G165" s="40"/>
      <c r="H165" s="41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2"/>
    </row>
    <row r="166" spans="1:63" s="43" customFormat="1" x14ac:dyDescent="0.2">
      <c r="A166" s="47"/>
      <c r="B166" s="40"/>
      <c r="C166" s="40"/>
      <c r="D166" s="40"/>
      <c r="E166" s="40"/>
      <c r="F166" s="40"/>
      <c r="G166" s="40"/>
      <c r="H166" s="41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2"/>
    </row>
    <row r="167" spans="1:63" s="43" customFormat="1" x14ac:dyDescent="0.2">
      <c r="A167" s="47"/>
      <c r="B167" s="40"/>
      <c r="C167" s="40"/>
      <c r="D167" s="40"/>
      <c r="E167" s="40"/>
      <c r="F167" s="40"/>
      <c r="G167" s="40"/>
      <c r="H167" s="41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2"/>
    </row>
    <row r="168" spans="1:63" s="43" customFormat="1" x14ac:dyDescent="0.2">
      <c r="A168" s="47"/>
      <c r="B168" s="40"/>
      <c r="C168" s="40"/>
      <c r="D168" s="40"/>
      <c r="E168" s="40"/>
      <c r="F168" s="40"/>
      <c r="G168" s="40"/>
      <c r="H168" s="41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2"/>
    </row>
    <row r="169" spans="1:63" s="43" customFormat="1" x14ac:dyDescent="0.2">
      <c r="A169" s="47"/>
      <c r="B169" s="40"/>
      <c r="C169" s="40"/>
      <c r="D169" s="40"/>
      <c r="E169" s="40"/>
      <c r="F169" s="40"/>
      <c r="G169" s="40"/>
      <c r="H169" s="41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2"/>
    </row>
    <row r="170" spans="1:63" s="43" customFormat="1" x14ac:dyDescent="0.2">
      <c r="A170" s="47"/>
      <c r="B170" s="40"/>
      <c r="C170" s="40"/>
      <c r="D170" s="40"/>
      <c r="E170" s="40"/>
      <c r="F170" s="40"/>
      <c r="G170" s="40"/>
      <c r="H170" s="41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2"/>
    </row>
    <row r="171" spans="1:63" s="43" customFormat="1" x14ac:dyDescent="0.2">
      <c r="A171" s="47"/>
      <c r="B171" s="40"/>
      <c r="C171" s="40"/>
      <c r="D171" s="40"/>
      <c r="E171" s="40"/>
      <c r="F171" s="40"/>
      <c r="G171" s="40"/>
      <c r="H171" s="41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2"/>
    </row>
    <row r="172" spans="1:63" s="43" customFormat="1" x14ac:dyDescent="0.2">
      <c r="A172" s="47"/>
      <c r="B172" s="40"/>
      <c r="C172" s="40"/>
      <c r="D172" s="40"/>
      <c r="E172" s="40"/>
      <c r="F172" s="40"/>
      <c r="G172" s="40"/>
      <c r="H172" s="41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2"/>
    </row>
    <row r="173" spans="1:63" s="43" customFormat="1" x14ac:dyDescent="0.2">
      <c r="A173" s="47"/>
      <c r="B173" s="40"/>
      <c r="C173" s="40"/>
      <c r="D173" s="40"/>
      <c r="E173" s="40"/>
      <c r="F173" s="40"/>
      <c r="G173" s="40"/>
      <c r="H173" s="41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2"/>
    </row>
    <row r="174" spans="1:63" s="43" customFormat="1" x14ac:dyDescent="0.2">
      <c r="A174" s="47"/>
      <c r="B174" s="40"/>
      <c r="C174" s="40"/>
      <c r="D174" s="40"/>
      <c r="E174" s="40"/>
      <c r="F174" s="40"/>
      <c r="G174" s="40"/>
      <c r="H174" s="41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2"/>
    </row>
    <row r="175" spans="1:63" s="43" customFormat="1" x14ac:dyDescent="0.2">
      <c r="A175" s="47"/>
      <c r="B175" s="40"/>
      <c r="C175" s="40"/>
      <c r="D175" s="40"/>
      <c r="E175" s="40"/>
      <c r="F175" s="40"/>
      <c r="G175" s="40"/>
      <c r="H175" s="41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2"/>
    </row>
    <row r="176" spans="1:63" s="43" customFormat="1" x14ac:dyDescent="0.2">
      <c r="A176" s="47"/>
      <c r="B176" s="40"/>
      <c r="C176" s="40"/>
      <c r="D176" s="40"/>
      <c r="E176" s="40"/>
      <c r="F176" s="40"/>
      <c r="G176" s="40"/>
      <c r="H176" s="41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2"/>
    </row>
    <row r="177" spans="1:63" s="43" customFormat="1" x14ac:dyDescent="0.2">
      <c r="A177" s="47"/>
      <c r="B177" s="40"/>
      <c r="C177" s="40"/>
      <c r="D177" s="40"/>
      <c r="E177" s="40"/>
      <c r="F177" s="40"/>
      <c r="G177" s="40"/>
      <c r="H177" s="41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2"/>
    </row>
    <row r="178" spans="1:63" s="43" customFormat="1" x14ac:dyDescent="0.2">
      <c r="A178" s="47"/>
      <c r="B178" s="40"/>
      <c r="C178" s="40"/>
      <c r="D178" s="40"/>
      <c r="E178" s="40"/>
      <c r="F178" s="40"/>
      <c r="G178" s="40"/>
      <c r="H178" s="41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2"/>
    </row>
    <row r="179" spans="1:63" s="43" customFormat="1" x14ac:dyDescent="0.2">
      <c r="A179" s="47"/>
      <c r="B179" s="40"/>
      <c r="C179" s="40"/>
      <c r="D179" s="40"/>
      <c r="E179" s="40"/>
      <c r="F179" s="40"/>
      <c r="G179" s="40"/>
      <c r="H179" s="41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2"/>
    </row>
    <row r="180" spans="1:63" s="43" customFormat="1" x14ac:dyDescent="0.2">
      <c r="A180" s="47"/>
      <c r="B180" s="40"/>
      <c r="C180" s="40"/>
      <c r="D180" s="40"/>
      <c r="E180" s="40"/>
      <c r="F180" s="40"/>
      <c r="G180" s="40"/>
      <c r="H180" s="41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2"/>
    </row>
    <row r="181" spans="1:63" s="43" customFormat="1" x14ac:dyDescent="0.2">
      <c r="A181" s="47"/>
      <c r="B181" s="40"/>
      <c r="C181" s="40"/>
      <c r="D181" s="40"/>
      <c r="E181" s="40"/>
      <c r="F181" s="40"/>
      <c r="G181" s="40"/>
      <c r="H181" s="41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2"/>
    </row>
    <row r="182" spans="1:63" s="43" customFormat="1" x14ac:dyDescent="0.2">
      <c r="A182" s="47"/>
      <c r="B182" s="40"/>
      <c r="C182" s="40"/>
      <c r="D182" s="40"/>
      <c r="E182" s="40"/>
      <c r="F182" s="40"/>
      <c r="G182" s="40"/>
      <c r="H182" s="41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2"/>
    </row>
    <row r="183" spans="1:63" s="43" customFormat="1" x14ac:dyDescent="0.2">
      <c r="A183" s="47"/>
      <c r="B183" s="40"/>
      <c r="C183" s="40"/>
      <c r="D183" s="40"/>
      <c r="E183" s="40"/>
      <c r="F183" s="40"/>
      <c r="G183" s="40"/>
      <c r="H183" s="41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2"/>
    </row>
    <row r="184" spans="1:63" s="43" customFormat="1" x14ac:dyDescent="0.2">
      <c r="A184" s="47"/>
      <c r="B184" s="40"/>
      <c r="C184" s="40"/>
      <c r="D184" s="40"/>
      <c r="E184" s="40"/>
      <c r="F184" s="40"/>
      <c r="G184" s="40"/>
      <c r="H184" s="41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2"/>
    </row>
    <row r="185" spans="1:63" s="43" customFormat="1" x14ac:dyDescent="0.2">
      <c r="A185" s="47"/>
      <c r="B185" s="40"/>
      <c r="C185" s="40"/>
      <c r="D185" s="40"/>
      <c r="E185" s="40"/>
      <c r="F185" s="40"/>
      <c r="G185" s="40"/>
      <c r="H185" s="41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2"/>
    </row>
    <row r="186" spans="1:63" s="43" customFormat="1" x14ac:dyDescent="0.2">
      <c r="A186" s="47"/>
      <c r="B186" s="40"/>
      <c r="C186" s="40"/>
      <c r="D186" s="40"/>
      <c r="E186" s="40"/>
      <c r="F186" s="40"/>
      <c r="G186" s="40"/>
      <c r="H186" s="41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2"/>
    </row>
    <row r="187" spans="1:63" s="43" customFormat="1" x14ac:dyDescent="0.2">
      <c r="A187" s="47"/>
      <c r="B187" s="40"/>
      <c r="C187" s="40"/>
      <c r="D187" s="40"/>
      <c r="E187" s="40"/>
      <c r="F187" s="40"/>
      <c r="G187" s="40"/>
      <c r="H187" s="41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2"/>
    </row>
    <row r="188" spans="1:63" s="43" customFormat="1" x14ac:dyDescent="0.2">
      <c r="A188" s="47"/>
      <c r="B188" s="40"/>
      <c r="C188" s="40"/>
      <c r="D188" s="40"/>
      <c r="E188" s="40"/>
      <c r="F188" s="40"/>
      <c r="G188" s="40"/>
      <c r="H188" s="41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2"/>
    </row>
    <row r="189" spans="1:63" s="43" customFormat="1" x14ac:dyDescent="0.2">
      <c r="A189" s="47"/>
      <c r="B189" s="40"/>
      <c r="C189" s="40"/>
      <c r="D189" s="40"/>
      <c r="E189" s="40"/>
      <c r="F189" s="40"/>
      <c r="G189" s="40"/>
      <c r="H189" s="41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2"/>
    </row>
    <row r="190" spans="1:63" s="43" customFormat="1" x14ac:dyDescent="0.2">
      <c r="A190" s="47"/>
      <c r="B190" s="40"/>
      <c r="C190" s="40"/>
      <c r="D190" s="40"/>
      <c r="E190" s="40"/>
      <c r="F190" s="40"/>
      <c r="G190" s="40"/>
      <c r="H190" s="41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2"/>
    </row>
    <row r="191" spans="1:63" s="43" customFormat="1" x14ac:dyDescent="0.2">
      <c r="A191" s="47"/>
      <c r="B191" s="40"/>
      <c r="C191" s="40"/>
      <c r="D191" s="40"/>
      <c r="E191" s="40"/>
      <c r="F191" s="40"/>
      <c r="G191" s="40"/>
      <c r="H191" s="41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2"/>
    </row>
    <row r="192" spans="1:63" s="43" customFormat="1" x14ac:dyDescent="0.2">
      <c r="A192" s="47"/>
      <c r="B192" s="40"/>
      <c r="C192" s="40"/>
      <c r="D192" s="40"/>
      <c r="E192" s="40"/>
      <c r="F192" s="40"/>
      <c r="G192" s="40"/>
      <c r="H192" s="41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2"/>
    </row>
    <row r="193" spans="1:63" s="43" customFormat="1" x14ac:dyDescent="0.2">
      <c r="A193" s="47"/>
      <c r="B193" s="40"/>
      <c r="C193" s="40"/>
      <c r="D193" s="40"/>
      <c r="E193" s="40"/>
      <c r="F193" s="40"/>
      <c r="G193" s="40"/>
      <c r="H193" s="41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2"/>
    </row>
    <row r="194" spans="1:63" s="43" customFormat="1" x14ac:dyDescent="0.2">
      <c r="A194" s="47"/>
      <c r="B194" s="40"/>
      <c r="C194" s="40"/>
      <c r="D194" s="40"/>
      <c r="E194" s="40"/>
      <c r="F194" s="40"/>
      <c r="G194" s="40"/>
      <c r="H194" s="41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2"/>
    </row>
    <row r="195" spans="1:63" s="43" customFormat="1" x14ac:dyDescent="0.2">
      <c r="A195" s="47"/>
      <c r="B195" s="40"/>
      <c r="C195" s="40"/>
      <c r="D195" s="40"/>
      <c r="E195" s="40"/>
      <c r="F195" s="40"/>
      <c r="G195" s="40"/>
      <c r="H195" s="41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2"/>
    </row>
    <row r="196" spans="1:63" s="43" customFormat="1" x14ac:dyDescent="0.2">
      <c r="A196" s="47"/>
      <c r="B196" s="40"/>
      <c r="C196" s="40"/>
      <c r="D196" s="40"/>
      <c r="E196" s="40"/>
      <c r="F196" s="40"/>
      <c r="G196" s="40"/>
      <c r="H196" s="41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2"/>
    </row>
    <row r="197" spans="1:63" s="43" customFormat="1" x14ac:dyDescent="0.2">
      <c r="A197" s="47"/>
      <c r="B197" s="40"/>
      <c r="C197" s="40"/>
      <c r="D197" s="40"/>
      <c r="E197" s="40"/>
      <c r="F197" s="40"/>
      <c r="G197" s="40"/>
      <c r="H197" s="41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2"/>
    </row>
    <row r="198" spans="1:63" s="43" customFormat="1" x14ac:dyDescent="0.2">
      <c r="A198" s="47"/>
      <c r="B198" s="40"/>
      <c r="C198" s="40"/>
      <c r="D198" s="40"/>
      <c r="E198" s="40"/>
      <c r="F198" s="40"/>
      <c r="G198" s="40"/>
      <c r="H198" s="41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2"/>
    </row>
    <row r="199" spans="1:63" s="43" customFormat="1" x14ac:dyDescent="0.2">
      <c r="A199" s="47"/>
      <c r="B199" s="40"/>
      <c r="C199" s="40"/>
      <c r="D199" s="40"/>
      <c r="E199" s="40"/>
      <c r="F199" s="40"/>
      <c r="G199" s="40"/>
      <c r="H199" s="41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2"/>
    </row>
    <row r="200" spans="1:63" s="43" customFormat="1" x14ac:dyDescent="0.2">
      <c r="A200" s="47"/>
      <c r="B200" s="40"/>
      <c r="C200" s="40"/>
      <c r="D200" s="40"/>
      <c r="E200" s="40"/>
      <c r="F200" s="40"/>
      <c r="G200" s="40"/>
      <c r="H200" s="41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2"/>
    </row>
    <row r="201" spans="1:63" s="43" customFormat="1" x14ac:dyDescent="0.2">
      <c r="A201" s="47"/>
      <c r="B201" s="40"/>
      <c r="C201" s="40"/>
      <c r="D201" s="40"/>
      <c r="E201" s="40"/>
      <c r="F201" s="40"/>
      <c r="G201" s="40"/>
      <c r="H201" s="41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2"/>
    </row>
    <row r="202" spans="1:63" s="43" customFormat="1" x14ac:dyDescent="0.2">
      <c r="A202" s="47"/>
      <c r="B202" s="40"/>
      <c r="C202" s="40"/>
      <c r="D202" s="40"/>
      <c r="E202" s="40"/>
      <c r="F202" s="40"/>
      <c r="G202" s="40"/>
      <c r="H202" s="41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2"/>
    </row>
    <row r="203" spans="1:63" s="43" customFormat="1" x14ac:dyDescent="0.2">
      <c r="A203" s="47"/>
      <c r="B203" s="40"/>
      <c r="C203" s="40"/>
      <c r="D203" s="40"/>
      <c r="E203" s="40"/>
      <c r="F203" s="40"/>
      <c r="G203" s="40"/>
      <c r="H203" s="41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2"/>
    </row>
    <row r="204" spans="1:63" s="43" customFormat="1" x14ac:dyDescent="0.2">
      <c r="A204" s="47"/>
      <c r="B204" s="40"/>
      <c r="C204" s="40"/>
      <c r="D204" s="40"/>
      <c r="E204" s="40"/>
      <c r="F204" s="40"/>
      <c r="G204" s="40"/>
      <c r="H204" s="41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2"/>
    </row>
    <row r="205" spans="1:63" s="43" customFormat="1" x14ac:dyDescent="0.2">
      <c r="A205" s="47"/>
      <c r="B205" s="40"/>
      <c r="C205" s="40"/>
      <c r="D205" s="40"/>
      <c r="E205" s="40"/>
      <c r="F205" s="40"/>
      <c r="G205" s="40"/>
      <c r="H205" s="41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2"/>
    </row>
    <row r="206" spans="1:63" s="43" customFormat="1" x14ac:dyDescent="0.2">
      <c r="A206" s="47"/>
      <c r="B206" s="40"/>
      <c r="C206" s="40"/>
      <c r="D206" s="40"/>
      <c r="E206" s="40"/>
      <c r="F206" s="40"/>
      <c r="G206" s="40"/>
      <c r="H206" s="41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2"/>
    </row>
    <row r="207" spans="1:63" s="43" customFormat="1" x14ac:dyDescent="0.2">
      <c r="A207" s="47"/>
      <c r="B207" s="40"/>
      <c r="C207" s="40"/>
      <c r="D207" s="40"/>
      <c r="E207" s="40"/>
      <c r="F207" s="40"/>
      <c r="G207" s="40"/>
      <c r="H207" s="41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2"/>
    </row>
    <row r="208" spans="1:63" s="43" customFormat="1" x14ac:dyDescent="0.2">
      <c r="A208" s="47"/>
      <c r="B208" s="40"/>
      <c r="C208" s="40"/>
      <c r="D208" s="40"/>
      <c r="E208" s="40"/>
      <c r="F208" s="40"/>
      <c r="G208" s="40"/>
      <c r="H208" s="41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2"/>
    </row>
    <row r="209" spans="1:63" s="43" customFormat="1" x14ac:dyDescent="0.2">
      <c r="A209" s="47"/>
      <c r="B209" s="40"/>
      <c r="C209" s="40"/>
      <c r="D209" s="40"/>
      <c r="E209" s="40"/>
      <c r="F209" s="40"/>
      <c r="G209" s="40"/>
      <c r="H209" s="41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2"/>
    </row>
    <row r="210" spans="1:63" s="43" customFormat="1" x14ac:dyDescent="0.2">
      <c r="A210" s="47"/>
      <c r="B210" s="40"/>
      <c r="C210" s="40"/>
      <c r="D210" s="40"/>
      <c r="E210" s="40"/>
      <c r="F210" s="40"/>
      <c r="G210" s="40"/>
      <c r="H210" s="41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2"/>
    </row>
    <row r="211" spans="1:63" s="43" customFormat="1" x14ac:dyDescent="0.2">
      <c r="A211" s="47"/>
      <c r="B211" s="40"/>
      <c r="C211" s="40"/>
      <c r="D211" s="40"/>
      <c r="E211" s="40"/>
      <c r="F211" s="40"/>
      <c r="G211" s="40"/>
      <c r="H211" s="41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2"/>
    </row>
    <row r="212" spans="1:63" s="43" customFormat="1" x14ac:dyDescent="0.2">
      <c r="A212" s="47"/>
      <c r="B212" s="40"/>
      <c r="C212" s="40"/>
      <c r="D212" s="40"/>
      <c r="E212" s="40"/>
      <c r="F212" s="40"/>
      <c r="G212" s="40"/>
      <c r="H212" s="41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2"/>
    </row>
    <row r="213" spans="1:63" s="43" customFormat="1" x14ac:dyDescent="0.2">
      <c r="A213" s="47"/>
      <c r="B213" s="40"/>
      <c r="C213" s="40"/>
      <c r="D213" s="40"/>
      <c r="E213" s="40"/>
      <c r="F213" s="40"/>
      <c r="G213" s="40"/>
      <c r="H213" s="41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2"/>
    </row>
    <row r="214" spans="1:63" s="43" customFormat="1" x14ac:dyDescent="0.2">
      <c r="A214" s="47"/>
      <c r="B214" s="40"/>
      <c r="C214" s="40"/>
      <c r="D214" s="40"/>
      <c r="E214" s="40"/>
      <c r="F214" s="40"/>
      <c r="G214" s="40"/>
      <c r="H214" s="41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2"/>
    </row>
    <row r="215" spans="1:63" s="43" customFormat="1" x14ac:dyDescent="0.2">
      <c r="A215" s="47"/>
      <c r="B215" s="40"/>
      <c r="C215" s="40"/>
      <c r="D215" s="40"/>
      <c r="E215" s="40"/>
      <c r="F215" s="40"/>
      <c r="G215" s="40"/>
      <c r="H215" s="41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2"/>
    </row>
    <row r="216" spans="1:63" s="43" customFormat="1" x14ac:dyDescent="0.2">
      <c r="A216" s="47"/>
      <c r="B216" s="40"/>
      <c r="C216" s="40"/>
      <c r="D216" s="40"/>
      <c r="E216" s="40"/>
      <c r="F216" s="40"/>
      <c r="G216" s="40"/>
      <c r="H216" s="41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2"/>
    </row>
    <row r="217" spans="1:63" s="43" customFormat="1" x14ac:dyDescent="0.2">
      <c r="A217" s="47"/>
      <c r="B217" s="40"/>
      <c r="C217" s="40"/>
      <c r="D217" s="40"/>
      <c r="E217" s="40"/>
      <c r="F217" s="40"/>
      <c r="G217" s="40"/>
      <c r="H217" s="41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2"/>
    </row>
    <row r="218" spans="1:63" s="43" customFormat="1" x14ac:dyDescent="0.2">
      <c r="A218" s="47"/>
      <c r="B218" s="40"/>
      <c r="C218" s="40"/>
      <c r="D218" s="40"/>
      <c r="E218" s="40"/>
      <c r="F218" s="40"/>
      <c r="G218" s="40"/>
      <c r="H218" s="41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2"/>
    </row>
    <row r="219" spans="1:63" s="43" customFormat="1" x14ac:dyDescent="0.2">
      <c r="A219" s="47"/>
      <c r="B219" s="40"/>
      <c r="C219" s="40"/>
      <c r="D219" s="40"/>
      <c r="E219" s="40"/>
      <c r="F219" s="40"/>
      <c r="G219" s="40"/>
      <c r="H219" s="41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2"/>
    </row>
    <row r="220" spans="1:63" s="43" customFormat="1" x14ac:dyDescent="0.2">
      <c r="A220" s="47"/>
      <c r="B220" s="40"/>
      <c r="C220" s="40"/>
      <c r="D220" s="40"/>
      <c r="E220" s="40"/>
      <c r="F220" s="40"/>
      <c r="G220" s="40"/>
      <c r="H220" s="41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2"/>
    </row>
    <row r="221" spans="1:63" s="43" customFormat="1" x14ac:dyDescent="0.2">
      <c r="A221" s="47"/>
      <c r="B221" s="40"/>
      <c r="C221" s="40"/>
      <c r="D221" s="40"/>
      <c r="E221" s="40"/>
      <c r="F221" s="40"/>
      <c r="G221" s="40"/>
      <c r="H221" s="41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2"/>
    </row>
    <row r="222" spans="1:63" s="43" customFormat="1" x14ac:dyDescent="0.2">
      <c r="A222" s="47"/>
      <c r="B222" s="40"/>
      <c r="C222" s="40"/>
      <c r="D222" s="40"/>
      <c r="E222" s="40"/>
      <c r="F222" s="40"/>
      <c r="G222" s="40"/>
      <c r="H222" s="41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2"/>
    </row>
    <row r="223" spans="1:63" s="43" customFormat="1" x14ac:dyDescent="0.2">
      <c r="A223" s="47"/>
      <c r="B223" s="40"/>
      <c r="C223" s="40"/>
      <c r="D223" s="40"/>
      <c r="E223" s="40"/>
      <c r="F223" s="40"/>
      <c r="G223" s="40"/>
      <c r="H223" s="41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2"/>
    </row>
    <row r="224" spans="1:63" s="43" customFormat="1" x14ac:dyDescent="0.2">
      <c r="A224" s="47"/>
      <c r="B224" s="40"/>
      <c r="C224" s="40"/>
      <c r="D224" s="40"/>
      <c r="E224" s="40"/>
      <c r="F224" s="40"/>
      <c r="G224" s="40"/>
      <c r="H224" s="41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2"/>
    </row>
    <row r="225" spans="1:63" s="43" customFormat="1" x14ac:dyDescent="0.2">
      <c r="A225" s="47"/>
      <c r="B225" s="40"/>
      <c r="C225" s="40"/>
      <c r="D225" s="40"/>
      <c r="E225" s="40"/>
      <c r="F225" s="40"/>
      <c r="G225" s="40"/>
      <c r="H225" s="41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2"/>
    </row>
    <row r="226" spans="1:63" s="43" customFormat="1" x14ac:dyDescent="0.2">
      <c r="A226" s="47"/>
      <c r="B226" s="40"/>
      <c r="C226" s="40"/>
      <c r="D226" s="40"/>
      <c r="E226" s="40"/>
      <c r="F226" s="40"/>
      <c r="G226" s="40"/>
      <c r="H226" s="41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2"/>
    </row>
    <row r="227" spans="1:63" s="43" customFormat="1" x14ac:dyDescent="0.2">
      <c r="A227" s="47"/>
      <c r="B227" s="40"/>
      <c r="C227" s="40"/>
      <c r="D227" s="40"/>
      <c r="E227" s="40"/>
      <c r="F227" s="40"/>
      <c r="G227" s="40"/>
      <c r="H227" s="41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2"/>
    </row>
    <row r="228" spans="1:63" s="43" customFormat="1" x14ac:dyDescent="0.2">
      <c r="A228" s="47"/>
      <c r="B228" s="40"/>
      <c r="C228" s="40"/>
      <c r="D228" s="40"/>
      <c r="E228" s="40"/>
      <c r="F228" s="40"/>
      <c r="G228" s="40"/>
      <c r="H228" s="41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2"/>
    </row>
    <row r="229" spans="1:63" s="43" customFormat="1" x14ac:dyDescent="0.2">
      <c r="A229" s="47"/>
      <c r="B229" s="40"/>
      <c r="C229" s="40"/>
      <c r="D229" s="40"/>
      <c r="E229" s="40"/>
      <c r="F229" s="40"/>
      <c r="G229" s="40"/>
      <c r="H229" s="41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2"/>
    </row>
    <row r="230" spans="1:63" s="43" customFormat="1" x14ac:dyDescent="0.2">
      <c r="A230" s="47"/>
      <c r="B230" s="40"/>
      <c r="C230" s="40"/>
      <c r="D230" s="40"/>
      <c r="E230" s="40"/>
      <c r="F230" s="40"/>
      <c r="G230" s="40"/>
      <c r="H230" s="41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2"/>
    </row>
    <row r="231" spans="1:63" s="43" customFormat="1" x14ac:dyDescent="0.2">
      <c r="A231" s="47"/>
      <c r="B231" s="40"/>
      <c r="C231" s="40"/>
      <c r="D231" s="40"/>
      <c r="E231" s="40"/>
      <c r="F231" s="40"/>
      <c r="G231" s="40"/>
      <c r="H231" s="41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2"/>
    </row>
    <row r="232" spans="1:63" s="43" customFormat="1" x14ac:dyDescent="0.2">
      <c r="A232" s="47"/>
      <c r="B232" s="40"/>
      <c r="C232" s="40"/>
      <c r="D232" s="40"/>
      <c r="E232" s="40"/>
      <c r="F232" s="40"/>
      <c r="G232" s="40"/>
      <c r="H232" s="41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2"/>
    </row>
    <row r="233" spans="1:63" s="43" customFormat="1" x14ac:dyDescent="0.2">
      <c r="A233" s="47"/>
      <c r="B233" s="40"/>
      <c r="C233" s="40"/>
      <c r="D233" s="40"/>
      <c r="E233" s="40"/>
      <c r="F233" s="40"/>
      <c r="G233" s="40"/>
      <c r="H233" s="41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2"/>
    </row>
    <row r="234" spans="1:63" s="43" customFormat="1" x14ac:dyDescent="0.2">
      <c r="A234" s="47"/>
      <c r="B234" s="40"/>
      <c r="C234" s="40"/>
      <c r="D234" s="40"/>
      <c r="E234" s="40"/>
      <c r="F234" s="40"/>
      <c r="G234" s="40"/>
      <c r="H234" s="41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2"/>
    </row>
    <row r="235" spans="1:63" s="43" customFormat="1" x14ac:dyDescent="0.2">
      <c r="A235" s="47"/>
      <c r="B235" s="40"/>
      <c r="C235" s="40"/>
      <c r="D235" s="40"/>
      <c r="E235" s="40"/>
      <c r="F235" s="40"/>
      <c r="G235" s="40"/>
      <c r="H235" s="41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2"/>
    </row>
    <row r="236" spans="1:63" s="43" customFormat="1" x14ac:dyDescent="0.2">
      <c r="A236" s="47"/>
      <c r="B236" s="40"/>
      <c r="C236" s="40"/>
      <c r="D236" s="40"/>
      <c r="E236" s="40"/>
      <c r="F236" s="40"/>
      <c r="G236" s="40"/>
      <c r="H236" s="41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2"/>
    </row>
    <row r="237" spans="1:63" s="43" customFormat="1" x14ac:dyDescent="0.2">
      <c r="A237" s="47"/>
      <c r="B237" s="40"/>
      <c r="C237" s="40"/>
      <c r="D237" s="40"/>
      <c r="E237" s="40"/>
      <c r="F237" s="40"/>
      <c r="G237" s="40"/>
      <c r="H237" s="41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2"/>
    </row>
    <row r="238" spans="1:63" s="43" customFormat="1" x14ac:dyDescent="0.2">
      <c r="A238" s="47"/>
      <c r="B238" s="40"/>
      <c r="C238" s="40"/>
      <c r="D238" s="40"/>
      <c r="E238" s="40"/>
      <c r="F238" s="40"/>
      <c r="G238" s="40"/>
      <c r="H238" s="41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2"/>
    </row>
    <row r="239" spans="1:63" s="43" customFormat="1" x14ac:dyDescent="0.2">
      <c r="A239" s="47"/>
      <c r="B239" s="40"/>
      <c r="C239" s="40"/>
      <c r="D239" s="40"/>
      <c r="E239" s="40"/>
      <c r="F239" s="40"/>
      <c r="G239" s="40"/>
      <c r="H239" s="41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2"/>
    </row>
    <row r="240" spans="1:63" s="43" customFormat="1" x14ac:dyDescent="0.2">
      <c r="A240" s="47"/>
      <c r="B240" s="40"/>
      <c r="C240" s="40"/>
      <c r="D240" s="40"/>
      <c r="E240" s="40"/>
      <c r="F240" s="40"/>
      <c r="G240" s="40"/>
      <c r="H240" s="41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2"/>
    </row>
    <row r="241" spans="1:63" s="43" customFormat="1" x14ac:dyDescent="0.2">
      <c r="A241" s="47"/>
      <c r="B241" s="40"/>
      <c r="C241" s="40"/>
      <c r="D241" s="40"/>
      <c r="E241" s="40"/>
      <c r="F241" s="40"/>
      <c r="G241" s="40"/>
      <c r="H241" s="41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2"/>
    </row>
    <row r="242" spans="1:63" s="43" customFormat="1" x14ac:dyDescent="0.2">
      <c r="A242" s="47"/>
      <c r="B242" s="40"/>
      <c r="C242" s="40"/>
      <c r="D242" s="40"/>
      <c r="E242" s="40"/>
      <c r="F242" s="40"/>
      <c r="G242" s="40"/>
      <c r="H242" s="41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2"/>
    </row>
    <row r="243" spans="1:63" s="43" customFormat="1" x14ac:dyDescent="0.2">
      <c r="A243" s="47"/>
      <c r="B243" s="40"/>
      <c r="C243" s="40"/>
      <c r="D243" s="40"/>
      <c r="E243" s="40"/>
      <c r="F243" s="40"/>
      <c r="G243" s="40"/>
      <c r="H243" s="41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2"/>
    </row>
    <row r="244" spans="1:63" s="43" customFormat="1" x14ac:dyDescent="0.2">
      <c r="A244" s="47"/>
      <c r="B244" s="40"/>
      <c r="C244" s="40"/>
      <c r="D244" s="40"/>
      <c r="E244" s="40"/>
      <c r="F244" s="40"/>
      <c r="G244" s="40"/>
      <c r="H244" s="41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2"/>
    </row>
    <row r="245" spans="1:63" s="43" customFormat="1" x14ac:dyDescent="0.2">
      <c r="A245" s="47"/>
      <c r="B245" s="40"/>
      <c r="C245" s="40"/>
      <c r="D245" s="40"/>
      <c r="E245" s="40"/>
      <c r="F245" s="40"/>
      <c r="G245" s="40"/>
      <c r="H245" s="41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2"/>
    </row>
    <row r="246" spans="1:63" s="43" customFormat="1" x14ac:dyDescent="0.2">
      <c r="A246" s="47"/>
      <c r="B246" s="40"/>
      <c r="C246" s="40"/>
      <c r="D246" s="40"/>
      <c r="E246" s="40"/>
      <c r="F246" s="40"/>
      <c r="G246" s="40"/>
      <c r="H246" s="41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2"/>
    </row>
    <row r="247" spans="1:63" s="43" customFormat="1" x14ac:dyDescent="0.2">
      <c r="A247" s="47"/>
      <c r="B247" s="40"/>
      <c r="C247" s="40"/>
      <c r="D247" s="40"/>
      <c r="E247" s="40"/>
      <c r="F247" s="40"/>
      <c r="G247" s="40"/>
      <c r="H247" s="41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2"/>
    </row>
    <row r="248" spans="1:63" s="43" customFormat="1" x14ac:dyDescent="0.2">
      <c r="A248" s="47"/>
      <c r="B248" s="40"/>
      <c r="C248" s="40"/>
      <c r="D248" s="40"/>
      <c r="E248" s="40"/>
      <c r="F248" s="40"/>
      <c r="G248" s="40"/>
      <c r="H248" s="41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2"/>
    </row>
    <row r="249" spans="1:63" s="43" customFormat="1" x14ac:dyDescent="0.2">
      <c r="A249" s="47"/>
      <c r="B249" s="40"/>
      <c r="C249" s="40"/>
      <c r="D249" s="40"/>
      <c r="E249" s="40"/>
      <c r="F249" s="40"/>
      <c r="G249" s="40"/>
      <c r="H249" s="41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2"/>
    </row>
    <row r="250" spans="1:63" s="43" customFormat="1" x14ac:dyDescent="0.2">
      <c r="A250" s="47"/>
      <c r="B250" s="40"/>
      <c r="C250" s="40"/>
      <c r="D250" s="40"/>
      <c r="E250" s="40"/>
      <c r="F250" s="40"/>
      <c r="G250" s="40"/>
      <c r="H250" s="41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2"/>
    </row>
    <row r="251" spans="1:63" s="43" customFormat="1" x14ac:dyDescent="0.2">
      <c r="A251" s="47"/>
      <c r="B251" s="40"/>
      <c r="C251" s="40"/>
      <c r="D251" s="40"/>
      <c r="E251" s="40"/>
      <c r="F251" s="40"/>
      <c r="G251" s="40"/>
      <c r="H251" s="41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2"/>
    </row>
    <row r="252" spans="1:63" s="43" customFormat="1" x14ac:dyDescent="0.2">
      <c r="A252" s="47"/>
      <c r="B252" s="40"/>
      <c r="C252" s="40"/>
      <c r="D252" s="40"/>
      <c r="E252" s="40"/>
      <c r="F252" s="40"/>
      <c r="G252" s="40"/>
      <c r="H252" s="41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2"/>
    </row>
    <row r="253" spans="1:63" s="43" customFormat="1" x14ac:dyDescent="0.2">
      <c r="A253" s="47"/>
      <c r="B253" s="40"/>
      <c r="C253" s="40"/>
      <c r="D253" s="40"/>
      <c r="E253" s="40"/>
      <c r="F253" s="40"/>
      <c r="G253" s="40"/>
      <c r="H253" s="41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2"/>
    </row>
    <row r="254" spans="1:63" s="43" customFormat="1" x14ac:dyDescent="0.2">
      <c r="A254" s="47"/>
      <c r="B254" s="40"/>
      <c r="C254" s="40"/>
      <c r="D254" s="40"/>
      <c r="E254" s="40"/>
      <c r="F254" s="40"/>
      <c r="G254" s="40"/>
      <c r="H254" s="41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2"/>
    </row>
    <row r="255" spans="1:63" s="43" customFormat="1" x14ac:dyDescent="0.2">
      <c r="A255" s="47"/>
      <c r="B255" s="40"/>
      <c r="C255" s="40"/>
      <c r="D255" s="40"/>
      <c r="E255" s="40"/>
      <c r="F255" s="40"/>
      <c r="G255" s="40"/>
      <c r="H255" s="41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2"/>
    </row>
    <row r="256" spans="1:63" s="43" customFormat="1" x14ac:dyDescent="0.2">
      <c r="A256" s="47"/>
      <c r="B256" s="40"/>
      <c r="C256" s="40"/>
      <c r="D256" s="40"/>
      <c r="E256" s="40"/>
      <c r="F256" s="40"/>
      <c r="G256" s="40"/>
      <c r="H256" s="41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2"/>
    </row>
    <row r="257" spans="1:63" s="43" customFormat="1" x14ac:dyDescent="0.2">
      <c r="A257" s="47"/>
      <c r="B257" s="40"/>
      <c r="C257" s="40"/>
      <c r="D257" s="40"/>
      <c r="E257" s="40"/>
      <c r="F257" s="40"/>
      <c r="G257" s="40"/>
      <c r="H257" s="41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2"/>
    </row>
    <row r="258" spans="1:63" s="43" customFormat="1" x14ac:dyDescent="0.2">
      <c r="A258" s="47"/>
      <c r="B258" s="40"/>
      <c r="C258" s="40"/>
      <c r="D258" s="40"/>
      <c r="E258" s="40"/>
      <c r="F258" s="40"/>
      <c r="G258" s="40"/>
      <c r="H258" s="41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2"/>
    </row>
    <row r="259" spans="1:63" s="43" customFormat="1" x14ac:dyDescent="0.2">
      <c r="A259" s="47"/>
      <c r="B259" s="40"/>
      <c r="C259" s="40"/>
      <c r="D259" s="40"/>
      <c r="E259" s="40"/>
      <c r="F259" s="40"/>
      <c r="G259" s="40"/>
      <c r="H259" s="41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2"/>
    </row>
    <row r="260" spans="1:63" s="43" customFormat="1" x14ac:dyDescent="0.2">
      <c r="A260" s="47"/>
      <c r="B260" s="40"/>
      <c r="C260" s="40"/>
      <c r="D260" s="40"/>
      <c r="E260" s="40"/>
      <c r="F260" s="40"/>
      <c r="G260" s="40"/>
      <c r="H260" s="41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2"/>
    </row>
    <row r="261" spans="1:63" s="43" customFormat="1" x14ac:dyDescent="0.2">
      <c r="A261" s="47"/>
      <c r="B261" s="40"/>
      <c r="C261" s="40"/>
      <c r="D261" s="40"/>
      <c r="E261" s="40"/>
      <c r="F261" s="40"/>
      <c r="G261" s="40"/>
      <c r="H261" s="41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2"/>
    </row>
    <row r="262" spans="1:63" s="43" customFormat="1" x14ac:dyDescent="0.2">
      <c r="A262" s="47"/>
      <c r="B262" s="40"/>
      <c r="C262" s="40"/>
      <c r="D262" s="40"/>
      <c r="E262" s="40"/>
      <c r="F262" s="40"/>
      <c r="G262" s="40"/>
      <c r="H262" s="41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2"/>
    </row>
    <row r="263" spans="1:63" s="43" customFormat="1" x14ac:dyDescent="0.2">
      <c r="A263" s="47"/>
      <c r="B263" s="40"/>
      <c r="C263" s="40"/>
      <c r="D263" s="40"/>
      <c r="E263" s="40"/>
      <c r="F263" s="40"/>
      <c r="G263" s="40"/>
      <c r="H263" s="41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2"/>
    </row>
    <row r="264" spans="1:63" s="43" customFormat="1" x14ac:dyDescent="0.2">
      <c r="A264" s="47"/>
      <c r="B264" s="40"/>
      <c r="C264" s="40"/>
      <c r="D264" s="40"/>
      <c r="E264" s="40"/>
      <c r="F264" s="40"/>
      <c r="G264" s="40"/>
      <c r="H264" s="41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2"/>
    </row>
    <row r="265" spans="1:63" s="43" customFormat="1" x14ac:dyDescent="0.2">
      <c r="A265" s="47"/>
      <c r="B265" s="40"/>
      <c r="C265" s="40"/>
      <c r="D265" s="40"/>
      <c r="E265" s="40"/>
      <c r="F265" s="40"/>
      <c r="G265" s="40"/>
      <c r="H265" s="41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2"/>
    </row>
    <row r="266" spans="1:63" s="43" customFormat="1" x14ac:dyDescent="0.2">
      <c r="A266" s="47"/>
      <c r="B266" s="40"/>
      <c r="C266" s="40"/>
      <c r="D266" s="40"/>
      <c r="E266" s="40"/>
      <c r="F266" s="40"/>
      <c r="G266" s="40"/>
      <c r="H266" s="41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2"/>
    </row>
    <row r="267" spans="1:63" s="43" customFormat="1" x14ac:dyDescent="0.2">
      <c r="A267" s="47"/>
      <c r="B267" s="40"/>
      <c r="C267" s="40"/>
      <c r="D267" s="40"/>
      <c r="E267" s="40"/>
      <c r="F267" s="40"/>
      <c r="G267" s="40"/>
      <c r="H267" s="41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2"/>
    </row>
    <row r="268" spans="1:63" s="43" customFormat="1" x14ac:dyDescent="0.2">
      <c r="A268" s="47"/>
      <c r="B268" s="40"/>
      <c r="C268" s="40"/>
      <c r="D268" s="40"/>
      <c r="E268" s="40"/>
      <c r="F268" s="40"/>
      <c r="G268" s="40"/>
      <c r="H268" s="41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2"/>
    </row>
    <row r="269" spans="1:63" s="43" customFormat="1" x14ac:dyDescent="0.2">
      <c r="A269" s="47"/>
      <c r="B269" s="40"/>
      <c r="C269" s="40"/>
      <c r="D269" s="40"/>
      <c r="E269" s="40"/>
      <c r="F269" s="40"/>
      <c r="G269" s="40"/>
      <c r="H269" s="41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2"/>
    </row>
    <row r="270" spans="1:63" s="43" customFormat="1" x14ac:dyDescent="0.2">
      <c r="A270" s="47"/>
      <c r="B270" s="40"/>
      <c r="C270" s="40"/>
      <c r="D270" s="40"/>
      <c r="E270" s="40"/>
      <c r="F270" s="40"/>
      <c r="G270" s="40"/>
      <c r="H270" s="41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2"/>
    </row>
    <row r="271" spans="1:63" s="43" customFormat="1" x14ac:dyDescent="0.2">
      <c r="A271" s="47"/>
      <c r="B271" s="40"/>
      <c r="C271" s="40"/>
      <c r="D271" s="40"/>
      <c r="E271" s="40"/>
      <c r="F271" s="40"/>
      <c r="G271" s="40"/>
      <c r="H271" s="41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2"/>
    </row>
    <row r="272" spans="1:63" s="43" customFormat="1" x14ac:dyDescent="0.2">
      <c r="A272" s="47"/>
      <c r="B272" s="40"/>
      <c r="C272" s="40"/>
      <c r="D272" s="40"/>
      <c r="E272" s="40"/>
      <c r="F272" s="40"/>
      <c r="G272" s="40"/>
      <c r="H272" s="41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2"/>
    </row>
    <row r="273" spans="1:63" s="43" customFormat="1" x14ac:dyDescent="0.2">
      <c r="A273" s="47"/>
      <c r="B273" s="40"/>
      <c r="C273" s="40"/>
      <c r="D273" s="40"/>
      <c r="E273" s="40"/>
      <c r="F273" s="40"/>
      <c r="G273" s="40"/>
      <c r="H273" s="41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2"/>
    </row>
    <row r="274" spans="1:63" s="43" customFormat="1" x14ac:dyDescent="0.2">
      <c r="A274" s="47"/>
      <c r="B274" s="40"/>
      <c r="C274" s="40"/>
      <c r="D274" s="40"/>
      <c r="E274" s="40"/>
      <c r="F274" s="40"/>
      <c r="G274" s="40"/>
      <c r="H274" s="41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2"/>
    </row>
    <row r="275" spans="1:63" s="43" customFormat="1" x14ac:dyDescent="0.2">
      <c r="A275" s="47"/>
      <c r="B275" s="40"/>
      <c r="C275" s="40"/>
      <c r="D275" s="40"/>
      <c r="E275" s="40"/>
      <c r="F275" s="40"/>
      <c r="G275" s="40"/>
      <c r="H275" s="41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2"/>
    </row>
    <row r="276" spans="1:63" s="43" customFormat="1" x14ac:dyDescent="0.2">
      <c r="A276" s="47"/>
      <c r="B276" s="40"/>
      <c r="C276" s="40"/>
      <c r="D276" s="40"/>
      <c r="E276" s="40"/>
      <c r="F276" s="40"/>
      <c r="G276" s="40"/>
      <c r="H276" s="41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2"/>
    </row>
    <row r="277" spans="1:63" s="43" customFormat="1" x14ac:dyDescent="0.2">
      <c r="A277" s="47"/>
      <c r="B277" s="40"/>
      <c r="C277" s="40"/>
      <c r="D277" s="40"/>
      <c r="E277" s="40"/>
      <c r="F277" s="40"/>
      <c r="G277" s="40"/>
      <c r="H277" s="41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2"/>
    </row>
    <row r="278" spans="1:63" s="43" customFormat="1" x14ac:dyDescent="0.2">
      <c r="A278" s="47"/>
      <c r="B278" s="40"/>
      <c r="C278" s="40"/>
      <c r="D278" s="40"/>
      <c r="E278" s="40"/>
      <c r="F278" s="40"/>
      <c r="G278" s="40"/>
      <c r="H278" s="41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2"/>
    </row>
    <row r="279" spans="1:63" s="43" customFormat="1" x14ac:dyDescent="0.2">
      <c r="A279" s="47"/>
      <c r="B279" s="40"/>
      <c r="C279" s="40"/>
      <c r="D279" s="40"/>
      <c r="E279" s="40"/>
      <c r="F279" s="40"/>
      <c r="G279" s="40"/>
      <c r="H279" s="41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2"/>
    </row>
    <row r="280" spans="1:63" s="43" customFormat="1" x14ac:dyDescent="0.2">
      <c r="A280" s="47"/>
      <c r="B280" s="40"/>
      <c r="C280" s="40"/>
      <c r="D280" s="40"/>
      <c r="E280" s="40"/>
      <c r="F280" s="40"/>
      <c r="G280" s="40"/>
      <c r="H280" s="41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2"/>
    </row>
    <row r="281" spans="1:63" s="43" customFormat="1" x14ac:dyDescent="0.2">
      <c r="A281" s="47"/>
      <c r="B281" s="40"/>
      <c r="C281" s="40"/>
      <c r="D281" s="40"/>
      <c r="E281" s="40"/>
      <c r="F281" s="40"/>
      <c r="G281" s="40"/>
      <c r="H281" s="41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2"/>
    </row>
    <row r="282" spans="1:63" s="43" customFormat="1" x14ac:dyDescent="0.2">
      <c r="A282" s="47"/>
      <c r="B282" s="40"/>
      <c r="C282" s="40"/>
      <c r="D282" s="40"/>
      <c r="E282" s="40"/>
      <c r="F282" s="40"/>
      <c r="G282" s="40"/>
      <c r="H282" s="41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2"/>
    </row>
    <row r="283" spans="1:63" s="43" customFormat="1" x14ac:dyDescent="0.2">
      <c r="A283" s="47"/>
      <c r="B283" s="40"/>
      <c r="C283" s="40"/>
      <c r="D283" s="40"/>
      <c r="E283" s="40"/>
      <c r="F283" s="40"/>
      <c r="G283" s="40"/>
      <c r="H283" s="41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2"/>
    </row>
    <row r="284" spans="1:63" s="43" customFormat="1" x14ac:dyDescent="0.2">
      <c r="A284" s="47"/>
      <c r="B284" s="40"/>
      <c r="C284" s="40"/>
      <c r="D284" s="40"/>
      <c r="E284" s="40"/>
      <c r="F284" s="40"/>
      <c r="G284" s="40"/>
      <c r="H284" s="41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2"/>
    </row>
    <row r="285" spans="1:63" s="43" customFormat="1" x14ac:dyDescent="0.2">
      <c r="A285" s="47"/>
      <c r="B285" s="40"/>
      <c r="C285" s="40"/>
      <c r="D285" s="40"/>
      <c r="E285" s="40"/>
      <c r="F285" s="40"/>
      <c r="G285" s="40"/>
      <c r="H285" s="41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2"/>
    </row>
    <row r="286" spans="1:63" s="43" customFormat="1" x14ac:dyDescent="0.2">
      <c r="A286" s="47"/>
      <c r="B286" s="40"/>
      <c r="C286" s="40"/>
      <c r="D286" s="40"/>
      <c r="E286" s="40"/>
      <c r="F286" s="40"/>
      <c r="G286" s="40"/>
      <c r="H286" s="41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2"/>
    </row>
    <row r="287" spans="1:63" s="43" customFormat="1" x14ac:dyDescent="0.2">
      <c r="A287" s="47"/>
      <c r="B287" s="40"/>
      <c r="C287" s="40"/>
      <c r="D287" s="40"/>
      <c r="E287" s="40"/>
      <c r="F287" s="40"/>
      <c r="G287" s="40"/>
      <c r="H287" s="41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2"/>
    </row>
    <row r="288" spans="1:63" s="43" customFormat="1" x14ac:dyDescent="0.2">
      <c r="A288" s="47"/>
      <c r="B288" s="40"/>
      <c r="C288" s="40"/>
      <c r="D288" s="40"/>
      <c r="E288" s="40"/>
      <c r="F288" s="40"/>
      <c r="G288" s="40"/>
      <c r="H288" s="41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2"/>
    </row>
    <row r="289" spans="1:63" s="43" customFormat="1" x14ac:dyDescent="0.2">
      <c r="A289" s="47"/>
      <c r="B289" s="40"/>
      <c r="C289" s="40"/>
      <c r="D289" s="40"/>
      <c r="E289" s="40"/>
      <c r="F289" s="40"/>
      <c r="G289" s="40"/>
      <c r="H289" s="41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2"/>
    </row>
    <row r="290" spans="1:63" s="43" customFormat="1" x14ac:dyDescent="0.2">
      <c r="A290" s="47"/>
      <c r="B290" s="40"/>
      <c r="C290" s="40"/>
      <c r="D290" s="40"/>
      <c r="E290" s="40"/>
      <c r="F290" s="40"/>
      <c r="G290" s="40"/>
      <c r="H290" s="41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2"/>
    </row>
    <row r="291" spans="1:63" s="43" customFormat="1" x14ac:dyDescent="0.2">
      <c r="A291" s="47"/>
      <c r="B291" s="40"/>
      <c r="C291" s="40"/>
      <c r="D291" s="40"/>
      <c r="E291" s="40"/>
      <c r="F291" s="40"/>
      <c r="G291" s="40"/>
      <c r="H291" s="41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2"/>
    </row>
    <row r="292" spans="1:63" s="43" customFormat="1" x14ac:dyDescent="0.2">
      <c r="A292" s="47"/>
      <c r="B292" s="40"/>
      <c r="C292" s="40"/>
      <c r="D292" s="40"/>
      <c r="E292" s="40"/>
      <c r="F292" s="40"/>
      <c r="G292" s="40"/>
      <c r="H292" s="41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2"/>
    </row>
    <row r="293" spans="1:63" s="43" customFormat="1" x14ac:dyDescent="0.2">
      <c r="A293" s="47"/>
      <c r="B293" s="40"/>
      <c r="C293" s="40"/>
      <c r="D293" s="40"/>
      <c r="E293" s="40"/>
      <c r="F293" s="40"/>
      <c r="G293" s="40"/>
      <c r="H293" s="41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2"/>
    </row>
    <row r="294" spans="1:63" s="43" customFormat="1" x14ac:dyDescent="0.2">
      <c r="A294" s="47"/>
      <c r="B294" s="40"/>
      <c r="C294" s="40"/>
      <c r="D294" s="40"/>
      <c r="E294" s="40"/>
      <c r="F294" s="40"/>
      <c r="G294" s="40"/>
      <c r="H294" s="41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2"/>
    </row>
    <row r="295" spans="1:63" s="43" customFormat="1" x14ac:dyDescent="0.2">
      <c r="A295" s="47"/>
      <c r="B295" s="40"/>
      <c r="C295" s="40"/>
      <c r="D295" s="40"/>
      <c r="E295" s="40"/>
      <c r="F295" s="40"/>
      <c r="G295" s="40"/>
      <c r="H295" s="41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2"/>
    </row>
    <row r="296" spans="1:63" s="43" customFormat="1" x14ac:dyDescent="0.2">
      <c r="A296" s="47"/>
      <c r="B296" s="40"/>
      <c r="C296" s="40"/>
      <c r="D296" s="40"/>
      <c r="E296" s="40"/>
      <c r="F296" s="40"/>
      <c r="G296" s="40"/>
      <c r="H296" s="41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2"/>
    </row>
    <row r="297" spans="1:63" s="43" customFormat="1" x14ac:dyDescent="0.2">
      <c r="A297" s="47"/>
      <c r="B297" s="40"/>
      <c r="C297" s="40"/>
      <c r="D297" s="40"/>
      <c r="E297" s="40"/>
      <c r="F297" s="40"/>
      <c r="G297" s="40"/>
      <c r="H297" s="41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2"/>
    </row>
    <row r="298" spans="1:63" s="43" customFormat="1" x14ac:dyDescent="0.2">
      <c r="A298" s="47"/>
      <c r="B298" s="40"/>
      <c r="C298" s="40"/>
      <c r="D298" s="40"/>
      <c r="E298" s="40"/>
      <c r="F298" s="40"/>
      <c r="G298" s="40"/>
      <c r="H298" s="41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2"/>
    </row>
    <row r="299" spans="1:63" s="43" customFormat="1" x14ac:dyDescent="0.2">
      <c r="A299" s="47"/>
      <c r="B299" s="40"/>
      <c r="C299" s="40"/>
      <c r="D299" s="40"/>
      <c r="E299" s="40"/>
      <c r="F299" s="40"/>
      <c r="G299" s="40"/>
      <c r="H299" s="41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2"/>
    </row>
    <row r="300" spans="1:63" s="43" customFormat="1" x14ac:dyDescent="0.2">
      <c r="A300" s="47"/>
      <c r="B300" s="40"/>
      <c r="C300" s="40"/>
      <c r="D300" s="40"/>
      <c r="E300" s="40"/>
      <c r="F300" s="40"/>
      <c r="G300" s="40"/>
      <c r="H300" s="41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2"/>
    </row>
    <row r="301" spans="1:63" s="43" customFormat="1" x14ac:dyDescent="0.2">
      <c r="A301" s="47"/>
      <c r="B301" s="40"/>
      <c r="C301" s="40"/>
      <c r="D301" s="40"/>
      <c r="E301" s="40"/>
      <c r="F301" s="40"/>
      <c r="G301" s="40"/>
      <c r="H301" s="41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2"/>
    </row>
    <row r="302" spans="1:63" s="43" customFormat="1" x14ac:dyDescent="0.2">
      <c r="A302" s="47"/>
      <c r="B302" s="40"/>
      <c r="C302" s="40"/>
      <c r="D302" s="40"/>
      <c r="E302" s="40"/>
      <c r="F302" s="40"/>
      <c r="G302" s="40"/>
      <c r="H302" s="41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2"/>
    </row>
    <row r="303" spans="1:63" s="43" customFormat="1" x14ac:dyDescent="0.2">
      <c r="A303" s="47"/>
      <c r="B303" s="40"/>
      <c r="C303" s="40"/>
      <c r="D303" s="40"/>
      <c r="E303" s="40"/>
      <c r="F303" s="40"/>
      <c r="G303" s="40"/>
      <c r="H303" s="41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2"/>
    </row>
    <row r="304" spans="1:63" s="43" customFormat="1" x14ac:dyDescent="0.2">
      <c r="A304" s="47"/>
      <c r="B304" s="40"/>
      <c r="C304" s="40"/>
      <c r="D304" s="40"/>
      <c r="E304" s="40"/>
      <c r="F304" s="40"/>
      <c r="G304" s="40"/>
      <c r="H304" s="41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2"/>
    </row>
    <row r="305" spans="1:63" s="43" customFormat="1" x14ac:dyDescent="0.2">
      <c r="A305" s="47"/>
      <c r="B305" s="40"/>
      <c r="C305" s="40"/>
      <c r="D305" s="40"/>
      <c r="E305" s="40"/>
      <c r="F305" s="40"/>
      <c r="G305" s="40"/>
      <c r="H305" s="41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2"/>
    </row>
    <row r="306" spans="1:63" s="43" customFormat="1" x14ac:dyDescent="0.2">
      <c r="A306" s="47"/>
      <c r="B306" s="40"/>
      <c r="C306" s="40"/>
      <c r="D306" s="40"/>
      <c r="E306" s="40"/>
      <c r="F306" s="40"/>
      <c r="G306" s="40"/>
      <c r="H306" s="41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2"/>
    </row>
    <row r="307" spans="1:63" s="43" customFormat="1" x14ac:dyDescent="0.2">
      <c r="A307" s="47"/>
      <c r="B307" s="40"/>
      <c r="C307" s="40"/>
      <c r="D307" s="40"/>
      <c r="E307" s="40"/>
      <c r="F307" s="40"/>
      <c r="G307" s="40"/>
      <c r="H307" s="41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2"/>
    </row>
    <row r="308" spans="1:63" s="43" customFormat="1" x14ac:dyDescent="0.2">
      <c r="A308" s="47"/>
      <c r="B308" s="40"/>
      <c r="C308" s="40"/>
      <c r="D308" s="40"/>
      <c r="E308" s="40"/>
      <c r="F308" s="40"/>
      <c r="G308" s="40"/>
      <c r="H308" s="41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2"/>
    </row>
    <row r="309" spans="1:63" s="43" customFormat="1" x14ac:dyDescent="0.2">
      <c r="A309" s="47"/>
      <c r="B309" s="40"/>
      <c r="C309" s="40"/>
      <c r="D309" s="40"/>
      <c r="E309" s="40"/>
      <c r="F309" s="40"/>
      <c r="G309" s="40"/>
      <c r="H309" s="41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2"/>
    </row>
    <row r="310" spans="1:63" s="43" customFormat="1" x14ac:dyDescent="0.2">
      <c r="A310" s="47"/>
      <c r="B310" s="40"/>
      <c r="C310" s="40"/>
      <c r="D310" s="40"/>
      <c r="E310" s="40"/>
      <c r="F310" s="40"/>
      <c r="G310" s="40"/>
      <c r="H310" s="41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2"/>
    </row>
    <row r="311" spans="1:63" s="43" customFormat="1" x14ac:dyDescent="0.2">
      <c r="A311" s="47"/>
      <c r="B311" s="40"/>
      <c r="C311" s="40"/>
      <c r="D311" s="40"/>
      <c r="E311" s="40"/>
      <c r="F311" s="40"/>
      <c r="G311" s="40"/>
      <c r="H311" s="41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2"/>
    </row>
    <row r="312" spans="1:63" s="43" customFormat="1" x14ac:dyDescent="0.2">
      <c r="A312" s="47"/>
      <c r="B312" s="40"/>
      <c r="C312" s="40"/>
      <c r="D312" s="40"/>
      <c r="E312" s="40"/>
      <c r="F312" s="40"/>
      <c r="G312" s="40"/>
      <c r="H312" s="41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2"/>
    </row>
    <row r="313" spans="1:63" s="43" customFormat="1" x14ac:dyDescent="0.2">
      <c r="A313" s="47"/>
      <c r="B313" s="40"/>
      <c r="C313" s="40"/>
      <c r="D313" s="40"/>
      <c r="E313" s="40"/>
      <c r="F313" s="40"/>
      <c r="G313" s="40"/>
      <c r="H313" s="41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2"/>
    </row>
    <row r="314" spans="1:63" s="43" customFormat="1" x14ac:dyDescent="0.2">
      <c r="A314" s="47"/>
      <c r="B314" s="40"/>
      <c r="C314" s="40"/>
      <c r="D314" s="40"/>
      <c r="E314" s="40"/>
      <c r="F314" s="40"/>
      <c r="G314" s="40"/>
      <c r="H314" s="41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2"/>
    </row>
    <row r="315" spans="1:63" s="43" customFormat="1" x14ac:dyDescent="0.2">
      <c r="A315" s="47"/>
      <c r="B315" s="40"/>
      <c r="C315" s="40"/>
      <c r="D315" s="40"/>
      <c r="E315" s="40"/>
      <c r="F315" s="40"/>
      <c r="G315" s="40"/>
      <c r="H315" s="41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2"/>
    </row>
    <row r="316" spans="1:63" s="43" customFormat="1" x14ac:dyDescent="0.2">
      <c r="A316" s="47"/>
      <c r="B316" s="40"/>
      <c r="C316" s="40"/>
      <c r="D316" s="40"/>
      <c r="E316" s="40"/>
      <c r="F316" s="40"/>
      <c r="G316" s="40"/>
      <c r="H316" s="41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2"/>
    </row>
    <row r="317" spans="1:63" s="43" customFormat="1" x14ac:dyDescent="0.2">
      <c r="A317" s="47"/>
      <c r="B317" s="40"/>
      <c r="C317" s="40"/>
      <c r="D317" s="40"/>
      <c r="E317" s="40"/>
      <c r="F317" s="40"/>
      <c r="G317" s="40"/>
      <c r="H317" s="41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2"/>
    </row>
    <row r="318" spans="1:63" s="43" customFormat="1" x14ac:dyDescent="0.2">
      <c r="A318" s="47"/>
      <c r="B318" s="40"/>
      <c r="C318" s="40"/>
      <c r="D318" s="40"/>
      <c r="E318" s="40"/>
      <c r="F318" s="40"/>
      <c r="G318" s="40"/>
      <c r="H318" s="41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2"/>
    </row>
    <row r="319" spans="1:63" s="43" customFormat="1" x14ac:dyDescent="0.2">
      <c r="A319" s="47"/>
      <c r="B319" s="40"/>
      <c r="C319" s="40"/>
      <c r="D319" s="40"/>
      <c r="E319" s="40"/>
      <c r="F319" s="40"/>
      <c r="G319" s="40"/>
      <c r="H319" s="41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2"/>
    </row>
    <row r="320" spans="1:63" s="43" customFormat="1" x14ac:dyDescent="0.2">
      <c r="A320" s="47"/>
      <c r="B320" s="40"/>
      <c r="C320" s="40"/>
      <c r="D320" s="40"/>
      <c r="E320" s="40"/>
      <c r="F320" s="40"/>
      <c r="G320" s="40"/>
      <c r="H320" s="41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2"/>
    </row>
    <row r="321" spans="1:63" s="43" customFormat="1" x14ac:dyDescent="0.2">
      <c r="A321" s="47"/>
      <c r="B321" s="40"/>
      <c r="C321" s="40"/>
      <c r="D321" s="40"/>
      <c r="E321" s="40"/>
      <c r="F321" s="40"/>
      <c r="G321" s="40"/>
      <c r="H321" s="41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2"/>
    </row>
    <row r="322" spans="1:63" s="43" customFormat="1" x14ac:dyDescent="0.2">
      <c r="A322" s="47"/>
      <c r="B322" s="40"/>
      <c r="C322" s="40"/>
      <c r="D322" s="40"/>
      <c r="E322" s="40"/>
      <c r="F322" s="40"/>
      <c r="G322" s="40"/>
      <c r="H322" s="41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2"/>
    </row>
    <row r="323" spans="1:63" s="43" customFormat="1" x14ac:dyDescent="0.2">
      <c r="A323" s="47"/>
      <c r="B323" s="40"/>
      <c r="C323" s="40"/>
      <c r="D323" s="40"/>
      <c r="E323" s="40"/>
      <c r="F323" s="40"/>
      <c r="G323" s="40"/>
      <c r="H323" s="41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2"/>
    </row>
    <row r="324" spans="1:63" s="43" customFormat="1" x14ac:dyDescent="0.2">
      <c r="A324" s="47"/>
      <c r="B324" s="40"/>
      <c r="C324" s="40"/>
      <c r="D324" s="40"/>
      <c r="E324" s="40"/>
      <c r="F324" s="40"/>
      <c r="G324" s="40"/>
      <c r="H324" s="41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2"/>
    </row>
    <row r="325" spans="1:63" s="43" customFormat="1" x14ac:dyDescent="0.2">
      <c r="A325" s="47"/>
      <c r="B325" s="40"/>
      <c r="C325" s="40"/>
      <c r="D325" s="40"/>
      <c r="E325" s="40"/>
      <c r="F325" s="40"/>
      <c r="G325" s="40"/>
      <c r="H325" s="41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2"/>
    </row>
    <row r="326" spans="1:63" s="43" customFormat="1" x14ac:dyDescent="0.2">
      <c r="A326" s="47"/>
      <c r="B326" s="40"/>
      <c r="C326" s="40"/>
      <c r="D326" s="40"/>
      <c r="E326" s="40"/>
      <c r="F326" s="40"/>
      <c r="G326" s="40"/>
      <c r="H326" s="41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2"/>
    </row>
    <row r="327" spans="1:63" s="43" customFormat="1" x14ac:dyDescent="0.2">
      <c r="A327" s="47"/>
      <c r="B327" s="40"/>
      <c r="C327" s="40"/>
      <c r="D327" s="40"/>
      <c r="E327" s="40"/>
      <c r="F327" s="40"/>
      <c r="G327" s="40"/>
      <c r="H327" s="41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2"/>
    </row>
    <row r="328" spans="1:63" s="43" customFormat="1" x14ac:dyDescent="0.2">
      <c r="A328" s="47"/>
      <c r="B328" s="40"/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2"/>
    </row>
    <row r="329" spans="1:63" s="43" customFormat="1" x14ac:dyDescent="0.2">
      <c r="A329" s="47"/>
      <c r="B329" s="40"/>
      <c r="C329" s="40"/>
      <c r="D329" s="40"/>
      <c r="E329" s="40"/>
      <c r="F329" s="40"/>
      <c r="G329" s="40"/>
      <c r="H329" s="41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2"/>
    </row>
    <row r="330" spans="1:63" s="43" customFormat="1" x14ac:dyDescent="0.2">
      <c r="A330" s="47"/>
      <c r="B330" s="40"/>
      <c r="C330" s="40"/>
      <c r="D330" s="40"/>
      <c r="E330" s="40"/>
      <c r="F330" s="40"/>
      <c r="G330" s="40"/>
      <c r="H330" s="41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2"/>
    </row>
    <row r="331" spans="1:63" s="43" customFormat="1" x14ac:dyDescent="0.2">
      <c r="A331" s="47"/>
      <c r="B331" s="40"/>
      <c r="C331" s="40"/>
      <c r="D331" s="40"/>
      <c r="E331" s="40"/>
      <c r="F331" s="40"/>
      <c r="G331" s="40"/>
      <c r="H331" s="41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2"/>
    </row>
    <row r="332" spans="1:63" s="43" customFormat="1" x14ac:dyDescent="0.2">
      <c r="A332" s="47"/>
      <c r="B332" s="40"/>
      <c r="C332" s="40"/>
      <c r="D332" s="40"/>
      <c r="E332" s="40"/>
      <c r="F332" s="40"/>
      <c r="G332" s="40"/>
      <c r="H332" s="41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2"/>
    </row>
    <row r="333" spans="1:63" s="43" customFormat="1" x14ac:dyDescent="0.2">
      <c r="A333" s="47"/>
      <c r="B333" s="40"/>
      <c r="C333" s="40"/>
      <c r="D333" s="40"/>
      <c r="E333" s="40"/>
      <c r="F333" s="40"/>
      <c r="G333" s="40"/>
      <c r="H333" s="41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2"/>
    </row>
    <row r="334" spans="1:63" s="43" customFormat="1" x14ac:dyDescent="0.2">
      <c r="A334" s="47"/>
      <c r="B334" s="40"/>
      <c r="C334" s="40"/>
      <c r="D334" s="40"/>
      <c r="E334" s="40"/>
      <c r="F334" s="40"/>
      <c r="G334" s="40"/>
      <c r="H334" s="41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2"/>
    </row>
    <row r="335" spans="1:63" s="43" customFormat="1" x14ac:dyDescent="0.2">
      <c r="A335" s="47"/>
      <c r="B335" s="40"/>
      <c r="C335" s="40"/>
      <c r="D335" s="40"/>
      <c r="E335" s="40"/>
      <c r="F335" s="40"/>
      <c r="G335" s="40"/>
      <c r="H335" s="41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2"/>
    </row>
    <row r="336" spans="1:63" s="43" customFormat="1" x14ac:dyDescent="0.2">
      <c r="A336" s="47"/>
      <c r="B336" s="40"/>
      <c r="C336" s="40"/>
      <c r="D336" s="40"/>
      <c r="E336" s="40"/>
      <c r="F336" s="40"/>
      <c r="G336" s="40"/>
      <c r="H336" s="41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2"/>
    </row>
    <row r="337" spans="1:63" s="43" customFormat="1" x14ac:dyDescent="0.2">
      <c r="A337" s="47"/>
      <c r="B337" s="40"/>
      <c r="C337" s="40"/>
      <c r="D337" s="40"/>
      <c r="E337" s="40"/>
      <c r="F337" s="40"/>
      <c r="G337" s="40"/>
      <c r="H337" s="41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2"/>
    </row>
    <row r="338" spans="1:63" s="43" customFormat="1" x14ac:dyDescent="0.2">
      <c r="A338" s="47"/>
      <c r="B338" s="40"/>
      <c r="C338" s="40"/>
      <c r="D338" s="40"/>
      <c r="E338" s="40"/>
      <c r="F338" s="40"/>
      <c r="G338" s="40"/>
      <c r="H338" s="41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2"/>
    </row>
    <row r="339" spans="1:63" s="43" customFormat="1" x14ac:dyDescent="0.2">
      <c r="A339" s="47"/>
      <c r="B339" s="40"/>
      <c r="C339" s="40"/>
      <c r="D339" s="40"/>
      <c r="E339" s="40"/>
      <c r="F339" s="40"/>
      <c r="G339" s="40"/>
      <c r="H339" s="41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2"/>
    </row>
    <row r="340" spans="1:63" s="43" customFormat="1" x14ac:dyDescent="0.2">
      <c r="A340" s="47"/>
      <c r="B340" s="40"/>
      <c r="C340" s="40"/>
      <c r="D340" s="40"/>
      <c r="E340" s="40"/>
      <c r="F340" s="40"/>
      <c r="G340" s="40"/>
      <c r="H340" s="41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2"/>
    </row>
    <row r="341" spans="1:63" s="43" customFormat="1" x14ac:dyDescent="0.2">
      <c r="A341" s="47"/>
      <c r="B341" s="40"/>
      <c r="C341" s="40"/>
      <c r="D341" s="40"/>
      <c r="E341" s="40"/>
      <c r="F341" s="40"/>
      <c r="G341" s="40"/>
      <c r="H341" s="41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2"/>
    </row>
    <row r="342" spans="1:63" s="43" customFormat="1" x14ac:dyDescent="0.2">
      <c r="A342" s="47"/>
      <c r="B342" s="40"/>
      <c r="C342" s="40"/>
      <c r="D342" s="40"/>
      <c r="E342" s="40"/>
      <c r="F342" s="40"/>
      <c r="G342" s="40"/>
      <c r="H342" s="41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2"/>
    </row>
    <row r="343" spans="1:63" s="43" customFormat="1" x14ac:dyDescent="0.2">
      <c r="A343" s="47"/>
      <c r="B343" s="40"/>
      <c r="C343" s="40"/>
      <c r="D343" s="40"/>
      <c r="E343" s="40"/>
      <c r="F343" s="40"/>
      <c r="G343" s="40"/>
      <c r="H343" s="41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2"/>
    </row>
    <row r="344" spans="1:63" s="43" customFormat="1" x14ac:dyDescent="0.2">
      <c r="A344" s="47"/>
      <c r="B344" s="40"/>
      <c r="C344" s="40"/>
      <c r="D344" s="40"/>
      <c r="E344" s="40"/>
      <c r="F344" s="40"/>
      <c r="G344" s="40"/>
      <c r="H344" s="41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2"/>
    </row>
    <row r="345" spans="1:63" s="43" customFormat="1" x14ac:dyDescent="0.2">
      <c r="A345" s="47"/>
      <c r="B345" s="40"/>
      <c r="C345" s="40"/>
      <c r="D345" s="40"/>
      <c r="E345" s="40"/>
      <c r="F345" s="40"/>
      <c r="G345" s="40"/>
      <c r="H345" s="41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2"/>
    </row>
    <row r="346" spans="1:63" s="43" customFormat="1" x14ac:dyDescent="0.2">
      <c r="A346" s="47"/>
      <c r="B346" s="40"/>
      <c r="C346" s="40"/>
      <c r="D346" s="40"/>
      <c r="E346" s="40"/>
      <c r="F346" s="40"/>
      <c r="G346" s="40"/>
      <c r="H346" s="41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2"/>
    </row>
    <row r="347" spans="1:63" s="43" customFormat="1" x14ac:dyDescent="0.2">
      <c r="A347" s="47"/>
      <c r="B347" s="40"/>
      <c r="C347" s="40"/>
      <c r="D347" s="40"/>
      <c r="E347" s="40"/>
      <c r="F347" s="40"/>
      <c r="G347" s="40"/>
      <c r="H347" s="41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2"/>
    </row>
    <row r="348" spans="1:63" s="43" customFormat="1" x14ac:dyDescent="0.2">
      <c r="A348" s="47"/>
      <c r="B348" s="40"/>
      <c r="C348" s="40"/>
      <c r="D348" s="40"/>
      <c r="E348" s="40"/>
      <c r="F348" s="40"/>
      <c r="G348" s="40"/>
      <c r="H348" s="41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2"/>
    </row>
    <row r="349" spans="1:63" s="43" customFormat="1" x14ac:dyDescent="0.2">
      <c r="A349" s="47"/>
      <c r="B349" s="40"/>
      <c r="C349" s="40"/>
      <c r="D349" s="40"/>
      <c r="E349" s="40"/>
      <c r="F349" s="40"/>
      <c r="G349" s="40"/>
      <c r="H349" s="41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2"/>
    </row>
    <row r="350" spans="1:63" s="43" customFormat="1" x14ac:dyDescent="0.2">
      <c r="A350" s="47"/>
      <c r="B350" s="40"/>
      <c r="C350" s="40"/>
      <c r="D350" s="40"/>
      <c r="E350" s="40"/>
      <c r="F350" s="40"/>
      <c r="G350" s="40"/>
      <c r="H350" s="41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2"/>
    </row>
    <row r="351" spans="1:63" s="43" customFormat="1" x14ac:dyDescent="0.2">
      <c r="A351" s="47"/>
      <c r="B351" s="40"/>
      <c r="C351" s="40"/>
      <c r="D351" s="40"/>
      <c r="E351" s="40"/>
      <c r="F351" s="40"/>
      <c r="G351" s="40"/>
      <c r="H351" s="41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2"/>
    </row>
    <row r="352" spans="1:63" s="43" customFormat="1" x14ac:dyDescent="0.2">
      <c r="A352" s="47"/>
      <c r="B352" s="40"/>
      <c r="C352" s="40"/>
      <c r="D352" s="40"/>
      <c r="E352" s="40"/>
      <c r="F352" s="40"/>
      <c r="G352" s="40"/>
      <c r="H352" s="41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2"/>
    </row>
    <row r="353" spans="1:63" s="43" customFormat="1" x14ac:dyDescent="0.2">
      <c r="A353" s="47"/>
      <c r="B353" s="40"/>
      <c r="C353" s="40"/>
      <c r="D353" s="40"/>
      <c r="E353" s="40"/>
      <c r="F353" s="40"/>
      <c r="G353" s="40"/>
      <c r="H353" s="41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2"/>
    </row>
    <row r="354" spans="1:63" s="43" customFormat="1" x14ac:dyDescent="0.2">
      <c r="A354" s="47"/>
      <c r="B354" s="40"/>
      <c r="C354" s="40"/>
      <c r="D354" s="40"/>
      <c r="E354" s="40"/>
      <c r="F354" s="40"/>
      <c r="G354" s="40"/>
      <c r="H354" s="41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2"/>
    </row>
    <row r="355" spans="1:63" s="43" customFormat="1" x14ac:dyDescent="0.2">
      <c r="A355" s="47"/>
      <c r="B355" s="40"/>
      <c r="C355" s="40"/>
      <c r="D355" s="40"/>
      <c r="E355" s="40"/>
      <c r="F355" s="40"/>
      <c r="G355" s="40"/>
      <c r="H355" s="41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2"/>
    </row>
    <row r="356" spans="1:63" s="43" customFormat="1" x14ac:dyDescent="0.2">
      <c r="A356" s="47"/>
      <c r="B356" s="40"/>
      <c r="C356" s="40"/>
      <c r="D356" s="40"/>
      <c r="E356" s="40"/>
      <c r="F356" s="40"/>
      <c r="G356" s="40"/>
      <c r="H356" s="41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2"/>
    </row>
    <row r="357" spans="1:63" s="43" customFormat="1" x14ac:dyDescent="0.2">
      <c r="A357" s="47"/>
      <c r="B357" s="40"/>
      <c r="C357" s="40"/>
      <c r="D357" s="40"/>
      <c r="E357" s="40"/>
      <c r="F357" s="40"/>
      <c r="G357" s="40"/>
      <c r="H357" s="41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2"/>
    </row>
    <row r="358" spans="1:63" s="43" customFormat="1" x14ac:dyDescent="0.2">
      <c r="A358" s="47"/>
      <c r="B358" s="40"/>
      <c r="C358" s="40"/>
      <c r="D358" s="40"/>
      <c r="E358" s="40"/>
      <c r="F358" s="40"/>
      <c r="G358" s="40"/>
      <c r="H358" s="41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2"/>
    </row>
    <row r="359" spans="1:63" s="43" customFormat="1" x14ac:dyDescent="0.2">
      <c r="A359" s="47"/>
      <c r="B359" s="40"/>
      <c r="C359" s="40"/>
      <c r="D359" s="40"/>
      <c r="E359" s="40"/>
      <c r="F359" s="40"/>
      <c r="G359" s="40"/>
      <c r="H359" s="41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2"/>
    </row>
    <row r="360" spans="1:63" s="43" customFormat="1" x14ac:dyDescent="0.2">
      <c r="A360" s="47"/>
      <c r="B360" s="40"/>
      <c r="C360" s="40"/>
      <c r="D360" s="40"/>
      <c r="E360" s="40"/>
      <c r="F360" s="40"/>
      <c r="G360" s="40"/>
      <c r="H360" s="41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2"/>
    </row>
    <row r="361" spans="1:63" s="43" customFormat="1" x14ac:dyDescent="0.2">
      <c r="A361" s="47"/>
      <c r="B361" s="40"/>
      <c r="C361" s="40"/>
      <c r="D361" s="40"/>
      <c r="E361" s="40"/>
      <c r="F361" s="40"/>
      <c r="G361" s="40"/>
      <c r="H361" s="41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2"/>
    </row>
    <row r="362" spans="1:63" s="43" customFormat="1" x14ac:dyDescent="0.2">
      <c r="A362" s="47"/>
      <c r="B362" s="40"/>
      <c r="C362" s="40"/>
      <c r="D362" s="40"/>
      <c r="E362" s="40"/>
      <c r="F362" s="40"/>
      <c r="G362" s="40"/>
      <c r="H362" s="41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2"/>
    </row>
    <row r="363" spans="1:63" s="43" customFormat="1" x14ac:dyDescent="0.2">
      <c r="A363" s="47"/>
      <c r="B363" s="40"/>
      <c r="C363" s="40"/>
      <c r="D363" s="40"/>
      <c r="E363" s="40"/>
      <c r="F363" s="40"/>
      <c r="G363" s="40"/>
      <c r="H363" s="41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2"/>
    </row>
    <row r="364" spans="1:63" s="43" customFormat="1" x14ac:dyDescent="0.2">
      <c r="A364" s="47"/>
      <c r="B364" s="40"/>
      <c r="C364" s="40"/>
      <c r="D364" s="40"/>
      <c r="E364" s="40"/>
      <c r="F364" s="40"/>
      <c r="G364" s="40"/>
      <c r="H364" s="41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2"/>
    </row>
    <row r="365" spans="1:63" s="43" customFormat="1" x14ac:dyDescent="0.2">
      <c r="A365" s="47"/>
      <c r="B365" s="40"/>
      <c r="C365" s="40"/>
      <c r="D365" s="40"/>
      <c r="E365" s="40"/>
      <c r="F365" s="40"/>
      <c r="G365" s="40"/>
      <c r="H365" s="41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2"/>
    </row>
    <row r="366" spans="1:63" s="43" customFormat="1" x14ac:dyDescent="0.2">
      <c r="A366" s="47"/>
      <c r="B366" s="40"/>
      <c r="C366" s="40"/>
      <c r="D366" s="40"/>
      <c r="E366" s="40"/>
      <c r="F366" s="40"/>
      <c r="G366" s="40"/>
      <c r="H366" s="41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2"/>
    </row>
    <row r="367" spans="1:63" s="43" customFormat="1" x14ac:dyDescent="0.2">
      <c r="A367" s="47"/>
      <c r="B367" s="40"/>
      <c r="C367" s="40"/>
      <c r="D367" s="40"/>
      <c r="E367" s="40"/>
      <c r="F367" s="40"/>
      <c r="G367" s="40"/>
      <c r="H367" s="41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2"/>
    </row>
    <row r="368" spans="1:63" s="43" customFormat="1" x14ac:dyDescent="0.2">
      <c r="A368" s="47"/>
      <c r="B368" s="40"/>
      <c r="C368" s="40"/>
      <c r="D368" s="40"/>
      <c r="E368" s="40"/>
      <c r="F368" s="40"/>
      <c r="G368" s="40"/>
      <c r="H368" s="41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2"/>
    </row>
    <row r="369" spans="1:63" s="43" customFormat="1" x14ac:dyDescent="0.2">
      <c r="A369" s="47"/>
      <c r="B369" s="40"/>
      <c r="C369" s="40"/>
      <c r="D369" s="40"/>
      <c r="E369" s="40"/>
      <c r="F369" s="40"/>
      <c r="G369" s="40"/>
      <c r="H369" s="41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2"/>
    </row>
    <row r="370" spans="1:63" s="43" customFormat="1" x14ac:dyDescent="0.2">
      <c r="A370" s="47"/>
      <c r="B370" s="40"/>
      <c r="C370" s="40"/>
      <c r="D370" s="40"/>
      <c r="E370" s="40"/>
      <c r="F370" s="40"/>
      <c r="G370" s="40"/>
      <c r="H370" s="41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2"/>
    </row>
    <row r="371" spans="1:63" s="43" customFormat="1" x14ac:dyDescent="0.2">
      <c r="A371" s="47"/>
      <c r="B371" s="40"/>
      <c r="C371" s="40"/>
      <c r="D371" s="40"/>
      <c r="E371" s="40"/>
      <c r="F371" s="40"/>
      <c r="G371" s="40"/>
      <c r="H371" s="41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2"/>
    </row>
    <row r="372" spans="1:63" s="43" customFormat="1" x14ac:dyDescent="0.2">
      <c r="A372" s="47"/>
      <c r="B372" s="40"/>
      <c r="C372" s="40"/>
      <c r="D372" s="40"/>
      <c r="E372" s="40"/>
      <c r="F372" s="40"/>
      <c r="G372" s="40"/>
      <c r="H372" s="41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2"/>
    </row>
    <row r="373" spans="1:63" s="43" customFormat="1" x14ac:dyDescent="0.2">
      <c r="A373" s="47"/>
      <c r="B373" s="40"/>
      <c r="C373" s="40"/>
      <c r="D373" s="40"/>
      <c r="E373" s="40"/>
      <c r="F373" s="40"/>
      <c r="G373" s="40"/>
      <c r="H373" s="41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2"/>
    </row>
    <row r="374" spans="1:63" s="43" customFormat="1" x14ac:dyDescent="0.2">
      <c r="A374" s="47"/>
      <c r="B374" s="40"/>
      <c r="C374" s="40"/>
      <c r="D374" s="40"/>
      <c r="E374" s="40"/>
      <c r="F374" s="40"/>
      <c r="G374" s="40"/>
      <c r="H374" s="41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2"/>
    </row>
    <row r="375" spans="1:63" s="43" customFormat="1" x14ac:dyDescent="0.2">
      <c r="A375" s="47"/>
      <c r="B375" s="40"/>
      <c r="C375" s="40"/>
      <c r="D375" s="40"/>
      <c r="E375" s="40"/>
      <c r="F375" s="40"/>
      <c r="G375" s="40"/>
      <c r="H375" s="41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2"/>
    </row>
    <row r="376" spans="1:63" s="43" customFormat="1" x14ac:dyDescent="0.2">
      <c r="A376" s="47"/>
      <c r="B376" s="40"/>
      <c r="C376" s="40"/>
      <c r="D376" s="40"/>
      <c r="E376" s="40"/>
      <c r="F376" s="40"/>
      <c r="G376" s="40"/>
      <c r="H376" s="41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2"/>
    </row>
    <row r="377" spans="1:63" s="43" customFormat="1" x14ac:dyDescent="0.2">
      <c r="A377" s="47"/>
      <c r="B377" s="40"/>
      <c r="C377" s="40"/>
      <c r="D377" s="40"/>
      <c r="E377" s="40"/>
      <c r="F377" s="40"/>
      <c r="G377" s="40"/>
      <c r="H377" s="41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2"/>
    </row>
    <row r="378" spans="1:63" s="43" customFormat="1" x14ac:dyDescent="0.2">
      <c r="A378" s="47"/>
      <c r="B378" s="40"/>
      <c r="C378" s="40"/>
      <c r="D378" s="40"/>
      <c r="E378" s="40"/>
      <c r="F378" s="40"/>
      <c r="G378" s="40"/>
      <c r="H378" s="41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2"/>
    </row>
    <row r="379" spans="1:63" s="43" customFormat="1" x14ac:dyDescent="0.2">
      <c r="A379" s="47"/>
      <c r="B379" s="40"/>
      <c r="C379" s="40"/>
      <c r="D379" s="40"/>
      <c r="E379" s="40"/>
      <c r="F379" s="40"/>
      <c r="G379" s="40"/>
      <c r="H379" s="41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2"/>
    </row>
    <row r="380" spans="1:63" s="43" customFormat="1" x14ac:dyDescent="0.2">
      <c r="A380" s="47"/>
      <c r="B380" s="40"/>
      <c r="C380" s="40"/>
      <c r="D380" s="40"/>
      <c r="E380" s="40"/>
      <c r="F380" s="40"/>
      <c r="G380" s="40"/>
      <c r="H380" s="41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2"/>
    </row>
    <row r="381" spans="1:63" s="43" customFormat="1" x14ac:dyDescent="0.2">
      <c r="A381" s="47"/>
      <c r="B381" s="40"/>
      <c r="C381" s="40"/>
      <c r="D381" s="40"/>
      <c r="E381" s="40"/>
      <c r="F381" s="40"/>
      <c r="G381" s="40"/>
      <c r="H381" s="41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2"/>
    </row>
    <row r="382" spans="1:63" s="43" customFormat="1" x14ac:dyDescent="0.2">
      <c r="A382" s="47"/>
      <c r="B382" s="40"/>
      <c r="C382" s="40"/>
      <c r="D382" s="40"/>
      <c r="E382" s="40"/>
      <c r="F382" s="40"/>
      <c r="G382" s="40"/>
      <c r="H382" s="41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2"/>
    </row>
    <row r="383" spans="1:63" s="43" customFormat="1" x14ac:dyDescent="0.2">
      <c r="A383" s="47"/>
      <c r="B383" s="40"/>
      <c r="C383" s="40"/>
      <c r="D383" s="40"/>
      <c r="E383" s="40"/>
      <c r="F383" s="40"/>
      <c r="G383" s="40"/>
      <c r="H383" s="41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2"/>
    </row>
    <row r="384" spans="1:63" s="43" customFormat="1" x14ac:dyDescent="0.2">
      <c r="A384" s="47"/>
      <c r="B384" s="40"/>
      <c r="C384" s="40"/>
      <c r="D384" s="40"/>
      <c r="E384" s="40"/>
      <c r="F384" s="40"/>
      <c r="G384" s="40"/>
      <c r="H384" s="41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2"/>
    </row>
    <row r="385" spans="1:63" s="43" customFormat="1" x14ac:dyDescent="0.2">
      <c r="A385" s="47"/>
      <c r="B385" s="40"/>
      <c r="C385" s="40"/>
      <c r="D385" s="40"/>
      <c r="E385" s="40"/>
      <c r="F385" s="40"/>
      <c r="G385" s="40"/>
      <c r="H385" s="41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2"/>
    </row>
    <row r="386" spans="1:63" s="43" customFormat="1" x14ac:dyDescent="0.2">
      <c r="A386" s="47"/>
      <c r="B386" s="40"/>
      <c r="C386" s="40"/>
      <c r="D386" s="40"/>
      <c r="E386" s="40"/>
      <c r="F386" s="40"/>
      <c r="G386" s="40"/>
      <c r="H386" s="41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2"/>
    </row>
    <row r="387" spans="1:63" s="43" customFormat="1" x14ac:dyDescent="0.2">
      <c r="A387" s="47"/>
      <c r="B387" s="40"/>
      <c r="C387" s="40"/>
      <c r="D387" s="40"/>
      <c r="E387" s="40"/>
      <c r="F387" s="40"/>
      <c r="G387" s="40"/>
      <c r="H387" s="41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2"/>
    </row>
    <row r="388" spans="1:63" s="43" customFormat="1" x14ac:dyDescent="0.2">
      <c r="A388" s="47"/>
      <c r="B388" s="40"/>
      <c r="C388" s="40"/>
      <c r="D388" s="40"/>
      <c r="E388" s="40"/>
      <c r="F388" s="40"/>
      <c r="G388" s="40"/>
      <c r="H388" s="41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2"/>
    </row>
    <row r="389" spans="1:63" s="43" customFormat="1" x14ac:dyDescent="0.2">
      <c r="A389" s="47"/>
      <c r="B389" s="40"/>
      <c r="C389" s="40"/>
      <c r="D389" s="40"/>
      <c r="E389" s="40"/>
      <c r="F389" s="40"/>
      <c r="G389" s="40"/>
      <c r="H389" s="41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2"/>
    </row>
    <row r="390" spans="1:63" s="43" customFormat="1" x14ac:dyDescent="0.2">
      <c r="A390" s="47"/>
      <c r="B390" s="40"/>
      <c r="C390" s="40"/>
      <c r="D390" s="40"/>
      <c r="E390" s="40"/>
      <c r="F390" s="40"/>
      <c r="G390" s="40"/>
      <c r="H390" s="41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2"/>
    </row>
    <row r="391" spans="1:63" s="43" customFormat="1" x14ac:dyDescent="0.2">
      <c r="A391" s="47"/>
      <c r="B391" s="40"/>
      <c r="C391" s="40"/>
      <c r="D391" s="40"/>
      <c r="E391" s="40"/>
      <c r="F391" s="40"/>
      <c r="G391" s="40"/>
      <c r="H391" s="41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2"/>
    </row>
    <row r="392" spans="1:63" s="43" customFormat="1" x14ac:dyDescent="0.2">
      <c r="A392" s="47"/>
      <c r="B392" s="40"/>
      <c r="C392" s="40"/>
      <c r="D392" s="40"/>
      <c r="E392" s="40"/>
      <c r="F392" s="40"/>
      <c r="G392" s="40"/>
      <c r="H392" s="41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2"/>
    </row>
    <row r="393" spans="1:63" s="43" customFormat="1" x14ac:dyDescent="0.2">
      <c r="A393" s="47"/>
      <c r="B393" s="40"/>
      <c r="C393" s="40"/>
      <c r="D393" s="40"/>
      <c r="E393" s="40"/>
      <c r="F393" s="40"/>
      <c r="G393" s="40"/>
      <c r="H393" s="41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2"/>
    </row>
    <row r="394" spans="1:63" s="43" customFormat="1" x14ac:dyDescent="0.2">
      <c r="A394" s="47"/>
      <c r="B394" s="40"/>
      <c r="C394" s="40"/>
      <c r="D394" s="40"/>
      <c r="E394" s="40"/>
      <c r="F394" s="40"/>
      <c r="G394" s="40"/>
      <c r="H394" s="41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2"/>
    </row>
    <row r="395" spans="1:63" s="43" customFormat="1" x14ac:dyDescent="0.2">
      <c r="A395" s="47"/>
      <c r="B395" s="40"/>
      <c r="C395" s="40"/>
      <c r="D395" s="40"/>
      <c r="E395" s="40"/>
      <c r="F395" s="40"/>
      <c r="G395" s="40"/>
      <c r="H395" s="41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2"/>
    </row>
    <row r="396" spans="1:63" s="43" customFormat="1" x14ac:dyDescent="0.2">
      <c r="A396" s="47"/>
      <c r="B396" s="40"/>
      <c r="C396" s="40"/>
      <c r="D396" s="40"/>
      <c r="E396" s="40"/>
      <c r="F396" s="40"/>
      <c r="G396" s="40"/>
      <c r="H396" s="41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2"/>
    </row>
    <row r="397" spans="1:63" s="43" customFormat="1" x14ac:dyDescent="0.2">
      <c r="A397" s="47"/>
      <c r="B397" s="40"/>
      <c r="C397" s="40"/>
      <c r="D397" s="40"/>
      <c r="E397" s="40"/>
      <c r="F397" s="40"/>
      <c r="G397" s="40"/>
      <c r="H397" s="41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2"/>
    </row>
    <row r="398" spans="1:63" s="43" customFormat="1" x14ac:dyDescent="0.2">
      <c r="A398" s="47"/>
      <c r="B398" s="40"/>
      <c r="C398" s="40"/>
      <c r="D398" s="40"/>
      <c r="E398" s="40"/>
      <c r="F398" s="40"/>
      <c r="G398" s="40"/>
      <c r="H398" s="41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2"/>
    </row>
    <row r="399" spans="1:63" s="43" customFormat="1" x14ac:dyDescent="0.2">
      <c r="A399" s="47"/>
      <c r="B399" s="40"/>
      <c r="C399" s="40"/>
      <c r="D399" s="40"/>
      <c r="E399" s="40"/>
      <c r="F399" s="40"/>
      <c r="G399" s="40"/>
      <c r="H399" s="41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2"/>
    </row>
    <row r="400" spans="1:63" s="43" customFormat="1" x14ac:dyDescent="0.2">
      <c r="A400" s="47"/>
      <c r="B400" s="40"/>
      <c r="C400" s="40"/>
      <c r="D400" s="40"/>
      <c r="E400" s="40"/>
      <c r="F400" s="40"/>
      <c r="G400" s="40"/>
      <c r="H400" s="41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2"/>
    </row>
    <row r="401" spans="1:63" s="43" customFormat="1" x14ac:dyDescent="0.2">
      <c r="A401" s="47"/>
      <c r="B401" s="40"/>
      <c r="C401" s="40"/>
      <c r="D401" s="40"/>
      <c r="E401" s="40"/>
      <c r="F401" s="40"/>
      <c r="G401" s="40"/>
      <c r="H401" s="41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2"/>
    </row>
    <row r="402" spans="1:63" s="43" customFormat="1" x14ac:dyDescent="0.2">
      <c r="A402" s="47"/>
      <c r="B402" s="40"/>
      <c r="C402" s="40"/>
      <c r="D402" s="40"/>
      <c r="E402" s="40"/>
      <c r="F402" s="40"/>
      <c r="G402" s="40"/>
      <c r="H402" s="41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2"/>
    </row>
    <row r="403" spans="1:63" s="43" customFormat="1" x14ac:dyDescent="0.2">
      <c r="A403" s="47"/>
      <c r="B403" s="40"/>
      <c r="C403" s="40"/>
      <c r="D403" s="40"/>
      <c r="E403" s="40"/>
      <c r="F403" s="40"/>
      <c r="G403" s="40"/>
      <c r="H403" s="41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2"/>
    </row>
    <row r="404" spans="1:63" s="43" customFormat="1" x14ac:dyDescent="0.2">
      <c r="A404" s="47"/>
      <c r="B404" s="40"/>
      <c r="C404" s="40"/>
      <c r="D404" s="40"/>
      <c r="E404" s="40"/>
      <c r="F404" s="40"/>
      <c r="G404" s="40"/>
      <c r="H404" s="41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2"/>
    </row>
    <row r="405" spans="1:63" s="43" customFormat="1" x14ac:dyDescent="0.2">
      <c r="A405" s="47"/>
      <c r="B405" s="40"/>
      <c r="C405" s="40"/>
      <c r="D405" s="40"/>
      <c r="E405" s="40"/>
      <c r="F405" s="40"/>
      <c r="G405" s="40"/>
      <c r="H405" s="41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2"/>
    </row>
    <row r="406" spans="1:63" s="43" customFormat="1" x14ac:dyDescent="0.2">
      <c r="A406" s="47"/>
      <c r="B406" s="40"/>
      <c r="C406" s="40"/>
      <c r="D406" s="40"/>
      <c r="E406" s="40"/>
      <c r="F406" s="40"/>
      <c r="G406" s="40"/>
      <c r="H406" s="41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2"/>
    </row>
    <row r="407" spans="1:63" s="43" customFormat="1" x14ac:dyDescent="0.2">
      <c r="A407" s="47"/>
      <c r="B407" s="40"/>
      <c r="C407" s="40"/>
      <c r="D407" s="40"/>
      <c r="E407" s="40"/>
      <c r="F407" s="40"/>
      <c r="G407" s="40"/>
      <c r="H407" s="41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2"/>
    </row>
    <row r="408" spans="1:63" s="43" customFormat="1" x14ac:dyDescent="0.2">
      <c r="A408" s="47"/>
      <c r="B408" s="40"/>
      <c r="C408" s="40"/>
      <c r="D408" s="40"/>
      <c r="E408" s="40"/>
      <c r="F408" s="40"/>
      <c r="G408" s="40"/>
      <c r="H408" s="41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2"/>
    </row>
    <row r="409" spans="1:63" s="43" customFormat="1" x14ac:dyDescent="0.2">
      <c r="A409" s="47"/>
      <c r="B409" s="40"/>
      <c r="C409" s="40"/>
      <c r="D409" s="40"/>
      <c r="E409" s="40"/>
      <c r="F409" s="40"/>
      <c r="G409" s="40"/>
      <c r="H409" s="41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2"/>
    </row>
    <row r="410" spans="1:63" s="43" customFormat="1" x14ac:dyDescent="0.2">
      <c r="A410" s="47"/>
      <c r="B410" s="40"/>
      <c r="C410" s="40"/>
      <c r="D410" s="40"/>
      <c r="E410" s="40"/>
      <c r="F410" s="40"/>
      <c r="G410" s="40"/>
      <c r="H410" s="41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2"/>
    </row>
    <row r="411" spans="1:63" s="43" customFormat="1" x14ac:dyDescent="0.2">
      <c r="A411" s="47"/>
      <c r="B411" s="40"/>
      <c r="C411" s="40"/>
      <c r="D411" s="40"/>
      <c r="E411" s="40"/>
      <c r="F411" s="40"/>
      <c r="G411" s="40"/>
      <c r="H411" s="41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2"/>
    </row>
    <row r="412" spans="1:63" s="43" customFormat="1" x14ac:dyDescent="0.2">
      <c r="A412" s="47"/>
      <c r="B412" s="40"/>
      <c r="C412" s="40"/>
      <c r="D412" s="40"/>
      <c r="E412" s="40"/>
      <c r="F412" s="40"/>
      <c r="G412" s="40"/>
      <c r="H412" s="41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2"/>
    </row>
    <row r="413" spans="1:63" s="43" customFormat="1" x14ac:dyDescent="0.2">
      <c r="A413" s="47"/>
      <c r="B413" s="40"/>
      <c r="C413" s="40"/>
      <c r="D413" s="40"/>
      <c r="E413" s="40"/>
      <c r="F413" s="40"/>
      <c r="G413" s="40"/>
      <c r="H413" s="41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2"/>
    </row>
    <row r="414" spans="1:63" s="43" customFormat="1" x14ac:dyDescent="0.2">
      <c r="A414" s="47"/>
      <c r="B414" s="40"/>
      <c r="C414" s="40"/>
      <c r="D414" s="40"/>
      <c r="E414" s="40"/>
      <c r="F414" s="40"/>
      <c r="G414" s="40"/>
      <c r="H414" s="41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2"/>
    </row>
    <row r="415" spans="1:63" s="43" customFormat="1" x14ac:dyDescent="0.2">
      <c r="A415" s="47"/>
      <c r="B415" s="40"/>
      <c r="C415" s="40"/>
      <c r="D415" s="40"/>
      <c r="E415" s="40"/>
      <c r="F415" s="40"/>
      <c r="G415" s="40"/>
      <c r="H415" s="41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2"/>
    </row>
    <row r="416" spans="1:63" s="43" customFormat="1" x14ac:dyDescent="0.2">
      <c r="A416" s="47"/>
      <c r="B416" s="40"/>
      <c r="C416" s="40"/>
      <c r="D416" s="40"/>
      <c r="E416" s="40"/>
      <c r="F416" s="40"/>
      <c r="G416" s="40"/>
      <c r="H416" s="41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2"/>
    </row>
    <row r="417" spans="1:63" s="43" customFormat="1" x14ac:dyDescent="0.2">
      <c r="A417" s="47"/>
      <c r="B417" s="40"/>
      <c r="C417" s="40"/>
      <c r="D417" s="40"/>
      <c r="E417" s="40"/>
      <c r="F417" s="40"/>
      <c r="G417" s="40"/>
      <c r="H417" s="41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2"/>
    </row>
    <row r="418" spans="1:63" s="43" customFormat="1" x14ac:dyDescent="0.2">
      <c r="A418" s="47"/>
      <c r="B418" s="40"/>
      <c r="C418" s="40"/>
      <c r="D418" s="40"/>
      <c r="E418" s="40"/>
      <c r="F418" s="40"/>
      <c r="G418" s="40"/>
      <c r="H418" s="41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2"/>
    </row>
    <row r="419" spans="1:63" s="43" customFormat="1" x14ac:dyDescent="0.2">
      <c r="A419" s="47"/>
      <c r="B419" s="40"/>
      <c r="C419" s="40"/>
      <c r="D419" s="40"/>
      <c r="E419" s="40"/>
      <c r="F419" s="40"/>
      <c r="G419" s="40"/>
      <c r="H419" s="41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2"/>
    </row>
    <row r="420" spans="1:63" s="43" customFormat="1" x14ac:dyDescent="0.2">
      <c r="A420" s="47"/>
      <c r="B420" s="40"/>
      <c r="C420" s="40"/>
      <c r="D420" s="40"/>
      <c r="E420" s="40"/>
      <c r="F420" s="40"/>
      <c r="G420" s="40"/>
      <c r="H420" s="41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2"/>
    </row>
    <row r="421" spans="1:63" s="43" customFormat="1" x14ac:dyDescent="0.2">
      <c r="A421" s="47"/>
      <c r="B421" s="40"/>
      <c r="C421" s="40"/>
      <c r="D421" s="40"/>
      <c r="E421" s="40"/>
      <c r="F421" s="40"/>
      <c r="G421" s="40"/>
      <c r="H421" s="41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2"/>
    </row>
    <row r="422" spans="1:63" s="43" customFormat="1" x14ac:dyDescent="0.2">
      <c r="A422" s="47"/>
      <c r="B422" s="40"/>
      <c r="C422" s="40"/>
      <c r="D422" s="40"/>
      <c r="E422" s="40"/>
      <c r="F422" s="40"/>
      <c r="G422" s="40"/>
      <c r="H422" s="41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2"/>
    </row>
    <row r="423" spans="1:63" s="43" customFormat="1" x14ac:dyDescent="0.2">
      <c r="A423" s="47"/>
      <c r="B423" s="40"/>
      <c r="C423" s="40"/>
      <c r="D423" s="40"/>
      <c r="E423" s="40"/>
      <c r="F423" s="40"/>
      <c r="G423" s="40"/>
      <c r="H423" s="41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2"/>
    </row>
    <row r="424" spans="1:63" s="43" customFormat="1" x14ac:dyDescent="0.2">
      <c r="A424" s="47"/>
      <c r="B424" s="40"/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2"/>
    </row>
    <row r="425" spans="1:63" s="43" customFormat="1" x14ac:dyDescent="0.2">
      <c r="A425" s="47"/>
      <c r="B425" s="40"/>
      <c r="C425" s="40"/>
      <c r="D425" s="40"/>
      <c r="E425" s="40"/>
      <c r="F425" s="40"/>
      <c r="G425" s="40"/>
      <c r="H425" s="41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2"/>
    </row>
    <row r="426" spans="1:63" s="43" customFormat="1" x14ac:dyDescent="0.2">
      <c r="A426" s="47"/>
      <c r="B426" s="40"/>
      <c r="C426" s="40"/>
      <c r="D426" s="40"/>
      <c r="E426" s="40"/>
      <c r="F426" s="40"/>
      <c r="G426" s="40"/>
      <c r="H426" s="41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2"/>
    </row>
    <row r="427" spans="1:63" s="43" customFormat="1" x14ac:dyDescent="0.2">
      <c r="A427" s="47"/>
      <c r="B427" s="40"/>
      <c r="C427" s="40"/>
      <c r="D427" s="40"/>
      <c r="E427" s="40"/>
      <c r="F427" s="40"/>
      <c r="G427" s="40"/>
      <c r="H427" s="41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2"/>
    </row>
    <row r="428" spans="1:63" s="43" customFormat="1" x14ac:dyDescent="0.2">
      <c r="A428" s="47"/>
      <c r="B428" s="40"/>
      <c r="C428" s="40"/>
      <c r="D428" s="40"/>
      <c r="E428" s="40"/>
      <c r="F428" s="40"/>
      <c r="G428" s="40"/>
      <c r="H428" s="41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2"/>
    </row>
    <row r="429" spans="1:63" s="43" customFormat="1" x14ac:dyDescent="0.2">
      <c r="A429" s="47"/>
      <c r="B429" s="40"/>
      <c r="C429" s="40"/>
      <c r="D429" s="40"/>
      <c r="E429" s="40"/>
      <c r="F429" s="40"/>
      <c r="G429" s="40"/>
      <c r="H429" s="41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2"/>
    </row>
    <row r="430" spans="1:63" s="43" customFormat="1" x14ac:dyDescent="0.2">
      <c r="A430" s="47"/>
      <c r="B430" s="40"/>
      <c r="C430" s="40"/>
      <c r="D430" s="40"/>
      <c r="E430" s="40"/>
      <c r="F430" s="40"/>
      <c r="G430" s="40"/>
      <c r="H430" s="41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2"/>
    </row>
    <row r="431" spans="1:63" s="43" customFormat="1" x14ac:dyDescent="0.2">
      <c r="A431" s="47"/>
      <c r="B431" s="40"/>
      <c r="C431" s="40"/>
      <c r="D431" s="40"/>
      <c r="E431" s="40"/>
      <c r="F431" s="40"/>
      <c r="G431" s="40"/>
      <c r="H431" s="41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2"/>
    </row>
    <row r="432" spans="1:63" s="43" customFormat="1" x14ac:dyDescent="0.2">
      <c r="A432" s="47"/>
      <c r="B432" s="40"/>
      <c r="C432" s="40"/>
      <c r="D432" s="40"/>
      <c r="E432" s="40"/>
      <c r="F432" s="40"/>
      <c r="G432" s="40"/>
      <c r="H432" s="41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2"/>
    </row>
    <row r="433" spans="1:63" s="43" customFormat="1" x14ac:dyDescent="0.2">
      <c r="A433" s="47"/>
      <c r="B433" s="40"/>
      <c r="C433" s="40"/>
      <c r="D433" s="40"/>
      <c r="E433" s="40"/>
      <c r="F433" s="40"/>
      <c r="G433" s="40"/>
      <c r="H433" s="41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2"/>
    </row>
    <row r="434" spans="1:63" s="43" customFormat="1" x14ac:dyDescent="0.2">
      <c r="A434" s="47"/>
      <c r="B434" s="40"/>
      <c r="C434" s="40"/>
      <c r="D434" s="40"/>
      <c r="E434" s="40"/>
      <c r="F434" s="40"/>
      <c r="G434" s="40"/>
      <c r="H434" s="41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2"/>
    </row>
    <row r="435" spans="1:63" s="43" customFormat="1" x14ac:dyDescent="0.2">
      <c r="A435" s="47"/>
      <c r="B435" s="40"/>
      <c r="C435" s="40"/>
      <c r="D435" s="40"/>
      <c r="E435" s="40"/>
      <c r="F435" s="40"/>
      <c r="G435" s="40"/>
      <c r="H435" s="41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2"/>
    </row>
    <row r="436" spans="1:63" s="43" customFormat="1" x14ac:dyDescent="0.2">
      <c r="A436" s="47"/>
      <c r="B436" s="40"/>
      <c r="C436" s="40"/>
      <c r="D436" s="40"/>
      <c r="E436" s="40"/>
      <c r="F436" s="40"/>
      <c r="G436" s="40"/>
      <c r="H436" s="41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2"/>
    </row>
    <row r="437" spans="1:63" s="43" customFormat="1" x14ac:dyDescent="0.2">
      <c r="A437" s="47"/>
      <c r="B437" s="40"/>
      <c r="C437" s="40"/>
      <c r="D437" s="40"/>
      <c r="E437" s="40"/>
      <c r="F437" s="40"/>
      <c r="G437" s="40"/>
      <c r="H437" s="41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2"/>
    </row>
    <row r="438" spans="1:63" s="43" customFormat="1" x14ac:dyDescent="0.2">
      <c r="A438" s="47"/>
      <c r="B438" s="40"/>
      <c r="C438" s="40"/>
      <c r="D438" s="40"/>
      <c r="E438" s="40"/>
      <c r="F438" s="40"/>
      <c r="G438" s="40"/>
      <c r="H438" s="41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2"/>
    </row>
    <row r="439" spans="1:63" s="43" customFormat="1" x14ac:dyDescent="0.2">
      <c r="A439" s="47"/>
      <c r="B439" s="40"/>
      <c r="C439" s="40"/>
      <c r="D439" s="40"/>
      <c r="E439" s="40"/>
      <c r="F439" s="40"/>
      <c r="G439" s="40"/>
      <c r="H439" s="41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2"/>
    </row>
    <row r="440" spans="1:63" s="43" customFormat="1" x14ac:dyDescent="0.2">
      <c r="A440" s="47"/>
      <c r="B440" s="40"/>
      <c r="C440" s="40"/>
      <c r="D440" s="40"/>
      <c r="E440" s="40"/>
      <c r="F440" s="40"/>
      <c r="G440" s="40"/>
      <c r="H440" s="41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2"/>
    </row>
    <row r="441" spans="1:63" s="43" customFormat="1" x14ac:dyDescent="0.2">
      <c r="A441" s="47"/>
      <c r="B441" s="40"/>
      <c r="C441" s="40"/>
      <c r="D441" s="40"/>
      <c r="E441" s="40"/>
      <c r="F441" s="40"/>
      <c r="G441" s="40"/>
      <c r="H441" s="41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2"/>
    </row>
    <row r="442" spans="1:63" s="43" customFormat="1" x14ac:dyDescent="0.2">
      <c r="A442" s="47"/>
      <c r="B442" s="40"/>
      <c r="C442" s="40"/>
      <c r="D442" s="40"/>
      <c r="E442" s="40"/>
      <c r="F442" s="40"/>
      <c r="G442" s="40"/>
      <c r="H442" s="41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2"/>
    </row>
    <row r="443" spans="1:63" s="43" customFormat="1" x14ac:dyDescent="0.2">
      <c r="A443" s="47"/>
      <c r="B443" s="40"/>
      <c r="C443" s="40"/>
      <c r="D443" s="40"/>
      <c r="E443" s="40"/>
      <c r="F443" s="40"/>
      <c r="G443" s="40"/>
      <c r="H443" s="41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2"/>
    </row>
    <row r="444" spans="1:63" s="43" customFormat="1" x14ac:dyDescent="0.2">
      <c r="A444" s="47"/>
      <c r="B444" s="40"/>
      <c r="C444" s="40"/>
      <c r="D444" s="40"/>
      <c r="E444" s="40"/>
      <c r="F444" s="40"/>
      <c r="G444" s="40"/>
      <c r="H444" s="41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2"/>
    </row>
    <row r="445" spans="1:63" s="43" customFormat="1" x14ac:dyDescent="0.2">
      <c r="A445" s="47"/>
      <c r="B445" s="40"/>
      <c r="C445" s="40"/>
      <c r="D445" s="40"/>
      <c r="E445" s="40"/>
      <c r="F445" s="40"/>
      <c r="G445" s="40"/>
      <c r="H445" s="41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2"/>
    </row>
    <row r="446" spans="1:63" s="43" customFormat="1" x14ac:dyDescent="0.2">
      <c r="A446" s="47"/>
      <c r="B446" s="40"/>
      <c r="C446" s="40"/>
      <c r="D446" s="40"/>
      <c r="E446" s="40"/>
      <c r="F446" s="40"/>
      <c r="G446" s="40"/>
      <c r="H446" s="41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2"/>
    </row>
    <row r="447" spans="1:63" s="43" customFormat="1" x14ac:dyDescent="0.2">
      <c r="A447" s="47"/>
      <c r="B447" s="40"/>
      <c r="C447" s="40"/>
      <c r="D447" s="40"/>
      <c r="E447" s="40"/>
      <c r="F447" s="40"/>
      <c r="G447" s="40"/>
      <c r="H447" s="41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2"/>
    </row>
    <row r="448" spans="1:63" s="43" customFormat="1" x14ac:dyDescent="0.2">
      <c r="A448" s="47"/>
      <c r="B448" s="40"/>
      <c r="C448" s="40"/>
      <c r="D448" s="40"/>
      <c r="E448" s="40"/>
      <c r="F448" s="40"/>
      <c r="G448" s="40"/>
      <c r="H448" s="41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2"/>
    </row>
    <row r="449" spans="1:63" s="43" customFormat="1" x14ac:dyDescent="0.2">
      <c r="A449" s="47"/>
      <c r="B449" s="40"/>
      <c r="C449" s="40"/>
      <c r="D449" s="40"/>
      <c r="E449" s="40"/>
      <c r="F449" s="40"/>
      <c r="G449" s="40"/>
      <c r="H449" s="41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2"/>
    </row>
    <row r="450" spans="1:63" s="43" customFormat="1" x14ac:dyDescent="0.2">
      <c r="A450" s="47"/>
      <c r="B450" s="40"/>
      <c r="C450" s="40"/>
      <c r="D450" s="40"/>
      <c r="E450" s="40"/>
      <c r="F450" s="40"/>
      <c r="G450" s="40"/>
      <c r="H450" s="41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2"/>
    </row>
    <row r="451" spans="1:63" s="43" customFormat="1" x14ac:dyDescent="0.2">
      <c r="A451" s="47"/>
      <c r="B451" s="40"/>
      <c r="C451" s="40"/>
      <c r="D451" s="40"/>
      <c r="E451" s="40"/>
      <c r="F451" s="40"/>
      <c r="G451" s="40"/>
      <c r="H451" s="41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2"/>
    </row>
    <row r="452" spans="1:63" s="43" customFormat="1" x14ac:dyDescent="0.2">
      <c r="A452" s="47"/>
      <c r="B452" s="40"/>
      <c r="C452" s="40"/>
      <c r="D452" s="40"/>
      <c r="E452" s="40"/>
      <c r="F452" s="40"/>
      <c r="G452" s="40"/>
      <c r="H452" s="41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2"/>
    </row>
    <row r="453" spans="1:63" s="43" customFormat="1" x14ac:dyDescent="0.2">
      <c r="A453" s="47"/>
      <c r="B453" s="40"/>
      <c r="C453" s="40"/>
      <c r="D453" s="40"/>
      <c r="E453" s="40"/>
      <c r="F453" s="40"/>
      <c r="G453" s="40"/>
      <c r="H453" s="41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2"/>
    </row>
    <row r="454" spans="1:63" s="43" customFormat="1" x14ac:dyDescent="0.2">
      <c r="A454" s="47"/>
      <c r="B454" s="40"/>
      <c r="C454" s="40"/>
      <c r="D454" s="40"/>
      <c r="E454" s="40"/>
      <c r="F454" s="40"/>
      <c r="G454" s="40"/>
      <c r="H454" s="41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2"/>
    </row>
    <row r="455" spans="1:63" s="43" customFormat="1" x14ac:dyDescent="0.2">
      <c r="A455" s="47"/>
      <c r="B455" s="40"/>
      <c r="C455" s="40"/>
      <c r="D455" s="40"/>
      <c r="E455" s="40"/>
      <c r="F455" s="40"/>
      <c r="G455" s="40"/>
      <c r="H455" s="41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2"/>
    </row>
    <row r="456" spans="1:63" s="43" customFormat="1" x14ac:dyDescent="0.2">
      <c r="A456" s="47"/>
      <c r="B456" s="40"/>
      <c r="C456" s="40"/>
      <c r="D456" s="40"/>
      <c r="E456" s="40"/>
      <c r="F456" s="40"/>
      <c r="G456" s="40"/>
      <c r="H456" s="41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2"/>
    </row>
    <row r="457" spans="1:63" s="43" customFormat="1" x14ac:dyDescent="0.2">
      <c r="A457" s="47"/>
      <c r="B457" s="40"/>
      <c r="C457" s="40"/>
      <c r="D457" s="40"/>
      <c r="E457" s="40"/>
      <c r="F457" s="40"/>
      <c r="G457" s="40"/>
      <c r="H457" s="41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2"/>
    </row>
    <row r="458" spans="1:63" s="43" customFormat="1" x14ac:dyDescent="0.2">
      <c r="A458" s="47"/>
      <c r="B458" s="40"/>
      <c r="C458" s="40"/>
      <c r="D458" s="40"/>
      <c r="E458" s="40"/>
      <c r="F458" s="40"/>
      <c r="G458" s="40"/>
      <c r="H458" s="41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2"/>
    </row>
    <row r="459" spans="1:63" s="43" customFormat="1" x14ac:dyDescent="0.2">
      <c r="A459" s="47"/>
      <c r="B459" s="40"/>
      <c r="C459" s="40"/>
      <c r="D459" s="40"/>
      <c r="E459" s="40"/>
      <c r="F459" s="40"/>
      <c r="G459" s="40"/>
      <c r="H459" s="41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2"/>
    </row>
    <row r="460" spans="1:63" s="43" customFormat="1" x14ac:dyDescent="0.2">
      <c r="A460" s="47"/>
      <c r="B460" s="40"/>
      <c r="C460" s="40"/>
      <c r="D460" s="40"/>
      <c r="E460" s="40"/>
      <c r="F460" s="40"/>
      <c r="G460" s="40"/>
      <c r="H460" s="41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2"/>
    </row>
    <row r="461" spans="1:63" s="43" customFormat="1" x14ac:dyDescent="0.2">
      <c r="A461" s="47"/>
      <c r="B461" s="40"/>
      <c r="C461" s="40"/>
      <c r="D461" s="40"/>
      <c r="E461" s="40"/>
      <c r="F461" s="40"/>
      <c r="G461" s="40"/>
      <c r="H461" s="41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2"/>
    </row>
    <row r="462" spans="1:63" s="43" customFormat="1" x14ac:dyDescent="0.2">
      <c r="A462" s="47"/>
      <c r="B462" s="40"/>
      <c r="C462" s="40"/>
      <c r="D462" s="40"/>
      <c r="E462" s="40"/>
      <c r="F462" s="40"/>
      <c r="G462" s="40"/>
      <c r="H462" s="41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2"/>
    </row>
    <row r="463" spans="1:63" s="43" customFormat="1" x14ac:dyDescent="0.2">
      <c r="A463" s="47"/>
      <c r="B463" s="40"/>
      <c r="C463" s="40"/>
      <c r="D463" s="40"/>
      <c r="E463" s="40"/>
      <c r="F463" s="40"/>
      <c r="G463" s="40"/>
      <c r="H463" s="41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2"/>
    </row>
    <row r="464" spans="1:63" s="43" customFormat="1" x14ac:dyDescent="0.2">
      <c r="A464" s="47"/>
      <c r="B464" s="40"/>
      <c r="C464" s="40"/>
      <c r="D464" s="40"/>
      <c r="E464" s="40"/>
      <c r="F464" s="40"/>
      <c r="G464" s="40"/>
      <c r="H464" s="41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2"/>
    </row>
    <row r="465" spans="1:63" s="43" customFormat="1" x14ac:dyDescent="0.2">
      <c r="A465" s="47"/>
      <c r="B465" s="40"/>
      <c r="C465" s="40"/>
      <c r="D465" s="40"/>
      <c r="E465" s="40"/>
      <c r="F465" s="40"/>
      <c r="G465" s="40"/>
      <c r="H465" s="41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2"/>
    </row>
    <row r="466" spans="1:63" s="43" customFormat="1" x14ac:dyDescent="0.2">
      <c r="A466" s="47"/>
      <c r="B466" s="40"/>
      <c r="C466" s="40"/>
      <c r="D466" s="40"/>
      <c r="E466" s="40"/>
      <c r="F466" s="40"/>
      <c r="G466" s="40"/>
      <c r="H466" s="41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2"/>
    </row>
    <row r="467" spans="1:63" s="43" customFormat="1" x14ac:dyDescent="0.2">
      <c r="A467" s="47"/>
      <c r="B467" s="40"/>
      <c r="C467" s="40"/>
      <c r="D467" s="40"/>
      <c r="E467" s="40"/>
      <c r="F467" s="40"/>
      <c r="G467" s="40"/>
      <c r="H467" s="41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2"/>
    </row>
    <row r="468" spans="1:63" s="43" customFormat="1" x14ac:dyDescent="0.2">
      <c r="A468" s="47"/>
      <c r="B468" s="40"/>
      <c r="C468" s="40"/>
      <c r="D468" s="40"/>
      <c r="E468" s="40"/>
      <c r="F468" s="40"/>
      <c r="G468" s="40"/>
      <c r="H468" s="41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2"/>
    </row>
    <row r="469" spans="1:63" s="43" customFormat="1" x14ac:dyDescent="0.2">
      <c r="A469" s="47"/>
      <c r="B469" s="40"/>
      <c r="C469" s="40"/>
      <c r="D469" s="40"/>
      <c r="E469" s="40"/>
      <c r="F469" s="40"/>
      <c r="G469" s="40"/>
      <c r="H469" s="41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2"/>
    </row>
    <row r="470" spans="1:63" s="43" customFormat="1" x14ac:dyDescent="0.2">
      <c r="A470" s="47"/>
      <c r="B470" s="40"/>
      <c r="C470" s="40"/>
      <c r="D470" s="40"/>
      <c r="E470" s="40"/>
      <c r="F470" s="40"/>
      <c r="G470" s="40"/>
      <c r="H470" s="41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2"/>
    </row>
    <row r="471" spans="1:63" s="43" customFormat="1" x14ac:dyDescent="0.2">
      <c r="A471" s="47"/>
      <c r="B471" s="40"/>
      <c r="C471" s="40"/>
      <c r="D471" s="40"/>
      <c r="E471" s="40"/>
      <c r="F471" s="40"/>
      <c r="G471" s="40"/>
      <c r="H471" s="41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2"/>
    </row>
    <row r="472" spans="1:63" s="43" customFormat="1" x14ac:dyDescent="0.2">
      <c r="A472" s="47"/>
      <c r="B472" s="40"/>
      <c r="C472" s="40"/>
      <c r="D472" s="40"/>
      <c r="E472" s="40"/>
      <c r="F472" s="40"/>
      <c r="G472" s="40"/>
      <c r="H472" s="41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2"/>
    </row>
    <row r="473" spans="1:63" s="43" customFormat="1" x14ac:dyDescent="0.2">
      <c r="A473" s="47"/>
      <c r="B473" s="40"/>
      <c r="C473" s="40"/>
      <c r="D473" s="40"/>
      <c r="E473" s="40"/>
      <c r="F473" s="40"/>
      <c r="G473" s="40"/>
      <c r="H473" s="41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2"/>
    </row>
    <row r="474" spans="1:63" s="43" customFormat="1" x14ac:dyDescent="0.2">
      <c r="A474" s="47"/>
      <c r="B474" s="40"/>
      <c r="C474" s="40"/>
      <c r="D474" s="40"/>
      <c r="E474" s="40"/>
      <c r="F474" s="40"/>
      <c r="G474" s="40"/>
      <c r="H474" s="41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2"/>
    </row>
    <row r="475" spans="1:63" s="43" customFormat="1" x14ac:dyDescent="0.2">
      <c r="A475" s="47"/>
      <c r="B475" s="40"/>
      <c r="C475" s="40"/>
      <c r="D475" s="40"/>
      <c r="E475" s="40"/>
      <c r="F475" s="40"/>
      <c r="G475" s="40"/>
      <c r="H475" s="41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2"/>
    </row>
    <row r="476" spans="1:63" s="43" customFormat="1" x14ac:dyDescent="0.2">
      <c r="A476" s="47"/>
      <c r="B476" s="40"/>
      <c r="C476" s="40"/>
      <c r="D476" s="40"/>
      <c r="E476" s="40"/>
      <c r="F476" s="40"/>
      <c r="G476" s="40"/>
      <c r="H476" s="41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2"/>
    </row>
    <row r="477" spans="1:63" s="43" customFormat="1" x14ac:dyDescent="0.2">
      <c r="A477" s="47"/>
      <c r="B477" s="40"/>
      <c r="C477" s="40"/>
      <c r="D477" s="40"/>
      <c r="E477" s="40"/>
      <c r="F477" s="40"/>
      <c r="G477" s="40"/>
      <c r="H477" s="41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2"/>
    </row>
    <row r="478" spans="1:63" s="43" customFormat="1" x14ac:dyDescent="0.2">
      <c r="A478" s="47"/>
      <c r="B478" s="40"/>
      <c r="C478" s="40"/>
      <c r="D478" s="40"/>
      <c r="E478" s="40"/>
      <c r="F478" s="40"/>
      <c r="G478" s="40"/>
      <c r="H478" s="41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2"/>
    </row>
    <row r="479" spans="1:63" s="43" customFormat="1" x14ac:dyDescent="0.2">
      <c r="A479" s="47"/>
      <c r="B479" s="40"/>
      <c r="C479" s="40"/>
      <c r="D479" s="40"/>
      <c r="E479" s="40"/>
      <c r="F479" s="40"/>
      <c r="G479" s="40"/>
      <c r="H479" s="41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2"/>
    </row>
    <row r="480" spans="1:63" s="43" customFormat="1" x14ac:dyDescent="0.2">
      <c r="A480" s="47"/>
      <c r="B480" s="40"/>
      <c r="C480" s="40"/>
      <c r="D480" s="40"/>
      <c r="E480" s="40"/>
      <c r="F480" s="40"/>
      <c r="G480" s="40"/>
      <c r="H480" s="41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2"/>
    </row>
    <row r="481" spans="1:63" s="43" customFormat="1" x14ac:dyDescent="0.2">
      <c r="A481" s="47"/>
      <c r="B481" s="40"/>
      <c r="C481" s="40"/>
      <c r="D481" s="40"/>
      <c r="E481" s="40"/>
      <c r="F481" s="40"/>
      <c r="G481" s="40"/>
      <c r="H481" s="41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2"/>
    </row>
    <row r="482" spans="1:63" s="43" customFormat="1" x14ac:dyDescent="0.2">
      <c r="A482" s="47"/>
      <c r="B482" s="40"/>
      <c r="C482" s="40"/>
      <c r="D482" s="40"/>
      <c r="E482" s="40"/>
      <c r="F482" s="40"/>
      <c r="G482" s="40"/>
      <c r="H482" s="41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2"/>
    </row>
    <row r="483" spans="1:63" s="43" customFormat="1" x14ac:dyDescent="0.2">
      <c r="A483" s="47"/>
      <c r="B483" s="40"/>
      <c r="C483" s="40"/>
      <c r="D483" s="40"/>
      <c r="E483" s="40"/>
      <c r="F483" s="40"/>
      <c r="G483" s="40"/>
      <c r="H483" s="41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2"/>
    </row>
    <row r="484" spans="1:63" s="43" customFormat="1" x14ac:dyDescent="0.2">
      <c r="A484" s="47"/>
      <c r="B484" s="40"/>
      <c r="C484" s="40"/>
      <c r="D484" s="40"/>
      <c r="E484" s="40"/>
      <c r="F484" s="40"/>
      <c r="G484" s="40"/>
      <c r="H484" s="41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2"/>
    </row>
    <row r="485" spans="1:63" s="43" customFormat="1" x14ac:dyDescent="0.2">
      <c r="A485" s="47"/>
      <c r="B485" s="40"/>
      <c r="C485" s="40"/>
      <c r="D485" s="40"/>
      <c r="E485" s="40"/>
      <c r="F485" s="40"/>
      <c r="G485" s="40"/>
      <c r="H485" s="41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2"/>
    </row>
    <row r="486" spans="1:63" s="43" customFormat="1" x14ac:dyDescent="0.2">
      <c r="A486" s="47"/>
      <c r="B486" s="40"/>
      <c r="C486" s="40"/>
      <c r="D486" s="40"/>
      <c r="E486" s="40"/>
      <c r="F486" s="40"/>
      <c r="G486" s="40"/>
      <c r="H486" s="41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2"/>
    </row>
    <row r="487" spans="1:63" s="43" customFormat="1" x14ac:dyDescent="0.2">
      <c r="A487" s="47"/>
      <c r="B487" s="40"/>
      <c r="C487" s="40"/>
      <c r="D487" s="40"/>
      <c r="E487" s="40"/>
      <c r="F487" s="40"/>
      <c r="G487" s="40"/>
      <c r="H487" s="41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2"/>
    </row>
    <row r="488" spans="1:63" s="43" customFormat="1" x14ac:dyDescent="0.2">
      <c r="A488" s="47"/>
      <c r="B488" s="40"/>
      <c r="C488" s="40"/>
      <c r="D488" s="40"/>
      <c r="E488" s="40"/>
      <c r="F488" s="40"/>
      <c r="G488" s="40"/>
      <c r="H488" s="41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2"/>
    </row>
    <row r="489" spans="1:63" s="43" customFormat="1" x14ac:dyDescent="0.2">
      <c r="A489" s="47"/>
      <c r="B489" s="40"/>
      <c r="C489" s="40"/>
      <c r="D489" s="40"/>
      <c r="E489" s="40"/>
      <c r="F489" s="40"/>
      <c r="G489" s="40"/>
      <c r="H489" s="41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2"/>
    </row>
    <row r="490" spans="1:63" s="43" customFormat="1" x14ac:dyDescent="0.2">
      <c r="A490" s="47"/>
      <c r="B490" s="40"/>
      <c r="C490" s="40"/>
      <c r="D490" s="40"/>
      <c r="E490" s="40"/>
      <c r="F490" s="40"/>
      <c r="G490" s="40"/>
      <c r="H490" s="41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2"/>
    </row>
    <row r="491" spans="1:63" s="43" customFormat="1" x14ac:dyDescent="0.2">
      <c r="A491" s="47"/>
      <c r="B491" s="40"/>
      <c r="C491" s="40"/>
      <c r="D491" s="40"/>
      <c r="E491" s="40"/>
      <c r="F491" s="40"/>
      <c r="G491" s="40"/>
      <c r="H491" s="41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2"/>
    </row>
    <row r="492" spans="1:63" s="43" customFormat="1" x14ac:dyDescent="0.2">
      <c r="A492" s="47"/>
      <c r="B492" s="40"/>
      <c r="C492" s="40"/>
      <c r="D492" s="40"/>
      <c r="E492" s="40"/>
      <c r="F492" s="40"/>
      <c r="G492" s="40"/>
      <c r="H492" s="41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2"/>
    </row>
    <row r="493" spans="1:63" s="43" customFormat="1" x14ac:dyDescent="0.2">
      <c r="A493" s="47"/>
      <c r="B493" s="40"/>
      <c r="C493" s="40"/>
      <c r="D493" s="40"/>
      <c r="E493" s="40"/>
      <c r="F493" s="40"/>
      <c r="G493" s="40"/>
      <c r="H493" s="41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2"/>
    </row>
    <row r="494" spans="1:63" s="43" customFormat="1" x14ac:dyDescent="0.2">
      <c r="A494" s="47"/>
      <c r="B494" s="40"/>
      <c r="C494" s="40"/>
      <c r="D494" s="40"/>
      <c r="E494" s="40"/>
      <c r="F494" s="40"/>
      <c r="G494" s="40"/>
      <c r="H494" s="41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2"/>
    </row>
    <row r="495" spans="1:63" s="43" customFormat="1" x14ac:dyDescent="0.2">
      <c r="A495" s="47"/>
      <c r="B495" s="40"/>
      <c r="C495" s="40"/>
      <c r="D495" s="40"/>
      <c r="E495" s="40"/>
      <c r="F495" s="40"/>
      <c r="G495" s="40"/>
      <c r="H495" s="41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2"/>
    </row>
    <row r="496" spans="1:63" s="43" customFormat="1" x14ac:dyDescent="0.2">
      <c r="A496" s="47"/>
      <c r="B496" s="40"/>
      <c r="C496" s="40"/>
      <c r="D496" s="40"/>
      <c r="E496" s="40"/>
      <c r="F496" s="40"/>
      <c r="G496" s="40"/>
      <c r="H496" s="41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2"/>
    </row>
    <row r="497" spans="1:63" s="43" customFormat="1" x14ac:dyDescent="0.2">
      <c r="A497" s="47"/>
      <c r="B497" s="40"/>
      <c r="C497" s="40"/>
      <c r="D497" s="40"/>
      <c r="E497" s="40"/>
      <c r="F497" s="40"/>
      <c r="G497" s="40"/>
      <c r="H497" s="41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2"/>
    </row>
    <row r="498" spans="1:63" s="43" customFormat="1" x14ac:dyDescent="0.2">
      <c r="A498" s="47"/>
      <c r="B498" s="40"/>
      <c r="C498" s="40"/>
      <c r="D498" s="40"/>
      <c r="E498" s="40"/>
      <c r="F498" s="40"/>
      <c r="G498" s="40"/>
      <c r="H498" s="41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2"/>
    </row>
    <row r="499" spans="1:63" s="43" customFormat="1" x14ac:dyDescent="0.2">
      <c r="A499" s="47"/>
      <c r="B499" s="40"/>
      <c r="C499" s="40"/>
      <c r="D499" s="40"/>
      <c r="E499" s="40"/>
      <c r="F499" s="40"/>
      <c r="G499" s="40"/>
      <c r="H499" s="41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2"/>
    </row>
    <row r="500" spans="1:63" s="43" customFormat="1" x14ac:dyDescent="0.2">
      <c r="A500" s="47"/>
      <c r="B500" s="40"/>
      <c r="C500" s="40"/>
      <c r="D500" s="40"/>
      <c r="E500" s="40"/>
      <c r="F500" s="40"/>
      <c r="G500" s="40"/>
      <c r="H500" s="41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2"/>
    </row>
    <row r="501" spans="1:63" s="43" customFormat="1" x14ac:dyDescent="0.2">
      <c r="A501" s="47"/>
      <c r="B501" s="40"/>
      <c r="C501" s="40"/>
      <c r="D501" s="40"/>
      <c r="E501" s="40"/>
      <c r="F501" s="40"/>
      <c r="G501" s="40"/>
      <c r="H501" s="41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2"/>
    </row>
    <row r="502" spans="1:63" s="43" customFormat="1" x14ac:dyDescent="0.2">
      <c r="A502" s="47"/>
      <c r="B502" s="40"/>
      <c r="C502" s="40"/>
      <c r="D502" s="40"/>
      <c r="E502" s="40"/>
      <c r="F502" s="40"/>
      <c r="G502" s="40"/>
      <c r="H502" s="41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2"/>
    </row>
    <row r="503" spans="1:63" s="43" customFormat="1" x14ac:dyDescent="0.2">
      <c r="A503" s="47"/>
      <c r="B503" s="40"/>
      <c r="C503" s="40"/>
      <c r="D503" s="40"/>
      <c r="E503" s="40"/>
      <c r="F503" s="40"/>
      <c r="G503" s="40"/>
      <c r="H503" s="41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2"/>
    </row>
    <row r="504" spans="1:63" s="43" customFormat="1" x14ac:dyDescent="0.2">
      <c r="A504" s="47"/>
      <c r="B504" s="40"/>
      <c r="C504" s="40"/>
      <c r="D504" s="40"/>
      <c r="E504" s="40"/>
      <c r="F504" s="40"/>
      <c r="G504" s="40"/>
      <c r="H504" s="41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2"/>
    </row>
    <row r="505" spans="1:63" s="43" customFormat="1" x14ac:dyDescent="0.2">
      <c r="A505" s="47"/>
      <c r="B505" s="40"/>
      <c r="C505" s="40"/>
      <c r="D505" s="40"/>
      <c r="E505" s="40"/>
      <c r="F505" s="40"/>
      <c r="G505" s="40"/>
      <c r="H505" s="41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2"/>
    </row>
    <row r="506" spans="1:63" s="43" customFormat="1" x14ac:dyDescent="0.2">
      <c r="A506" s="47"/>
      <c r="B506" s="40"/>
      <c r="C506" s="40"/>
      <c r="D506" s="40"/>
      <c r="E506" s="40"/>
      <c r="F506" s="40"/>
      <c r="G506" s="40"/>
      <c r="H506" s="41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2"/>
    </row>
    <row r="507" spans="1:63" s="43" customFormat="1" x14ac:dyDescent="0.2">
      <c r="A507" s="47"/>
      <c r="B507" s="40"/>
      <c r="C507" s="40"/>
      <c r="D507" s="40"/>
      <c r="E507" s="40"/>
      <c r="F507" s="40"/>
      <c r="G507" s="40"/>
      <c r="H507" s="41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2"/>
    </row>
    <row r="508" spans="1:63" s="43" customFormat="1" x14ac:dyDescent="0.2">
      <c r="A508" s="47"/>
      <c r="B508" s="40"/>
      <c r="C508" s="40"/>
      <c r="D508" s="40"/>
      <c r="E508" s="40"/>
      <c r="F508" s="40"/>
      <c r="G508" s="40"/>
      <c r="H508" s="41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2"/>
    </row>
    <row r="509" spans="1:63" s="43" customFormat="1" x14ac:dyDescent="0.2">
      <c r="A509" s="47"/>
      <c r="B509" s="40"/>
      <c r="C509" s="40"/>
      <c r="D509" s="40"/>
      <c r="E509" s="40"/>
      <c r="F509" s="40"/>
      <c r="G509" s="40"/>
      <c r="H509" s="41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2"/>
    </row>
    <row r="510" spans="1:63" s="43" customFormat="1" x14ac:dyDescent="0.2">
      <c r="A510" s="47"/>
      <c r="B510" s="40"/>
      <c r="C510" s="40"/>
      <c r="D510" s="40"/>
      <c r="E510" s="40"/>
      <c r="F510" s="40"/>
      <c r="G510" s="40"/>
      <c r="H510" s="41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2"/>
    </row>
    <row r="511" spans="1:63" s="43" customFormat="1" x14ac:dyDescent="0.2">
      <c r="A511" s="47"/>
      <c r="B511" s="40"/>
      <c r="C511" s="40"/>
      <c r="D511" s="40"/>
      <c r="E511" s="40"/>
      <c r="F511" s="40"/>
      <c r="G511" s="40"/>
      <c r="H511" s="41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2"/>
    </row>
    <row r="512" spans="1:63" s="43" customFormat="1" x14ac:dyDescent="0.2">
      <c r="A512" s="47"/>
      <c r="B512" s="40"/>
      <c r="C512" s="40"/>
      <c r="D512" s="40"/>
      <c r="E512" s="40"/>
      <c r="F512" s="40"/>
      <c r="G512" s="40"/>
      <c r="H512" s="41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2"/>
    </row>
    <row r="513" spans="1:63" s="43" customFormat="1" x14ac:dyDescent="0.2">
      <c r="A513" s="47"/>
      <c r="B513" s="40"/>
      <c r="C513" s="40"/>
      <c r="D513" s="40"/>
      <c r="E513" s="40"/>
      <c r="F513" s="40"/>
      <c r="G513" s="40"/>
      <c r="H513" s="41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2"/>
    </row>
    <row r="514" spans="1:63" s="43" customFormat="1" x14ac:dyDescent="0.2">
      <c r="A514" s="47"/>
      <c r="B514" s="40"/>
      <c r="C514" s="40"/>
      <c r="D514" s="40"/>
      <c r="E514" s="40"/>
      <c r="F514" s="40"/>
      <c r="G514" s="40"/>
      <c r="H514" s="41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2"/>
    </row>
    <row r="515" spans="1:63" s="43" customFormat="1" x14ac:dyDescent="0.2">
      <c r="A515" s="47"/>
      <c r="B515" s="40"/>
      <c r="C515" s="40"/>
      <c r="D515" s="40"/>
      <c r="E515" s="40"/>
      <c r="F515" s="40"/>
      <c r="G515" s="40"/>
      <c r="H515" s="41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2"/>
    </row>
    <row r="516" spans="1:63" s="43" customFormat="1" x14ac:dyDescent="0.2">
      <c r="A516" s="47"/>
      <c r="B516" s="40"/>
      <c r="C516" s="40"/>
      <c r="D516" s="40"/>
      <c r="E516" s="40"/>
      <c r="F516" s="40"/>
      <c r="G516" s="40"/>
      <c r="H516" s="41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2"/>
    </row>
    <row r="517" spans="1:63" s="43" customFormat="1" x14ac:dyDescent="0.2">
      <c r="A517" s="47"/>
      <c r="B517" s="40"/>
      <c r="C517" s="40"/>
      <c r="D517" s="40"/>
      <c r="E517" s="40"/>
      <c r="F517" s="40"/>
      <c r="G517" s="40"/>
      <c r="H517" s="41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2"/>
    </row>
    <row r="518" spans="1:63" s="43" customFormat="1" x14ac:dyDescent="0.2">
      <c r="A518" s="47"/>
      <c r="B518" s="40"/>
      <c r="C518" s="40"/>
      <c r="D518" s="40"/>
      <c r="E518" s="40"/>
      <c r="F518" s="40"/>
      <c r="G518" s="40"/>
      <c r="H518" s="41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2"/>
    </row>
    <row r="519" spans="1:63" s="43" customFormat="1" x14ac:dyDescent="0.2">
      <c r="A519" s="47"/>
      <c r="B519" s="40"/>
      <c r="C519" s="40"/>
      <c r="D519" s="40"/>
      <c r="E519" s="40"/>
      <c r="F519" s="40"/>
      <c r="G519" s="40"/>
      <c r="H519" s="41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2"/>
    </row>
    <row r="520" spans="1:63" s="43" customFormat="1" x14ac:dyDescent="0.2">
      <c r="A520" s="47"/>
      <c r="B520" s="40"/>
      <c r="C520" s="40"/>
      <c r="D520" s="40"/>
      <c r="E520" s="40"/>
      <c r="F520" s="40"/>
      <c r="G520" s="40"/>
      <c r="H520" s="41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2"/>
    </row>
    <row r="521" spans="1:63" s="43" customFormat="1" x14ac:dyDescent="0.2">
      <c r="A521" s="47"/>
      <c r="B521" s="40"/>
      <c r="C521" s="40"/>
      <c r="D521" s="40"/>
      <c r="E521" s="40"/>
      <c r="F521" s="40"/>
      <c r="G521" s="40"/>
      <c r="H521" s="41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2"/>
    </row>
    <row r="522" spans="1:63" s="43" customFormat="1" x14ac:dyDescent="0.2">
      <c r="A522" s="47"/>
      <c r="B522" s="40"/>
      <c r="C522" s="40"/>
      <c r="D522" s="40"/>
      <c r="E522" s="40"/>
      <c r="F522" s="40"/>
      <c r="G522" s="40"/>
      <c r="H522" s="41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2"/>
    </row>
    <row r="523" spans="1:63" s="43" customFormat="1" x14ac:dyDescent="0.2">
      <c r="A523" s="47"/>
      <c r="B523" s="40"/>
      <c r="C523" s="40"/>
      <c r="D523" s="40"/>
      <c r="E523" s="40"/>
      <c r="F523" s="40"/>
      <c r="G523" s="40"/>
      <c r="H523" s="41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2"/>
    </row>
    <row r="524" spans="1:63" s="43" customFormat="1" x14ac:dyDescent="0.2">
      <c r="A524" s="47"/>
      <c r="B524" s="40"/>
      <c r="C524" s="40"/>
      <c r="D524" s="40"/>
      <c r="E524" s="40"/>
      <c r="F524" s="40"/>
      <c r="G524" s="40"/>
      <c r="H524" s="41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2"/>
    </row>
    <row r="525" spans="1:63" s="43" customFormat="1" x14ac:dyDescent="0.2">
      <c r="A525" s="47"/>
      <c r="B525" s="40"/>
      <c r="C525" s="40"/>
      <c r="D525" s="40"/>
      <c r="E525" s="40"/>
      <c r="F525" s="40"/>
      <c r="G525" s="40"/>
      <c r="H525" s="41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2"/>
    </row>
    <row r="526" spans="1:63" s="43" customFormat="1" x14ac:dyDescent="0.2">
      <c r="A526" s="47"/>
      <c r="B526" s="40"/>
      <c r="C526" s="40"/>
      <c r="D526" s="40"/>
      <c r="E526" s="40"/>
      <c r="F526" s="40"/>
      <c r="G526" s="40"/>
      <c r="H526" s="41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2"/>
    </row>
    <row r="527" spans="1:63" s="43" customFormat="1" x14ac:dyDescent="0.2">
      <c r="A527" s="47"/>
      <c r="B527" s="40"/>
      <c r="C527" s="40"/>
      <c r="D527" s="40"/>
      <c r="E527" s="40"/>
      <c r="F527" s="40"/>
      <c r="G527" s="40"/>
      <c r="H527" s="41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2"/>
    </row>
    <row r="528" spans="1:63" s="43" customFormat="1" x14ac:dyDescent="0.2">
      <c r="A528" s="47"/>
      <c r="B528" s="40"/>
      <c r="C528" s="40"/>
      <c r="D528" s="40"/>
      <c r="E528" s="40"/>
      <c r="F528" s="40"/>
      <c r="G528" s="40"/>
      <c r="H528" s="41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2"/>
    </row>
    <row r="529" spans="1:63" s="43" customFormat="1" x14ac:dyDescent="0.2">
      <c r="A529" s="47"/>
      <c r="B529" s="40"/>
      <c r="C529" s="40"/>
      <c r="D529" s="40"/>
      <c r="E529" s="40"/>
      <c r="F529" s="40"/>
      <c r="G529" s="40"/>
      <c r="H529" s="41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2"/>
    </row>
    <row r="530" spans="1:63" s="43" customFormat="1" x14ac:dyDescent="0.2">
      <c r="A530" s="47"/>
      <c r="B530" s="40"/>
      <c r="C530" s="40"/>
      <c r="D530" s="40"/>
      <c r="E530" s="40"/>
      <c r="F530" s="40"/>
      <c r="G530" s="40"/>
      <c r="H530" s="41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2"/>
    </row>
    <row r="531" spans="1:63" s="43" customFormat="1" x14ac:dyDescent="0.2">
      <c r="A531" s="47"/>
      <c r="B531" s="40"/>
      <c r="C531" s="40"/>
      <c r="D531" s="40"/>
      <c r="E531" s="40"/>
      <c r="F531" s="40"/>
      <c r="G531" s="40"/>
      <c r="H531" s="41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2"/>
    </row>
    <row r="532" spans="1:63" s="43" customFormat="1" x14ac:dyDescent="0.2">
      <c r="A532" s="47"/>
      <c r="B532" s="40"/>
      <c r="C532" s="40"/>
      <c r="D532" s="40"/>
      <c r="E532" s="40"/>
      <c r="F532" s="40"/>
      <c r="G532" s="40"/>
      <c r="H532" s="41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2"/>
    </row>
    <row r="533" spans="1:63" s="43" customFormat="1" x14ac:dyDescent="0.2">
      <c r="A533" s="47"/>
      <c r="B533" s="40"/>
      <c r="C533" s="40"/>
      <c r="D533" s="40"/>
      <c r="E533" s="40"/>
      <c r="F533" s="40"/>
      <c r="G533" s="40"/>
      <c r="H533" s="41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2"/>
    </row>
    <row r="534" spans="1:63" s="43" customFormat="1" x14ac:dyDescent="0.2">
      <c r="A534" s="47"/>
      <c r="B534" s="40"/>
      <c r="C534" s="40"/>
      <c r="D534" s="40"/>
      <c r="E534" s="40"/>
      <c r="F534" s="40"/>
      <c r="G534" s="40"/>
      <c r="H534" s="41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2"/>
    </row>
    <row r="535" spans="1:63" s="43" customFormat="1" x14ac:dyDescent="0.2">
      <c r="A535" s="47"/>
      <c r="B535" s="40"/>
      <c r="C535" s="40"/>
      <c r="D535" s="40"/>
      <c r="E535" s="40"/>
      <c r="F535" s="40"/>
      <c r="G535" s="40"/>
      <c r="H535" s="41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2"/>
    </row>
    <row r="536" spans="1:63" s="43" customFormat="1" x14ac:dyDescent="0.2">
      <c r="A536" s="47"/>
      <c r="B536" s="40"/>
      <c r="C536" s="40"/>
      <c r="D536" s="40"/>
      <c r="E536" s="40"/>
      <c r="F536" s="40"/>
      <c r="G536" s="40"/>
      <c r="H536" s="41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2"/>
    </row>
    <row r="537" spans="1:63" s="43" customFormat="1" x14ac:dyDescent="0.2">
      <c r="A537" s="47"/>
      <c r="B537" s="40"/>
      <c r="C537" s="40"/>
      <c r="D537" s="40"/>
      <c r="E537" s="40"/>
      <c r="F537" s="40"/>
      <c r="G537" s="40"/>
      <c r="H537" s="41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2"/>
    </row>
    <row r="538" spans="1:63" s="43" customFormat="1" x14ac:dyDescent="0.2">
      <c r="A538" s="47"/>
      <c r="B538" s="40"/>
      <c r="C538" s="40"/>
      <c r="D538" s="40"/>
      <c r="E538" s="40"/>
      <c r="F538" s="40"/>
      <c r="G538" s="40"/>
      <c r="H538" s="41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2"/>
    </row>
    <row r="539" spans="1:63" s="43" customFormat="1" x14ac:dyDescent="0.2">
      <c r="A539" s="47"/>
      <c r="B539" s="40"/>
      <c r="C539" s="40"/>
      <c r="D539" s="40"/>
      <c r="E539" s="40"/>
      <c r="F539" s="40"/>
      <c r="G539" s="40"/>
      <c r="H539" s="41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2"/>
    </row>
    <row r="540" spans="1:63" s="43" customFormat="1" x14ac:dyDescent="0.2">
      <c r="A540" s="47"/>
      <c r="B540" s="40"/>
      <c r="C540" s="40"/>
      <c r="D540" s="40"/>
      <c r="E540" s="40"/>
      <c r="F540" s="40"/>
      <c r="G540" s="40"/>
      <c r="H540" s="41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2"/>
    </row>
    <row r="541" spans="1:63" s="43" customFormat="1" x14ac:dyDescent="0.2">
      <c r="A541" s="47"/>
      <c r="B541" s="40"/>
      <c r="C541" s="40"/>
      <c r="D541" s="40"/>
      <c r="E541" s="40"/>
      <c r="F541" s="40"/>
      <c r="G541" s="40"/>
      <c r="H541" s="41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2"/>
    </row>
    <row r="542" spans="1:63" s="43" customFormat="1" x14ac:dyDescent="0.2">
      <c r="A542" s="47"/>
      <c r="B542" s="40"/>
      <c r="C542" s="40"/>
      <c r="D542" s="40"/>
      <c r="E542" s="40"/>
      <c r="F542" s="40"/>
      <c r="G542" s="40"/>
      <c r="H542" s="41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2"/>
    </row>
    <row r="543" spans="1:63" s="43" customFormat="1" x14ac:dyDescent="0.2">
      <c r="A543" s="47"/>
      <c r="B543" s="40"/>
      <c r="C543" s="40"/>
      <c r="D543" s="40"/>
      <c r="E543" s="40"/>
      <c r="F543" s="40"/>
      <c r="G543" s="40"/>
      <c r="H543" s="41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2"/>
    </row>
    <row r="544" spans="1:63" s="43" customFormat="1" x14ac:dyDescent="0.2">
      <c r="A544" s="47"/>
      <c r="B544" s="40"/>
      <c r="C544" s="40"/>
      <c r="D544" s="40"/>
      <c r="E544" s="40"/>
      <c r="F544" s="40"/>
      <c r="G544" s="40"/>
      <c r="H544" s="41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2"/>
    </row>
    <row r="545" spans="1:63" s="43" customFormat="1" x14ac:dyDescent="0.2">
      <c r="A545" s="47"/>
      <c r="B545" s="40"/>
      <c r="C545" s="40"/>
      <c r="D545" s="40"/>
      <c r="E545" s="40"/>
      <c r="F545" s="40"/>
      <c r="G545" s="40"/>
      <c r="H545" s="41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2"/>
    </row>
    <row r="546" spans="1:63" s="43" customFormat="1" x14ac:dyDescent="0.2">
      <c r="A546" s="47"/>
      <c r="B546" s="40"/>
      <c r="C546" s="40"/>
      <c r="D546" s="40"/>
      <c r="E546" s="40"/>
      <c r="F546" s="40"/>
      <c r="G546" s="40"/>
      <c r="H546" s="41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2"/>
    </row>
    <row r="547" spans="1:63" s="43" customFormat="1" x14ac:dyDescent="0.2">
      <c r="A547" s="47"/>
      <c r="B547" s="40"/>
      <c r="C547" s="40"/>
      <c r="D547" s="40"/>
      <c r="E547" s="40"/>
      <c r="F547" s="40"/>
      <c r="G547" s="40"/>
      <c r="H547" s="41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2"/>
    </row>
    <row r="548" spans="1:63" s="43" customFormat="1" x14ac:dyDescent="0.2">
      <c r="A548" s="47"/>
      <c r="B548" s="40"/>
      <c r="C548" s="40"/>
      <c r="D548" s="40"/>
      <c r="E548" s="40"/>
      <c r="F548" s="40"/>
      <c r="G548" s="40"/>
      <c r="H548" s="41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2"/>
    </row>
    <row r="549" spans="1:63" s="43" customFormat="1" x14ac:dyDescent="0.2">
      <c r="A549" s="47"/>
      <c r="B549" s="40"/>
      <c r="C549" s="40"/>
      <c r="D549" s="40"/>
      <c r="E549" s="40"/>
      <c r="F549" s="40"/>
      <c r="G549" s="40"/>
      <c r="H549" s="41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2"/>
    </row>
    <row r="550" spans="1:63" s="43" customFormat="1" x14ac:dyDescent="0.2">
      <c r="A550" s="47"/>
      <c r="B550" s="40"/>
      <c r="C550" s="40"/>
      <c r="D550" s="40"/>
      <c r="E550" s="40"/>
      <c r="F550" s="40"/>
      <c r="G550" s="40"/>
      <c r="H550" s="41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2"/>
    </row>
    <row r="551" spans="1:63" s="43" customFormat="1" x14ac:dyDescent="0.2">
      <c r="A551" s="47"/>
      <c r="B551" s="40"/>
      <c r="C551" s="40"/>
      <c r="D551" s="40"/>
      <c r="E551" s="40"/>
      <c r="F551" s="40"/>
      <c r="G551" s="40"/>
      <c r="H551" s="41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2"/>
    </row>
    <row r="552" spans="1:63" s="43" customFormat="1" x14ac:dyDescent="0.2">
      <c r="A552" s="47"/>
      <c r="B552" s="40"/>
      <c r="C552" s="40"/>
      <c r="D552" s="40"/>
      <c r="E552" s="40"/>
      <c r="F552" s="40"/>
      <c r="G552" s="40"/>
      <c r="H552" s="41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2"/>
    </row>
    <row r="553" spans="1:63" s="43" customFormat="1" x14ac:dyDescent="0.2">
      <c r="A553" s="47"/>
      <c r="B553" s="40"/>
      <c r="C553" s="40"/>
      <c r="D553" s="40"/>
      <c r="E553" s="40"/>
      <c r="F553" s="40"/>
      <c r="G553" s="40"/>
      <c r="H553" s="41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2"/>
    </row>
    <row r="554" spans="1:63" s="43" customFormat="1" x14ac:dyDescent="0.2">
      <c r="A554" s="47"/>
      <c r="B554" s="40"/>
      <c r="C554" s="40"/>
      <c r="D554" s="40"/>
      <c r="E554" s="40"/>
      <c r="F554" s="40"/>
      <c r="G554" s="40"/>
      <c r="H554" s="41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2"/>
    </row>
    <row r="555" spans="1:63" s="43" customFormat="1" x14ac:dyDescent="0.2">
      <c r="A555" s="47"/>
      <c r="B555" s="40"/>
      <c r="C555" s="40"/>
      <c r="D555" s="40"/>
      <c r="E555" s="40"/>
      <c r="F555" s="40"/>
      <c r="G555" s="40"/>
      <c r="H555" s="41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2"/>
    </row>
    <row r="556" spans="1:63" s="43" customFormat="1" x14ac:dyDescent="0.2">
      <c r="A556" s="47"/>
      <c r="B556" s="40"/>
      <c r="C556" s="40"/>
      <c r="D556" s="40"/>
      <c r="E556" s="40"/>
      <c r="F556" s="40"/>
      <c r="G556" s="40"/>
      <c r="H556" s="41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2"/>
    </row>
    <row r="557" spans="1:63" s="43" customFormat="1" x14ac:dyDescent="0.2">
      <c r="A557" s="47"/>
      <c r="B557" s="40"/>
      <c r="C557" s="40"/>
      <c r="D557" s="40"/>
      <c r="E557" s="40"/>
      <c r="F557" s="40"/>
      <c r="G557" s="40"/>
      <c r="H557" s="41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2"/>
    </row>
    <row r="558" spans="1:63" s="43" customFormat="1" x14ac:dyDescent="0.2">
      <c r="A558" s="47"/>
      <c r="B558" s="40"/>
      <c r="C558" s="40"/>
      <c r="D558" s="40"/>
      <c r="E558" s="40"/>
      <c r="F558" s="40"/>
      <c r="G558" s="40"/>
      <c r="H558" s="41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2"/>
    </row>
    <row r="559" spans="1:63" s="43" customFormat="1" x14ac:dyDescent="0.2">
      <c r="A559" s="47"/>
      <c r="B559" s="40"/>
      <c r="C559" s="40"/>
      <c r="D559" s="40"/>
      <c r="E559" s="40"/>
      <c r="F559" s="40"/>
      <c r="G559" s="40"/>
      <c r="H559" s="41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2"/>
    </row>
    <row r="560" spans="1:63" s="43" customFormat="1" x14ac:dyDescent="0.2">
      <c r="A560" s="47"/>
      <c r="B560" s="40"/>
      <c r="C560" s="40"/>
      <c r="D560" s="40"/>
      <c r="E560" s="40"/>
      <c r="F560" s="40"/>
      <c r="G560" s="40"/>
      <c r="H560" s="41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2"/>
    </row>
    <row r="561" spans="1:63" s="43" customFormat="1" x14ac:dyDescent="0.2">
      <c r="A561" s="47"/>
      <c r="B561" s="40"/>
      <c r="C561" s="40"/>
      <c r="D561" s="40"/>
      <c r="E561" s="40"/>
      <c r="F561" s="40"/>
      <c r="G561" s="40"/>
      <c r="H561" s="41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2"/>
    </row>
    <row r="562" spans="1:63" s="43" customFormat="1" x14ac:dyDescent="0.2">
      <c r="A562" s="47"/>
      <c r="B562" s="40"/>
      <c r="C562" s="40"/>
      <c r="D562" s="40"/>
      <c r="E562" s="40"/>
      <c r="F562" s="40"/>
      <c r="G562" s="40"/>
      <c r="H562" s="41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2"/>
    </row>
    <row r="563" spans="1:63" s="43" customFormat="1" x14ac:dyDescent="0.2">
      <c r="A563" s="47"/>
      <c r="B563" s="40"/>
      <c r="C563" s="40"/>
      <c r="D563" s="40"/>
      <c r="E563" s="40"/>
      <c r="F563" s="40"/>
      <c r="G563" s="40"/>
      <c r="H563" s="41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2"/>
    </row>
    <row r="564" spans="1:63" s="43" customFormat="1" x14ac:dyDescent="0.2">
      <c r="A564" s="47"/>
      <c r="B564" s="40"/>
      <c r="C564" s="40"/>
      <c r="D564" s="40"/>
      <c r="E564" s="40"/>
      <c r="F564" s="40"/>
      <c r="G564" s="40"/>
      <c r="H564" s="41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2"/>
    </row>
    <row r="565" spans="1:63" s="43" customFormat="1" x14ac:dyDescent="0.2">
      <c r="A565" s="47"/>
      <c r="B565" s="40"/>
      <c r="C565" s="40"/>
      <c r="D565" s="40"/>
      <c r="E565" s="40"/>
      <c r="F565" s="40"/>
      <c r="G565" s="40"/>
      <c r="H565" s="41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2"/>
    </row>
    <row r="566" spans="1:63" s="43" customFormat="1" x14ac:dyDescent="0.2">
      <c r="A566" s="47"/>
      <c r="B566" s="40"/>
      <c r="C566" s="40"/>
      <c r="D566" s="40"/>
      <c r="E566" s="40"/>
      <c r="F566" s="40"/>
      <c r="G566" s="40"/>
      <c r="H566" s="41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2"/>
    </row>
    <row r="567" spans="1:63" s="43" customFormat="1" x14ac:dyDescent="0.2">
      <c r="A567" s="47"/>
      <c r="B567" s="40"/>
      <c r="C567" s="40"/>
      <c r="D567" s="40"/>
      <c r="E567" s="40"/>
      <c r="F567" s="40"/>
      <c r="G567" s="40"/>
      <c r="H567" s="41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2"/>
    </row>
    <row r="568" spans="1:63" s="43" customFormat="1" x14ac:dyDescent="0.2">
      <c r="A568" s="47"/>
      <c r="B568" s="40"/>
      <c r="C568" s="40"/>
      <c r="D568" s="40"/>
      <c r="E568" s="40"/>
      <c r="F568" s="40"/>
      <c r="G568" s="40"/>
      <c r="H568" s="41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2"/>
    </row>
    <row r="569" spans="1:63" s="43" customFormat="1" x14ac:dyDescent="0.2">
      <c r="A569" s="47"/>
      <c r="B569" s="40"/>
      <c r="C569" s="40"/>
      <c r="D569" s="40"/>
      <c r="E569" s="40"/>
      <c r="F569" s="40"/>
      <c r="G569" s="40"/>
      <c r="H569" s="41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2"/>
    </row>
    <row r="570" spans="1:63" s="43" customFormat="1" x14ac:dyDescent="0.2">
      <c r="A570" s="47"/>
      <c r="B570" s="40"/>
      <c r="C570" s="40"/>
      <c r="D570" s="40"/>
      <c r="E570" s="40"/>
      <c r="F570" s="40"/>
      <c r="G570" s="40"/>
      <c r="H570" s="41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2"/>
    </row>
    <row r="571" spans="1:63" s="43" customFormat="1" x14ac:dyDescent="0.2">
      <c r="A571" s="47"/>
      <c r="B571" s="40"/>
      <c r="C571" s="40"/>
      <c r="D571" s="40"/>
      <c r="E571" s="40"/>
      <c r="F571" s="40"/>
      <c r="G571" s="40"/>
      <c r="H571" s="41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2"/>
    </row>
    <row r="572" spans="1:63" s="43" customFormat="1" x14ac:dyDescent="0.2">
      <c r="A572" s="47"/>
      <c r="B572" s="40"/>
      <c r="C572" s="40"/>
      <c r="D572" s="40"/>
      <c r="E572" s="40"/>
      <c r="F572" s="40"/>
      <c r="G572" s="40"/>
      <c r="H572" s="41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2"/>
    </row>
    <row r="573" spans="1:63" s="43" customFormat="1" x14ac:dyDescent="0.2">
      <c r="A573" s="47"/>
      <c r="B573" s="40"/>
      <c r="C573" s="40"/>
      <c r="D573" s="40"/>
      <c r="E573" s="40"/>
      <c r="F573" s="40"/>
      <c r="G573" s="40"/>
      <c r="H573" s="41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2"/>
    </row>
    <row r="574" spans="1:63" s="43" customFormat="1" x14ac:dyDescent="0.2">
      <c r="A574" s="47"/>
      <c r="B574" s="40"/>
      <c r="C574" s="40"/>
      <c r="D574" s="40"/>
      <c r="E574" s="40"/>
      <c r="F574" s="40"/>
      <c r="G574" s="40"/>
      <c r="H574" s="41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2"/>
    </row>
    <row r="575" spans="1:63" s="43" customFormat="1" x14ac:dyDescent="0.2">
      <c r="A575" s="47"/>
      <c r="B575" s="40"/>
      <c r="C575" s="40"/>
      <c r="D575" s="40"/>
      <c r="E575" s="40"/>
      <c r="F575" s="40"/>
      <c r="G575" s="40"/>
      <c r="H575" s="41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2"/>
    </row>
    <row r="576" spans="1:63" s="43" customFormat="1" x14ac:dyDescent="0.2">
      <c r="A576" s="47"/>
      <c r="B576" s="40"/>
      <c r="C576" s="40"/>
      <c r="D576" s="40"/>
      <c r="E576" s="40"/>
      <c r="F576" s="40"/>
      <c r="G576" s="40"/>
      <c r="H576" s="41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2"/>
    </row>
    <row r="577" spans="1:63" s="43" customFormat="1" x14ac:dyDescent="0.2">
      <c r="A577" s="47"/>
      <c r="B577" s="40"/>
      <c r="C577" s="40"/>
      <c r="D577" s="40"/>
      <c r="E577" s="40"/>
      <c r="F577" s="40"/>
      <c r="G577" s="40"/>
      <c r="H577" s="41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2"/>
    </row>
    <row r="578" spans="1:63" s="43" customFormat="1" x14ac:dyDescent="0.2">
      <c r="A578" s="47"/>
      <c r="B578" s="40"/>
      <c r="C578" s="40"/>
      <c r="D578" s="40"/>
      <c r="E578" s="40"/>
      <c r="F578" s="40"/>
      <c r="G578" s="40"/>
      <c r="H578" s="41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2"/>
    </row>
    <row r="579" spans="1:63" s="43" customFormat="1" x14ac:dyDescent="0.2">
      <c r="A579" s="47"/>
      <c r="B579" s="40"/>
      <c r="C579" s="40"/>
      <c r="D579" s="40"/>
      <c r="E579" s="40"/>
      <c r="F579" s="40"/>
      <c r="G579" s="40"/>
      <c r="H579" s="41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2"/>
    </row>
    <row r="580" spans="1:63" s="43" customFormat="1" x14ac:dyDescent="0.2">
      <c r="A580" s="47"/>
      <c r="B580" s="40"/>
      <c r="C580" s="40"/>
      <c r="D580" s="40"/>
      <c r="E580" s="40"/>
      <c r="F580" s="40"/>
      <c r="G580" s="40"/>
      <c r="H580" s="41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2"/>
    </row>
    <row r="581" spans="1:63" s="43" customFormat="1" x14ac:dyDescent="0.2">
      <c r="A581" s="47"/>
      <c r="B581" s="40"/>
      <c r="C581" s="40"/>
      <c r="D581" s="40"/>
      <c r="E581" s="40"/>
      <c r="F581" s="40"/>
      <c r="G581" s="40"/>
      <c r="H581" s="41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2"/>
    </row>
    <row r="582" spans="1:63" s="43" customFormat="1" x14ac:dyDescent="0.2">
      <c r="A582" s="47"/>
      <c r="B582" s="40"/>
      <c r="C582" s="40"/>
      <c r="D582" s="40"/>
      <c r="E582" s="40"/>
      <c r="F582" s="40"/>
      <c r="G582" s="40"/>
      <c r="H582" s="41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2"/>
    </row>
    <row r="583" spans="1:63" s="43" customFormat="1" x14ac:dyDescent="0.2">
      <c r="A583" s="47"/>
      <c r="B583" s="40"/>
      <c r="C583" s="40"/>
      <c r="D583" s="40"/>
      <c r="E583" s="40"/>
      <c r="F583" s="40"/>
      <c r="G583" s="40"/>
      <c r="H583" s="41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2"/>
    </row>
    <row r="584" spans="1:63" s="43" customFormat="1" x14ac:dyDescent="0.2">
      <c r="A584" s="47"/>
      <c r="B584" s="40"/>
      <c r="C584" s="40"/>
      <c r="D584" s="40"/>
      <c r="E584" s="40"/>
      <c r="F584" s="40"/>
      <c r="G584" s="40"/>
      <c r="H584" s="41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2"/>
    </row>
    <row r="585" spans="1:63" s="43" customFormat="1" x14ac:dyDescent="0.2">
      <c r="A585" s="47"/>
      <c r="B585" s="40"/>
      <c r="C585" s="40"/>
      <c r="D585" s="40"/>
      <c r="E585" s="40"/>
      <c r="F585" s="40"/>
      <c r="G585" s="40"/>
      <c r="H585" s="41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2"/>
    </row>
    <row r="586" spans="1:63" s="43" customFormat="1" x14ac:dyDescent="0.2">
      <c r="A586" s="47"/>
      <c r="B586" s="40"/>
      <c r="C586" s="40"/>
      <c r="D586" s="40"/>
      <c r="E586" s="40"/>
      <c r="F586" s="40"/>
      <c r="G586" s="40"/>
      <c r="H586" s="41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2"/>
    </row>
    <row r="587" spans="1:63" s="43" customFormat="1" x14ac:dyDescent="0.2">
      <c r="A587" s="47"/>
      <c r="B587" s="40"/>
      <c r="C587" s="40"/>
      <c r="D587" s="40"/>
      <c r="E587" s="40"/>
      <c r="F587" s="40"/>
      <c r="G587" s="40"/>
      <c r="H587" s="41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2"/>
    </row>
    <row r="588" spans="1:63" s="43" customFormat="1" x14ac:dyDescent="0.2">
      <c r="A588" s="47"/>
      <c r="B588" s="40"/>
      <c r="C588" s="40"/>
      <c r="D588" s="40"/>
      <c r="E588" s="40"/>
      <c r="F588" s="40"/>
      <c r="G588" s="40"/>
      <c r="H588" s="41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2"/>
    </row>
    <row r="589" spans="1:63" s="43" customFormat="1" x14ac:dyDescent="0.2">
      <c r="A589" s="47"/>
      <c r="B589" s="40"/>
      <c r="C589" s="40"/>
      <c r="D589" s="40"/>
      <c r="E589" s="40"/>
      <c r="F589" s="40"/>
      <c r="G589" s="40"/>
      <c r="H589" s="41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2"/>
    </row>
    <row r="590" spans="1:63" s="43" customFormat="1" x14ac:dyDescent="0.2">
      <c r="A590" s="47"/>
      <c r="B590" s="40"/>
      <c r="C590" s="40"/>
      <c r="D590" s="40"/>
      <c r="E590" s="40"/>
      <c r="F590" s="40"/>
      <c r="G590" s="40"/>
      <c r="H590" s="41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2"/>
    </row>
    <row r="591" spans="1:63" s="43" customFormat="1" x14ac:dyDescent="0.2">
      <c r="A591" s="47"/>
      <c r="B591" s="40"/>
      <c r="C591" s="40"/>
      <c r="D591" s="40"/>
      <c r="E591" s="40"/>
      <c r="F591" s="40"/>
      <c r="G591" s="40"/>
      <c r="H591" s="41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2"/>
    </row>
    <row r="592" spans="1:63" s="43" customFormat="1" x14ac:dyDescent="0.2">
      <c r="A592" s="47"/>
      <c r="B592" s="40"/>
      <c r="C592" s="40"/>
      <c r="D592" s="40"/>
      <c r="E592" s="40"/>
      <c r="F592" s="40"/>
      <c r="G592" s="40"/>
      <c r="H592" s="41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2"/>
    </row>
    <row r="593" spans="1:63" s="43" customFormat="1" x14ac:dyDescent="0.2">
      <c r="A593" s="47"/>
      <c r="B593" s="40"/>
      <c r="C593" s="40"/>
      <c r="D593" s="40"/>
      <c r="E593" s="40"/>
      <c r="F593" s="40"/>
      <c r="G593" s="40"/>
      <c r="H593" s="41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2"/>
    </row>
    <row r="594" spans="1:63" s="43" customFormat="1" x14ac:dyDescent="0.2">
      <c r="A594" s="47"/>
      <c r="B594" s="40"/>
      <c r="C594" s="40"/>
      <c r="D594" s="40"/>
      <c r="E594" s="40"/>
      <c r="F594" s="40"/>
      <c r="G594" s="40"/>
      <c r="H594" s="41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2"/>
    </row>
    <row r="595" spans="1:63" s="43" customFormat="1" x14ac:dyDescent="0.2">
      <c r="A595" s="47"/>
      <c r="B595" s="40"/>
      <c r="C595" s="40"/>
      <c r="D595" s="40"/>
      <c r="E595" s="40"/>
      <c r="F595" s="40"/>
      <c r="G595" s="40"/>
      <c r="H595" s="41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2"/>
    </row>
    <row r="596" spans="1:63" s="43" customFormat="1" x14ac:dyDescent="0.2">
      <c r="A596" s="47"/>
      <c r="B596" s="40"/>
      <c r="C596" s="40"/>
      <c r="D596" s="40"/>
      <c r="E596" s="40"/>
      <c r="F596" s="40"/>
      <c r="G596" s="40"/>
      <c r="H596" s="41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2"/>
    </row>
    <row r="597" spans="1:63" s="43" customFormat="1" x14ac:dyDescent="0.2">
      <c r="A597" s="47"/>
      <c r="B597" s="40"/>
      <c r="C597" s="40"/>
      <c r="D597" s="40"/>
      <c r="E597" s="40"/>
      <c r="F597" s="40"/>
      <c r="G597" s="40"/>
      <c r="H597" s="41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2"/>
    </row>
    <row r="598" spans="1:63" s="43" customFormat="1" x14ac:dyDescent="0.2">
      <c r="A598" s="47"/>
      <c r="B598" s="40"/>
      <c r="C598" s="40"/>
      <c r="D598" s="40"/>
      <c r="E598" s="40"/>
      <c r="F598" s="40"/>
      <c r="G598" s="40"/>
      <c r="H598" s="41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2"/>
    </row>
    <row r="599" spans="1:63" s="43" customFormat="1" x14ac:dyDescent="0.2">
      <c r="A599" s="47"/>
      <c r="B599" s="40"/>
      <c r="C599" s="40"/>
      <c r="D599" s="40"/>
      <c r="E599" s="40"/>
      <c r="F599" s="40"/>
      <c r="G599" s="40"/>
      <c r="H599" s="41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2"/>
    </row>
    <row r="600" spans="1:63" s="43" customFormat="1" x14ac:dyDescent="0.2">
      <c r="A600" s="47"/>
      <c r="B600" s="40"/>
      <c r="C600" s="40"/>
      <c r="D600" s="40"/>
      <c r="E600" s="40"/>
      <c r="F600" s="40"/>
      <c r="G600" s="40"/>
      <c r="H600" s="41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2"/>
    </row>
    <row r="601" spans="1:63" s="43" customFormat="1" x14ac:dyDescent="0.2">
      <c r="A601" s="47"/>
      <c r="B601" s="40"/>
      <c r="C601" s="40"/>
      <c r="D601" s="40"/>
      <c r="E601" s="40"/>
      <c r="F601" s="40"/>
      <c r="G601" s="40"/>
      <c r="H601" s="41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2"/>
    </row>
    <row r="602" spans="1:63" s="43" customFormat="1" x14ac:dyDescent="0.2">
      <c r="A602" s="47"/>
      <c r="B602" s="40"/>
      <c r="C602" s="40"/>
      <c r="D602" s="40"/>
      <c r="E602" s="40"/>
      <c r="F602" s="40"/>
      <c r="G602" s="40"/>
      <c r="H602" s="41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2"/>
    </row>
    <row r="603" spans="1:63" s="43" customFormat="1" x14ac:dyDescent="0.2">
      <c r="A603" s="47"/>
      <c r="B603" s="40"/>
      <c r="C603" s="40"/>
      <c r="D603" s="40"/>
      <c r="E603" s="40"/>
      <c r="F603" s="40"/>
      <c r="G603" s="40"/>
      <c r="H603" s="41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2"/>
    </row>
    <row r="604" spans="1:63" s="43" customFormat="1" x14ac:dyDescent="0.2">
      <c r="A604" s="47"/>
      <c r="B604" s="40"/>
      <c r="C604" s="40"/>
      <c r="D604" s="40"/>
      <c r="E604" s="40"/>
      <c r="F604" s="40"/>
      <c r="G604" s="40"/>
      <c r="H604" s="41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2"/>
    </row>
    <row r="605" spans="1:63" s="43" customFormat="1" x14ac:dyDescent="0.2">
      <c r="A605" s="47"/>
      <c r="B605" s="40"/>
      <c r="C605" s="40"/>
      <c r="D605" s="40"/>
      <c r="E605" s="40"/>
      <c r="F605" s="40"/>
      <c r="G605" s="40"/>
      <c r="H605" s="41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2"/>
    </row>
    <row r="606" spans="1:63" s="43" customFormat="1" x14ac:dyDescent="0.2">
      <c r="A606" s="47"/>
      <c r="B606" s="40"/>
      <c r="C606" s="40"/>
      <c r="D606" s="40"/>
      <c r="E606" s="40"/>
      <c r="F606" s="40"/>
      <c r="G606" s="40"/>
      <c r="H606" s="41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2"/>
    </row>
    <row r="607" spans="1:63" s="43" customFormat="1" x14ac:dyDescent="0.2">
      <c r="A607" s="47"/>
      <c r="B607" s="40"/>
      <c r="C607" s="40"/>
      <c r="D607" s="40"/>
      <c r="E607" s="40"/>
      <c r="F607" s="40"/>
      <c r="G607" s="40"/>
      <c r="H607" s="41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2"/>
    </row>
    <row r="608" spans="1:63" s="43" customFormat="1" x14ac:dyDescent="0.2">
      <c r="A608" s="47"/>
      <c r="B608" s="40"/>
      <c r="C608" s="40"/>
      <c r="D608" s="40"/>
      <c r="E608" s="40"/>
      <c r="F608" s="40"/>
      <c r="G608" s="40"/>
      <c r="H608" s="41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2"/>
    </row>
    <row r="609" spans="1:63" s="43" customFormat="1" x14ac:dyDescent="0.2">
      <c r="A609" s="47"/>
      <c r="B609" s="40"/>
      <c r="C609" s="40"/>
      <c r="D609" s="40"/>
      <c r="E609" s="40"/>
      <c r="F609" s="40"/>
      <c r="G609" s="40"/>
      <c r="H609" s="41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2"/>
    </row>
    <row r="610" spans="1:63" s="43" customFormat="1" x14ac:dyDescent="0.2">
      <c r="A610" s="47"/>
      <c r="B610" s="40"/>
      <c r="C610" s="40"/>
      <c r="D610" s="40"/>
      <c r="E610" s="40"/>
      <c r="F610" s="40"/>
      <c r="G610" s="40"/>
      <c r="H610" s="41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2"/>
    </row>
    <row r="611" spans="1:63" s="43" customFormat="1" x14ac:dyDescent="0.2">
      <c r="A611" s="47"/>
      <c r="B611" s="40"/>
      <c r="C611" s="40"/>
      <c r="D611" s="40"/>
      <c r="E611" s="40"/>
      <c r="F611" s="40"/>
      <c r="G611" s="40"/>
      <c r="H611" s="41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2"/>
    </row>
    <row r="612" spans="1:63" s="43" customFormat="1" x14ac:dyDescent="0.2">
      <c r="A612" s="47"/>
      <c r="B612" s="40"/>
      <c r="C612" s="40"/>
      <c r="D612" s="40"/>
      <c r="E612" s="40"/>
      <c r="F612" s="40"/>
      <c r="G612" s="40"/>
      <c r="H612" s="41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2"/>
    </row>
    <row r="613" spans="1:63" s="43" customFormat="1" x14ac:dyDescent="0.2">
      <c r="A613" s="47"/>
      <c r="B613" s="40"/>
      <c r="C613" s="40"/>
      <c r="D613" s="40"/>
      <c r="E613" s="40"/>
      <c r="F613" s="40"/>
      <c r="G613" s="40"/>
      <c r="H613" s="41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2"/>
    </row>
    <row r="614" spans="1:63" s="43" customFormat="1" x14ac:dyDescent="0.2">
      <c r="A614" s="47"/>
      <c r="B614" s="40"/>
      <c r="C614" s="40"/>
      <c r="D614" s="40"/>
      <c r="E614" s="40"/>
      <c r="F614" s="40"/>
      <c r="G614" s="40"/>
      <c r="H614" s="41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2"/>
    </row>
    <row r="615" spans="1:63" s="43" customFormat="1" x14ac:dyDescent="0.2">
      <c r="A615" s="47"/>
      <c r="B615" s="40"/>
      <c r="C615" s="40"/>
      <c r="D615" s="40"/>
      <c r="E615" s="40"/>
      <c r="F615" s="40"/>
      <c r="G615" s="40"/>
      <c r="H615" s="41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2"/>
    </row>
    <row r="616" spans="1:63" s="43" customFormat="1" x14ac:dyDescent="0.2">
      <c r="A616" s="47"/>
      <c r="B616" s="40"/>
      <c r="C616" s="40"/>
      <c r="D616" s="40"/>
      <c r="E616" s="40"/>
      <c r="F616" s="40"/>
      <c r="G616" s="40"/>
      <c r="H616" s="41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2"/>
    </row>
    <row r="617" spans="1:63" s="43" customFormat="1" x14ac:dyDescent="0.2">
      <c r="A617" s="47"/>
      <c r="B617" s="40"/>
      <c r="C617" s="40"/>
      <c r="D617" s="40"/>
      <c r="E617" s="40"/>
      <c r="F617" s="40"/>
      <c r="G617" s="40"/>
      <c r="H617" s="41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2"/>
    </row>
    <row r="618" spans="1:63" s="43" customFormat="1" x14ac:dyDescent="0.2">
      <c r="A618" s="47"/>
      <c r="B618" s="40"/>
      <c r="C618" s="40"/>
      <c r="D618" s="40"/>
      <c r="E618" s="40"/>
      <c r="F618" s="40"/>
      <c r="G618" s="40"/>
      <c r="H618" s="41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2"/>
    </row>
    <row r="619" spans="1:63" s="43" customFormat="1" x14ac:dyDescent="0.2">
      <c r="A619" s="47"/>
      <c r="B619" s="40"/>
      <c r="C619" s="40"/>
      <c r="D619" s="40"/>
      <c r="E619" s="40"/>
      <c r="F619" s="40"/>
      <c r="G619" s="40"/>
      <c r="H619" s="41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2"/>
    </row>
    <row r="620" spans="1:63" s="43" customFormat="1" x14ac:dyDescent="0.2">
      <c r="A620" s="47"/>
      <c r="B620" s="40"/>
      <c r="C620" s="40"/>
      <c r="D620" s="40"/>
      <c r="E620" s="40"/>
      <c r="F620" s="40"/>
      <c r="G620" s="40"/>
      <c r="H620" s="41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2"/>
    </row>
    <row r="621" spans="1:63" s="43" customFormat="1" x14ac:dyDescent="0.2">
      <c r="A621" s="47"/>
      <c r="B621" s="40"/>
      <c r="C621" s="40"/>
      <c r="D621" s="40"/>
      <c r="E621" s="40"/>
      <c r="F621" s="40"/>
      <c r="G621" s="40"/>
      <c r="H621" s="41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2"/>
    </row>
    <row r="622" spans="1:63" s="43" customFormat="1" x14ac:dyDescent="0.2">
      <c r="A622" s="47"/>
      <c r="B622" s="40"/>
      <c r="C622" s="40"/>
      <c r="D622" s="40"/>
      <c r="E622" s="40"/>
      <c r="F622" s="40"/>
      <c r="G622" s="40"/>
      <c r="H622" s="41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2"/>
    </row>
    <row r="623" spans="1:63" s="43" customFormat="1" x14ac:dyDescent="0.2">
      <c r="A623" s="47"/>
      <c r="B623" s="40"/>
      <c r="C623" s="40"/>
      <c r="D623" s="40"/>
      <c r="E623" s="40"/>
      <c r="F623" s="40"/>
      <c r="G623" s="40"/>
      <c r="H623" s="41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2"/>
    </row>
    <row r="624" spans="1:63" s="43" customFormat="1" x14ac:dyDescent="0.2">
      <c r="A624" s="47"/>
      <c r="B624" s="40"/>
      <c r="C624" s="40"/>
      <c r="D624" s="40"/>
      <c r="E624" s="40"/>
      <c r="F624" s="40"/>
      <c r="G624" s="40"/>
      <c r="H624" s="41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2"/>
    </row>
    <row r="625" spans="1:63" s="43" customFormat="1" x14ac:dyDescent="0.2">
      <c r="A625" s="47"/>
      <c r="B625" s="40"/>
      <c r="C625" s="40"/>
      <c r="D625" s="40"/>
      <c r="E625" s="40"/>
      <c r="F625" s="40"/>
      <c r="G625" s="40"/>
      <c r="H625" s="41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2"/>
    </row>
    <row r="626" spans="1:63" s="43" customFormat="1" x14ac:dyDescent="0.2">
      <c r="A626" s="47"/>
      <c r="B626" s="40"/>
      <c r="C626" s="40"/>
      <c r="D626" s="40"/>
      <c r="E626" s="40"/>
      <c r="F626" s="40"/>
      <c r="G626" s="40"/>
      <c r="H626" s="41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2"/>
    </row>
    <row r="627" spans="1:63" s="43" customFormat="1" x14ac:dyDescent="0.2">
      <c r="A627" s="47"/>
      <c r="B627" s="40"/>
      <c r="C627" s="40"/>
      <c r="D627" s="40"/>
      <c r="E627" s="40"/>
      <c r="F627" s="40"/>
      <c r="G627" s="40"/>
      <c r="H627" s="41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2"/>
    </row>
    <row r="628" spans="1:63" s="43" customFormat="1" x14ac:dyDescent="0.2">
      <c r="A628" s="47"/>
      <c r="B628" s="40"/>
      <c r="C628" s="40"/>
      <c r="D628" s="40"/>
      <c r="E628" s="40"/>
      <c r="F628" s="40"/>
      <c r="G628" s="40"/>
      <c r="H628" s="41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2"/>
    </row>
    <row r="629" spans="1:63" s="43" customFormat="1" x14ac:dyDescent="0.2">
      <c r="A629" s="47"/>
      <c r="B629" s="40"/>
      <c r="C629" s="40"/>
      <c r="D629" s="40"/>
      <c r="E629" s="40"/>
      <c r="F629" s="40"/>
      <c r="G629" s="40"/>
      <c r="H629" s="41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2"/>
    </row>
    <row r="630" spans="1:63" s="43" customFormat="1" x14ac:dyDescent="0.2">
      <c r="A630" s="47"/>
      <c r="B630" s="40"/>
      <c r="C630" s="40"/>
      <c r="D630" s="40"/>
      <c r="E630" s="40"/>
      <c r="F630" s="40"/>
      <c r="G630" s="40"/>
      <c r="H630" s="41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2"/>
    </row>
    <row r="631" spans="1:63" s="43" customFormat="1" x14ac:dyDescent="0.2">
      <c r="A631" s="47"/>
      <c r="B631" s="40"/>
      <c r="C631" s="40"/>
      <c r="D631" s="40"/>
      <c r="E631" s="40"/>
      <c r="F631" s="40"/>
      <c r="G631" s="40"/>
      <c r="H631" s="41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2"/>
    </row>
    <row r="632" spans="1:63" s="43" customFormat="1" x14ac:dyDescent="0.2">
      <c r="A632" s="47"/>
      <c r="B632" s="40"/>
      <c r="C632" s="40"/>
      <c r="D632" s="40"/>
      <c r="E632" s="40"/>
      <c r="F632" s="40"/>
      <c r="G632" s="40"/>
      <c r="H632" s="41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2"/>
    </row>
    <row r="633" spans="1:63" s="43" customFormat="1" x14ac:dyDescent="0.2">
      <c r="A633" s="47"/>
      <c r="B633" s="40"/>
      <c r="C633" s="40"/>
      <c r="D633" s="40"/>
      <c r="E633" s="40"/>
      <c r="F633" s="40"/>
      <c r="G633" s="40"/>
      <c r="H633" s="41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2"/>
    </row>
    <row r="634" spans="1:63" s="43" customFormat="1" x14ac:dyDescent="0.2">
      <c r="A634" s="47"/>
      <c r="B634" s="40"/>
      <c r="C634" s="40"/>
      <c r="D634" s="40"/>
      <c r="E634" s="40"/>
      <c r="F634" s="40"/>
      <c r="G634" s="40"/>
      <c r="H634" s="41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2"/>
    </row>
    <row r="635" spans="1:63" s="43" customFormat="1" x14ac:dyDescent="0.2">
      <c r="A635" s="47"/>
      <c r="B635" s="40"/>
      <c r="C635" s="40"/>
      <c r="D635" s="40"/>
      <c r="E635" s="40"/>
      <c r="F635" s="40"/>
      <c r="G635" s="40"/>
      <c r="H635" s="41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2"/>
    </row>
    <row r="636" spans="1:63" s="43" customFormat="1" x14ac:dyDescent="0.2">
      <c r="A636" s="47"/>
      <c r="B636" s="40"/>
      <c r="C636" s="40"/>
      <c r="D636" s="40"/>
      <c r="E636" s="40"/>
      <c r="F636" s="40"/>
      <c r="G636" s="40"/>
      <c r="H636" s="41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2"/>
    </row>
    <row r="637" spans="1:63" s="43" customFormat="1" x14ac:dyDescent="0.2">
      <c r="A637" s="47"/>
      <c r="B637" s="40"/>
      <c r="C637" s="40"/>
      <c r="D637" s="40"/>
      <c r="E637" s="40"/>
      <c r="F637" s="40"/>
      <c r="G637" s="40"/>
      <c r="H637" s="41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2"/>
    </row>
    <row r="638" spans="1:63" s="43" customFormat="1" x14ac:dyDescent="0.2">
      <c r="A638" s="47"/>
      <c r="B638" s="40"/>
      <c r="C638" s="40"/>
      <c r="D638" s="40"/>
      <c r="E638" s="40"/>
      <c r="F638" s="40"/>
      <c r="G638" s="40"/>
      <c r="H638" s="41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2"/>
    </row>
    <row r="639" spans="1:63" s="43" customFormat="1" x14ac:dyDescent="0.2">
      <c r="A639" s="47"/>
      <c r="B639" s="40"/>
      <c r="C639" s="40"/>
      <c r="D639" s="40"/>
      <c r="E639" s="40"/>
      <c r="F639" s="40"/>
      <c r="G639" s="40"/>
      <c r="H639" s="41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2"/>
    </row>
    <row r="640" spans="1:63" s="43" customFormat="1" x14ac:dyDescent="0.2">
      <c r="A640" s="47"/>
      <c r="B640" s="40"/>
      <c r="C640" s="40"/>
      <c r="D640" s="40"/>
      <c r="E640" s="40"/>
      <c r="F640" s="40"/>
      <c r="G640" s="40"/>
      <c r="H640" s="41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2"/>
    </row>
    <row r="641" spans="1:63" s="43" customFormat="1" x14ac:dyDescent="0.2">
      <c r="A641" s="47"/>
      <c r="B641" s="40"/>
      <c r="C641" s="40"/>
      <c r="D641" s="40"/>
      <c r="E641" s="40"/>
      <c r="F641" s="40"/>
      <c r="G641" s="40"/>
      <c r="H641" s="41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2"/>
    </row>
    <row r="642" spans="1:63" s="43" customFormat="1" x14ac:dyDescent="0.2">
      <c r="A642" s="47"/>
      <c r="B642" s="40"/>
      <c r="C642" s="40"/>
      <c r="D642" s="40"/>
      <c r="E642" s="40"/>
      <c r="F642" s="40"/>
      <c r="G642" s="40"/>
      <c r="H642" s="41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2"/>
    </row>
    <row r="643" spans="1:63" s="43" customFormat="1" x14ac:dyDescent="0.2">
      <c r="A643" s="47"/>
      <c r="B643" s="40"/>
      <c r="C643" s="40"/>
      <c r="D643" s="40"/>
      <c r="E643" s="40"/>
      <c r="F643" s="40"/>
      <c r="G643" s="40"/>
      <c r="H643" s="41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2"/>
    </row>
    <row r="644" spans="1:63" s="43" customFormat="1" x14ac:dyDescent="0.2">
      <c r="A644" s="47"/>
      <c r="B644" s="40"/>
      <c r="C644" s="40"/>
      <c r="D644" s="40"/>
      <c r="E644" s="40"/>
      <c r="F644" s="40"/>
      <c r="G644" s="40"/>
      <c r="H644" s="41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2"/>
    </row>
    <row r="645" spans="1:63" s="43" customFormat="1" x14ac:dyDescent="0.2">
      <c r="A645" s="47"/>
      <c r="B645" s="40"/>
      <c r="C645" s="40"/>
      <c r="D645" s="40"/>
      <c r="E645" s="40"/>
      <c r="F645" s="40"/>
      <c r="G645" s="40"/>
      <c r="H645" s="41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2"/>
    </row>
    <row r="646" spans="1:63" s="43" customFormat="1" x14ac:dyDescent="0.2">
      <c r="A646" s="47"/>
      <c r="B646" s="40"/>
      <c r="C646" s="40"/>
      <c r="D646" s="40"/>
      <c r="E646" s="40"/>
      <c r="F646" s="40"/>
      <c r="G646" s="40"/>
      <c r="H646" s="41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2"/>
    </row>
    <row r="647" spans="1:63" s="43" customFormat="1" x14ac:dyDescent="0.2">
      <c r="A647" s="47"/>
      <c r="B647" s="40"/>
      <c r="C647" s="40"/>
      <c r="D647" s="40"/>
      <c r="E647" s="40"/>
      <c r="F647" s="40"/>
      <c r="G647" s="40"/>
      <c r="H647" s="41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2"/>
    </row>
    <row r="648" spans="1:63" s="43" customFormat="1" x14ac:dyDescent="0.2">
      <c r="A648" s="47"/>
      <c r="B648" s="40"/>
      <c r="C648" s="40"/>
      <c r="D648" s="40"/>
      <c r="E648" s="40"/>
      <c r="F648" s="40"/>
      <c r="G648" s="40"/>
      <c r="H648" s="41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2"/>
    </row>
    <row r="649" spans="1:63" s="43" customFormat="1" x14ac:dyDescent="0.2">
      <c r="A649" s="47"/>
      <c r="B649" s="40"/>
      <c r="C649" s="40"/>
      <c r="D649" s="40"/>
      <c r="E649" s="40"/>
      <c r="F649" s="40"/>
      <c r="G649" s="40"/>
      <c r="H649" s="41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2"/>
    </row>
    <row r="650" spans="1:63" s="43" customFormat="1" x14ac:dyDescent="0.2">
      <c r="A650" s="47"/>
      <c r="B650" s="40"/>
      <c r="C650" s="40"/>
      <c r="D650" s="40"/>
      <c r="E650" s="40"/>
      <c r="F650" s="40"/>
      <c r="G650" s="40"/>
      <c r="H650" s="41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2"/>
    </row>
    <row r="651" spans="1:63" s="43" customFormat="1" x14ac:dyDescent="0.2">
      <c r="A651" s="47"/>
      <c r="B651" s="40"/>
      <c r="C651" s="40"/>
      <c r="D651" s="40"/>
      <c r="E651" s="40"/>
      <c r="F651" s="40"/>
      <c r="G651" s="40"/>
      <c r="H651" s="41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2"/>
    </row>
    <row r="652" spans="1:63" s="43" customFormat="1" x14ac:dyDescent="0.2">
      <c r="A652" s="47"/>
      <c r="B652" s="40"/>
      <c r="C652" s="40"/>
      <c r="D652" s="40"/>
      <c r="E652" s="40"/>
      <c r="F652" s="40"/>
      <c r="G652" s="40"/>
      <c r="H652" s="41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2"/>
    </row>
    <row r="653" spans="1:63" s="43" customFormat="1" x14ac:dyDescent="0.2">
      <c r="A653" s="47"/>
      <c r="B653" s="40"/>
      <c r="C653" s="40"/>
      <c r="D653" s="40"/>
      <c r="E653" s="40"/>
      <c r="F653" s="40"/>
      <c r="G653" s="40"/>
      <c r="H653" s="41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2"/>
    </row>
    <row r="654" spans="1:63" s="43" customFormat="1" x14ac:dyDescent="0.2">
      <c r="A654" s="47"/>
      <c r="B654" s="40"/>
      <c r="C654" s="40"/>
      <c r="D654" s="40"/>
      <c r="E654" s="40"/>
      <c r="F654" s="40"/>
      <c r="G654" s="40"/>
      <c r="H654" s="41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2"/>
    </row>
    <row r="655" spans="1:63" s="43" customFormat="1" x14ac:dyDescent="0.2">
      <c r="A655" s="47"/>
      <c r="B655" s="40"/>
      <c r="C655" s="40"/>
      <c r="D655" s="40"/>
      <c r="E655" s="40"/>
      <c r="F655" s="40"/>
      <c r="G655" s="40"/>
      <c r="H655" s="41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2"/>
    </row>
    <row r="656" spans="1:63" s="43" customFormat="1" x14ac:dyDescent="0.2">
      <c r="A656" s="47"/>
      <c r="B656" s="40"/>
      <c r="C656" s="40"/>
      <c r="D656" s="40"/>
      <c r="E656" s="40"/>
      <c r="F656" s="40"/>
      <c r="G656" s="40"/>
      <c r="H656" s="41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2"/>
    </row>
    <row r="657" spans="1:63" s="43" customFormat="1" x14ac:dyDescent="0.2">
      <c r="A657" s="47"/>
      <c r="B657" s="40"/>
      <c r="C657" s="40"/>
      <c r="D657" s="40"/>
      <c r="E657" s="40"/>
      <c r="F657" s="40"/>
      <c r="G657" s="40"/>
      <c r="H657" s="41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2"/>
    </row>
    <row r="658" spans="1:63" s="43" customFormat="1" x14ac:dyDescent="0.2">
      <c r="A658" s="47"/>
      <c r="B658" s="40"/>
      <c r="C658" s="40"/>
      <c r="D658" s="40"/>
      <c r="E658" s="40"/>
      <c r="F658" s="40"/>
      <c r="G658" s="40"/>
      <c r="H658" s="41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2"/>
    </row>
    <row r="659" spans="1:63" s="43" customFormat="1" x14ac:dyDescent="0.2">
      <c r="A659" s="47"/>
      <c r="B659" s="40"/>
      <c r="C659" s="40"/>
      <c r="D659" s="40"/>
      <c r="E659" s="40"/>
      <c r="F659" s="40"/>
      <c r="G659" s="40"/>
      <c r="H659" s="41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2"/>
    </row>
    <row r="660" spans="1:63" s="43" customFormat="1" x14ac:dyDescent="0.2">
      <c r="A660" s="47"/>
      <c r="B660" s="40"/>
      <c r="C660" s="40"/>
      <c r="D660" s="40"/>
      <c r="E660" s="40"/>
      <c r="F660" s="40"/>
      <c r="G660" s="40"/>
      <c r="H660" s="41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2"/>
    </row>
    <row r="661" spans="1:63" s="43" customFormat="1" x14ac:dyDescent="0.2">
      <c r="A661" s="47"/>
      <c r="B661" s="40"/>
      <c r="C661" s="40"/>
      <c r="D661" s="40"/>
      <c r="E661" s="40"/>
      <c r="F661" s="40"/>
      <c r="G661" s="40"/>
      <c r="H661" s="41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2"/>
    </row>
    <row r="662" spans="1:63" s="43" customFormat="1" x14ac:dyDescent="0.2">
      <c r="A662" s="47"/>
      <c r="B662" s="40"/>
      <c r="C662" s="40"/>
      <c r="D662" s="40"/>
      <c r="E662" s="40"/>
      <c r="F662" s="40"/>
      <c r="G662" s="40"/>
      <c r="H662" s="41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2"/>
    </row>
    <row r="663" spans="1:63" s="43" customFormat="1" x14ac:dyDescent="0.2">
      <c r="A663" s="47"/>
      <c r="B663" s="40"/>
      <c r="C663" s="40"/>
      <c r="D663" s="40"/>
      <c r="E663" s="40"/>
      <c r="F663" s="40"/>
      <c r="G663" s="40"/>
      <c r="H663" s="41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2"/>
    </row>
    <row r="664" spans="1:63" s="43" customFormat="1" x14ac:dyDescent="0.2">
      <c r="A664" s="47"/>
      <c r="B664" s="40"/>
      <c r="C664" s="40"/>
      <c r="D664" s="40"/>
      <c r="E664" s="40"/>
      <c r="F664" s="40"/>
      <c r="G664" s="40"/>
      <c r="H664" s="41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2"/>
    </row>
    <row r="665" spans="1:63" s="43" customFormat="1" x14ac:dyDescent="0.2">
      <c r="A665" s="47"/>
      <c r="B665" s="40"/>
      <c r="C665" s="40"/>
      <c r="D665" s="40"/>
      <c r="E665" s="40"/>
      <c r="F665" s="40"/>
      <c r="G665" s="40"/>
      <c r="H665" s="41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2"/>
    </row>
    <row r="666" spans="1:63" s="43" customFormat="1" x14ac:dyDescent="0.2">
      <c r="A666" s="47"/>
      <c r="B666" s="40"/>
      <c r="C666" s="40"/>
      <c r="D666" s="40"/>
      <c r="E666" s="40"/>
      <c r="F666" s="40"/>
      <c r="G666" s="40"/>
      <c r="H666" s="41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2"/>
    </row>
    <row r="667" spans="1:63" s="43" customFormat="1" x14ac:dyDescent="0.2">
      <c r="A667" s="47"/>
      <c r="B667" s="40"/>
      <c r="C667" s="40"/>
      <c r="D667" s="40"/>
      <c r="E667" s="40"/>
      <c r="F667" s="40"/>
      <c r="G667" s="40"/>
      <c r="H667" s="41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2"/>
    </row>
    <row r="668" spans="1:63" s="43" customFormat="1" x14ac:dyDescent="0.2">
      <c r="A668" s="47"/>
      <c r="B668" s="40"/>
      <c r="C668" s="40"/>
      <c r="D668" s="40"/>
      <c r="E668" s="40"/>
      <c r="F668" s="40"/>
      <c r="G668" s="40"/>
      <c r="H668" s="41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2"/>
    </row>
    <row r="669" spans="1:63" s="43" customFormat="1" x14ac:dyDescent="0.2">
      <c r="A669" s="47"/>
      <c r="B669" s="40"/>
      <c r="C669" s="40"/>
      <c r="D669" s="40"/>
      <c r="E669" s="40"/>
      <c r="F669" s="40"/>
      <c r="G669" s="40"/>
      <c r="H669" s="41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2"/>
    </row>
    <row r="670" spans="1:63" s="43" customFormat="1" x14ac:dyDescent="0.2">
      <c r="A670" s="47"/>
      <c r="B670" s="40"/>
      <c r="C670" s="40"/>
      <c r="D670" s="40"/>
      <c r="E670" s="40"/>
      <c r="F670" s="40"/>
      <c r="G670" s="40"/>
      <c r="H670" s="41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2"/>
    </row>
    <row r="671" spans="1:63" s="43" customFormat="1" x14ac:dyDescent="0.2">
      <c r="A671" s="47"/>
      <c r="B671" s="40"/>
      <c r="C671" s="40"/>
      <c r="D671" s="40"/>
      <c r="E671" s="40"/>
      <c r="F671" s="40"/>
      <c r="G671" s="40"/>
      <c r="H671" s="41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2"/>
    </row>
    <row r="672" spans="1:63" s="43" customFormat="1" x14ac:dyDescent="0.2">
      <c r="A672" s="47"/>
      <c r="B672" s="40"/>
      <c r="C672" s="40"/>
      <c r="D672" s="40"/>
      <c r="E672" s="40"/>
      <c r="F672" s="40"/>
      <c r="G672" s="40"/>
      <c r="H672" s="41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2"/>
    </row>
    <row r="673" spans="1:63" s="43" customFormat="1" x14ac:dyDescent="0.2">
      <c r="A673" s="47"/>
      <c r="B673" s="40"/>
      <c r="C673" s="40"/>
      <c r="D673" s="40"/>
      <c r="E673" s="40"/>
      <c r="F673" s="40"/>
      <c r="G673" s="40"/>
      <c r="H673" s="41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2"/>
    </row>
    <row r="674" spans="1:63" s="43" customFormat="1" x14ac:dyDescent="0.2">
      <c r="A674" s="47"/>
      <c r="B674" s="40"/>
      <c r="C674" s="40"/>
      <c r="D674" s="40"/>
      <c r="E674" s="40"/>
      <c r="F674" s="40"/>
      <c r="G674" s="40"/>
      <c r="H674" s="41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2"/>
    </row>
    <row r="675" spans="1:63" s="43" customFormat="1" x14ac:dyDescent="0.2">
      <c r="A675" s="47"/>
      <c r="B675" s="40"/>
      <c r="C675" s="40"/>
      <c r="D675" s="40"/>
      <c r="E675" s="40"/>
      <c r="F675" s="40"/>
      <c r="G675" s="40"/>
      <c r="H675" s="41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2"/>
    </row>
    <row r="676" spans="1:63" s="43" customFormat="1" x14ac:dyDescent="0.2">
      <c r="A676" s="47"/>
      <c r="B676" s="40"/>
      <c r="C676" s="40"/>
      <c r="D676" s="40"/>
      <c r="E676" s="40"/>
      <c r="F676" s="40"/>
      <c r="G676" s="40"/>
      <c r="H676" s="41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2"/>
    </row>
    <row r="677" spans="1:63" s="43" customFormat="1" x14ac:dyDescent="0.2">
      <c r="A677" s="47"/>
      <c r="B677" s="40"/>
      <c r="C677" s="40"/>
      <c r="D677" s="40"/>
      <c r="E677" s="40"/>
      <c r="F677" s="40"/>
      <c r="G677" s="40"/>
      <c r="H677" s="41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2"/>
    </row>
    <row r="678" spans="1:63" s="43" customFormat="1" x14ac:dyDescent="0.2">
      <c r="A678" s="47"/>
      <c r="B678" s="40"/>
      <c r="C678" s="40"/>
      <c r="D678" s="40"/>
      <c r="E678" s="40"/>
      <c r="F678" s="40"/>
      <c r="G678" s="40"/>
      <c r="H678" s="41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2"/>
    </row>
    <row r="679" spans="1:63" s="43" customFormat="1" x14ac:dyDescent="0.2">
      <c r="A679" s="47"/>
      <c r="B679" s="40"/>
      <c r="C679" s="40"/>
      <c r="D679" s="40"/>
      <c r="E679" s="40"/>
      <c r="F679" s="40"/>
      <c r="G679" s="40"/>
      <c r="H679" s="41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2"/>
    </row>
    <row r="680" spans="1:63" s="43" customFormat="1" x14ac:dyDescent="0.2">
      <c r="A680" s="47"/>
      <c r="B680" s="40"/>
      <c r="C680" s="40"/>
      <c r="D680" s="40"/>
      <c r="E680" s="40"/>
      <c r="F680" s="40"/>
      <c r="G680" s="40"/>
      <c r="H680" s="41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2"/>
    </row>
    <row r="681" spans="1:63" s="43" customFormat="1" x14ac:dyDescent="0.2">
      <c r="A681" s="47"/>
      <c r="B681" s="40"/>
      <c r="C681" s="40"/>
      <c r="D681" s="40"/>
      <c r="E681" s="40"/>
      <c r="F681" s="40"/>
      <c r="G681" s="40"/>
      <c r="H681" s="41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2"/>
    </row>
    <row r="682" spans="1:63" s="43" customFormat="1" x14ac:dyDescent="0.2">
      <c r="A682" s="47"/>
      <c r="B682" s="40"/>
      <c r="C682" s="40"/>
      <c r="D682" s="40"/>
      <c r="E682" s="40"/>
      <c r="F682" s="40"/>
      <c r="G682" s="40"/>
      <c r="H682" s="41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2"/>
    </row>
    <row r="683" spans="1:63" s="43" customFormat="1" x14ac:dyDescent="0.2">
      <c r="A683" s="47"/>
      <c r="B683" s="40"/>
      <c r="C683" s="40"/>
      <c r="D683" s="40"/>
      <c r="E683" s="40"/>
      <c r="F683" s="40"/>
      <c r="G683" s="40"/>
      <c r="H683" s="41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2"/>
    </row>
    <row r="684" spans="1:63" s="43" customFormat="1" x14ac:dyDescent="0.2">
      <c r="A684" s="47"/>
      <c r="B684" s="40"/>
      <c r="C684" s="40"/>
      <c r="D684" s="40"/>
      <c r="E684" s="40"/>
      <c r="F684" s="40"/>
      <c r="G684" s="40"/>
      <c r="H684" s="41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2"/>
    </row>
    <row r="685" spans="1:63" s="43" customFormat="1" x14ac:dyDescent="0.2">
      <c r="A685" s="47"/>
      <c r="B685" s="40"/>
      <c r="C685" s="40"/>
      <c r="D685" s="40"/>
      <c r="E685" s="40"/>
      <c r="F685" s="40"/>
      <c r="G685" s="40"/>
      <c r="H685" s="41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2"/>
    </row>
    <row r="686" spans="1:63" s="43" customFormat="1" x14ac:dyDescent="0.2">
      <c r="A686" s="47"/>
      <c r="B686" s="40"/>
      <c r="C686" s="40"/>
      <c r="D686" s="40"/>
      <c r="E686" s="40"/>
      <c r="F686" s="40"/>
      <c r="G686" s="40"/>
      <c r="H686" s="41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2"/>
    </row>
    <row r="687" spans="1:63" s="43" customFormat="1" x14ac:dyDescent="0.2">
      <c r="A687" s="47"/>
      <c r="B687" s="40"/>
      <c r="C687" s="40"/>
      <c r="D687" s="40"/>
      <c r="E687" s="40"/>
      <c r="F687" s="40"/>
      <c r="G687" s="40"/>
      <c r="H687" s="41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2"/>
    </row>
    <row r="688" spans="1:63" s="43" customFormat="1" x14ac:dyDescent="0.2">
      <c r="A688" s="47"/>
      <c r="B688" s="40"/>
      <c r="C688" s="40"/>
      <c r="D688" s="40"/>
      <c r="E688" s="40"/>
      <c r="F688" s="40"/>
      <c r="G688" s="40"/>
      <c r="H688" s="41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2"/>
    </row>
    <row r="689" spans="1:63" s="43" customFormat="1" x14ac:dyDescent="0.2">
      <c r="A689" s="47"/>
      <c r="B689" s="40"/>
      <c r="C689" s="40"/>
      <c r="D689" s="40"/>
      <c r="E689" s="40"/>
      <c r="F689" s="40"/>
      <c r="G689" s="40"/>
      <c r="H689" s="41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2"/>
    </row>
    <row r="690" spans="1:63" s="43" customFormat="1" x14ac:dyDescent="0.2">
      <c r="A690" s="47"/>
      <c r="B690" s="40"/>
      <c r="C690" s="40"/>
      <c r="D690" s="40"/>
      <c r="E690" s="40"/>
      <c r="F690" s="40"/>
      <c r="G690" s="40"/>
      <c r="H690" s="41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2"/>
    </row>
    <row r="691" spans="1:63" s="43" customFormat="1" x14ac:dyDescent="0.2">
      <c r="A691" s="47"/>
      <c r="B691" s="40"/>
      <c r="C691" s="40"/>
      <c r="D691" s="40"/>
      <c r="E691" s="40"/>
      <c r="F691" s="40"/>
      <c r="G691" s="40"/>
      <c r="H691" s="41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2"/>
    </row>
    <row r="692" spans="1:63" s="43" customFormat="1" x14ac:dyDescent="0.2">
      <c r="A692" s="47"/>
      <c r="B692" s="40"/>
      <c r="C692" s="40"/>
      <c r="D692" s="40"/>
      <c r="E692" s="40"/>
      <c r="F692" s="40"/>
      <c r="G692" s="40"/>
      <c r="H692" s="41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2"/>
    </row>
    <row r="693" spans="1:63" s="43" customFormat="1" x14ac:dyDescent="0.2">
      <c r="A693" s="47"/>
      <c r="B693" s="40"/>
      <c r="C693" s="40"/>
      <c r="D693" s="40"/>
      <c r="E693" s="40"/>
      <c r="F693" s="40"/>
      <c r="G693" s="40"/>
      <c r="H693" s="41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2"/>
    </row>
    <row r="694" spans="1:63" s="43" customFormat="1" x14ac:dyDescent="0.2">
      <c r="A694" s="47"/>
      <c r="B694" s="40"/>
      <c r="C694" s="40"/>
      <c r="D694" s="40"/>
      <c r="E694" s="40"/>
      <c r="F694" s="40"/>
      <c r="G694" s="40"/>
      <c r="H694" s="41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2"/>
    </row>
    <row r="695" spans="1:63" s="43" customFormat="1" x14ac:dyDescent="0.2">
      <c r="A695" s="47"/>
      <c r="B695" s="40"/>
      <c r="C695" s="40"/>
      <c r="D695" s="40"/>
      <c r="E695" s="40"/>
      <c r="F695" s="40"/>
      <c r="G695" s="40"/>
      <c r="H695" s="41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2"/>
    </row>
    <row r="696" spans="1:63" s="43" customFormat="1" x14ac:dyDescent="0.2">
      <c r="A696" s="47"/>
      <c r="B696" s="40"/>
      <c r="C696" s="40"/>
      <c r="D696" s="40"/>
      <c r="E696" s="40"/>
      <c r="F696" s="40"/>
      <c r="G696" s="40"/>
      <c r="H696" s="41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2"/>
    </row>
    <row r="697" spans="1:63" s="43" customFormat="1" x14ac:dyDescent="0.2">
      <c r="A697" s="47"/>
      <c r="B697" s="40"/>
      <c r="C697" s="40"/>
      <c r="D697" s="40"/>
      <c r="E697" s="40"/>
      <c r="F697" s="40"/>
      <c r="G697" s="40"/>
      <c r="H697" s="41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2"/>
    </row>
    <row r="698" spans="1:63" s="43" customFormat="1" x14ac:dyDescent="0.2">
      <c r="A698" s="47"/>
      <c r="B698" s="40"/>
      <c r="C698" s="40"/>
      <c r="D698" s="40"/>
      <c r="E698" s="40"/>
      <c r="F698" s="40"/>
      <c r="G698" s="40"/>
      <c r="H698" s="41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2"/>
    </row>
    <row r="699" spans="1:63" s="43" customFormat="1" x14ac:dyDescent="0.2">
      <c r="A699" s="47"/>
      <c r="B699" s="40"/>
      <c r="C699" s="40"/>
      <c r="D699" s="40"/>
      <c r="E699" s="40"/>
      <c r="F699" s="40"/>
      <c r="G699" s="40"/>
      <c r="H699" s="41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2"/>
    </row>
    <row r="700" spans="1:63" s="43" customFormat="1" x14ac:dyDescent="0.2">
      <c r="A700" s="47"/>
      <c r="B700" s="40"/>
      <c r="C700" s="40"/>
      <c r="D700" s="40"/>
      <c r="E700" s="40"/>
      <c r="F700" s="40"/>
      <c r="G700" s="40"/>
      <c r="H700" s="41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2"/>
    </row>
    <row r="701" spans="1:63" s="43" customFormat="1" x14ac:dyDescent="0.2">
      <c r="A701" s="47"/>
      <c r="B701" s="40"/>
      <c r="C701" s="40"/>
      <c r="D701" s="40"/>
      <c r="E701" s="40"/>
      <c r="F701" s="40"/>
      <c r="G701" s="40"/>
      <c r="H701" s="41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2"/>
    </row>
    <row r="702" spans="1:63" s="43" customFormat="1" x14ac:dyDescent="0.2">
      <c r="A702" s="47"/>
      <c r="B702" s="40"/>
      <c r="C702" s="40"/>
      <c r="D702" s="40"/>
      <c r="E702" s="40"/>
      <c r="F702" s="40"/>
      <c r="G702" s="40"/>
      <c r="H702" s="41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2"/>
    </row>
    <row r="703" spans="1:63" s="43" customFormat="1" x14ac:dyDescent="0.2">
      <c r="A703" s="47"/>
      <c r="B703" s="40"/>
      <c r="C703" s="40"/>
      <c r="D703" s="40"/>
      <c r="E703" s="40"/>
      <c r="F703" s="40"/>
      <c r="G703" s="40"/>
      <c r="H703" s="41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2"/>
    </row>
    <row r="704" spans="1:63" s="43" customFormat="1" x14ac:dyDescent="0.2">
      <c r="A704" s="47"/>
      <c r="B704" s="40"/>
      <c r="C704" s="40"/>
      <c r="D704" s="40"/>
      <c r="E704" s="40"/>
      <c r="F704" s="40"/>
      <c r="G704" s="40"/>
      <c r="H704" s="41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2"/>
    </row>
    <row r="705" spans="1:63" s="43" customFormat="1" x14ac:dyDescent="0.2">
      <c r="A705" s="47"/>
      <c r="B705" s="40"/>
      <c r="C705" s="40"/>
      <c r="D705" s="40"/>
      <c r="E705" s="40"/>
      <c r="F705" s="40"/>
      <c r="G705" s="40"/>
      <c r="H705" s="41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2"/>
    </row>
    <row r="706" spans="1:63" s="43" customFormat="1" x14ac:dyDescent="0.2">
      <c r="A706" s="47"/>
      <c r="B706" s="40"/>
      <c r="C706" s="40"/>
      <c r="D706" s="40"/>
      <c r="E706" s="40"/>
      <c r="F706" s="40"/>
      <c r="G706" s="40"/>
      <c r="H706" s="41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2"/>
    </row>
    <row r="707" spans="1:63" s="43" customFormat="1" x14ac:dyDescent="0.2">
      <c r="A707" s="47"/>
      <c r="B707" s="40"/>
      <c r="C707" s="40"/>
      <c r="D707" s="40"/>
      <c r="E707" s="40"/>
      <c r="F707" s="40"/>
      <c r="G707" s="40"/>
      <c r="H707" s="41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2"/>
    </row>
    <row r="708" spans="1:63" s="43" customFormat="1" x14ac:dyDescent="0.2">
      <c r="A708" s="47"/>
      <c r="B708" s="40"/>
      <c r="C708" s="40"/>
      <c r="D708" s="40"/>
      <c r="E708" s="40"/>
      <c r="F708" s="40"/>
      <c r="G708" s="40"/>
      <c r="H708" s="41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2"/>
    </row>
    <row r="709" spans="1:63" s="43" customFormat="1" x14ac:dyDescent="0.2">
      <c r="A709" s="47"/>
      <c r="B709" s="40"/>
      <c r="C709" s="40"/>
      <c r="D709" s="40"/>
      <c r="E709" s="40"/>
      <c r="F709" s="40"/>
      <c r="G709" s="40"/>
      <c r="H709" s="41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2"/>
    </row>
    <row r="710" spans="1:63" s="43" customFormat="1" x14ac:dyDescent="0.2">
      <c r="A710" s="47"/>
      <c r="B710" s="40"/>
      <c r="C710" s="40"/>
      <c r="D710" s="40"/>
      <c r="E710" s="40"/>
      <c r="F710" s="40"/>
      <c r="G710" s="40"/>
      <c r="H710" s="41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2"/>
    </row>
    <row r="711" spans="1:63" s="43" customFormat="1" x14ac:dyDescent="0.2">
      <c r="A711" s="47"/>
      <c r="B711" s="40"/>
      <c r="C711" s="40"/>
      <c r="D711" s="40"/>
      <c r="E711" s="40"/>
      <c r="F711" s="40"/>
      <c r="G711" s="40"/>
      <c r="H711" s="41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2"/>
    </row>
    <row r="712" spans="1:63" s="43" customFormat="1" x14ac:dyDescent="0.2">
      <c r="A712" s="47"/>
      <c r="B712" s="40"/>
      <c r="C712" s="40"/>
      <c r="D712" s="40"/>
      <c r="E712" s="40"/>
      <c r="F712" s="40"/>
      <c r="G712" s="40"/>
      <c r="H712" s="41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2"/>
    </row>
    <row r="713" spans="1:63" s="43" customFormat="1" x14ac:dyDescent="0.2">
      <c r="A713" s="47"/>
      <c r="B713" s="40"/>
      <c r="C713" s="40"/>
      <c r="D713" s="40"/>
      <c r="E713" s="40"/>
      <c r="F713" s="40"/>
      <c r="G713" s="40"/>
      <c r="H713" s="41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2"/>
    </row>
    <row r="714" spans="1:63" s="43" customFormat="1" x14ac:dyDescent="0.2">
      <c r="A714" s="47"/>
      <c r="B714" s="40"/>
      <c r="C714" s="40"/>
      <c r="D714" s="40"/>
      <c r="E714" s="40"/>
      <c r="F714" s="40"/>
      <c r="G714" s="40"/>
      <c r="H714" s="41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2"/>
    </row>
    <row r="715" spans="1:63" s="43" customFormat="1" x14ac:dyDescent="0.2">
      <c r="A715" s="47"/>
      <c r="B715" s="40"/>
      <c r="C715" s="40"/>
      <c r="D715" s="40"/>
      <c r="E715" s="40"/>
      <c r="F715" s="40"/>
      <c r="G715" s="40"/>
      <c r="H715" s="41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2"/>
    </row>
    <row r="716" spans="1:63" s="43" customFormat="1" x14ac:dyDescent="0.2">
      <c r="A716" s="47"/>
      <c r="B716" s="40"/>
      <c r="C716" s="40"/>
      <c r="D716" s="40"/>
      <c r="E716" s="40"/>
      <c r="F716" s="40"/>
      <c r="G716" s="40"/>
      <c r="H716" s="41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2"/>
    </row>
    <row r="717" spans="1:63" s="43" customFormat="1" x14ac:dyDescent="0.2">
      <c r="A717" s="47"/>
      <c r="B717" s="40"/>
      <c r="C717" s="40"/>
      <c r="D717" s="40"/>
      <c r="E717" s="40"/>
      <c r="F717" s="40"/>
      <c r="G717" s="40"/>
      <c r="H717" s="41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2"/>
    </row>
    <row r="718" spans="1:63" s="43" customFormat="1" x14ac:dyDescent="0.2">
      <c r="A718" s="47"/>
      <c r="B718" s="40"/>
      <c r="C718" s="40"/>
      <c r="D718" s="40"/>
      <c r="E718" s="40"/>
      <c r="F718" s="40"/>
      <c r="G718" s="40"/>
      <c r="H718" s="41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2"/>
    </row>
    <row r="719" spans="1:63" s="43" customFormat="1" x14ac:dyDescent="0.2">
      <c r="A719" s="47"/>
      <c r="B719" s="40"/>
      <c r="C719" s="40"/>
      <c r="D719" s="40"/>
      <c r="E719" s="40"/>
      <c r="F719" s="40"/>
      <c r="G719" s="40"/>
      <c r="H719" s="41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2"/>
    </row>
    <row r="720" spans="1:63" s="43" customFormat="1" x14ac:dyDescent="0.2">
      <c r="A720" s="47"/>
      <c r="B720" s="40"/>
      <c r="C720" s="40"/>
      <c r="D720" s="40"/>
      <c r="E720" s="40"/>
      <c r="F720" s="40"/>
      <c r="G720" s="40"/>
      <c r="H720" s="41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2"/>
    </row>
    <row r="721" spans="1:63" s="43" customFormat="1" x14ac:dyDescent="0.2">
      <c r="A721" s="47"/>
      <c r="B721" s="40"/>
      <c r="C721" s="40"/>
      <c r="D721" s="40"/>
      <c r="E721" s="40"/>
      <c r="F721" s="40"/>
      <c r="G721" s="40"/>
      <c r="H721" s="41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2"/>
    </row>
    <row r="722" spans="1:63" s="43" customFormat="1" x14ac:dyDescent="0.2">
      <c r="A722" s="47"/>
      <c r="B722" s="40"/>
      <c r="C722" s="40"/>
      <c r="D722" s="40"/>
      <c r="E722" s="40"/>
      <c r="F722" s="40"/>
      <c r="G722" s="40"/>
      <c r="H722" s="41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2"/>
    </row>
    <row r="723" spans="1:63" s="43" customFormat="1" x14ac:dyDescent="0.2">
      <c r="A723" s="47"/>
      <c r="B723" s="40"/>
      <c r="C723" s="40"/>
      <c r="D723" s="40"/>
      <c r="E723" s="40"/>
      <c r="F723" s="40"/>
      <c r="G723" s="40"/>
      <c r="H723" s="41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2"/>
    </row>
    <row r="724" spans="1:63" s="43" customFormat="1" x14ac:dyDescent="0.2">
      <c r="A724" s="47"/>
      <c r="B724" s="40"/>
      <c r="C724" s="40"/>
      <c r="D724" s="40"/>
      <c r="E724" s="40"/>
      <c r="F724" s="40"/>
      <c r="G724" s="40"/>
      <c r="H724" s="41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2"/>
    </row>
    <row r="725" spans="1:63" s="43" customFormat="1" x14ac:dyDescent="0.2">
      <c r="A725" s="47"/>
      <c r="B725" s="40"/>
      <c r="C725" s="40"/>
      <c r="D725" s="40"/>
      <c r="E725" s="40"/>
      <c r="F725" s="40"/>
      <c r="G725" s="40"/>
      <c r="H725" s="41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2"/>
    </row>
    <row r="726" spans="1:63" s="43" customFormat="1" x14ac:dyDescent="0.2">
      <c r="A726" s="47"/>
      <c r="B726" s="40"/>
      <c r="C726" s="40"/>
      <c r="D726" s="40"/>
      <c r="E726" s="40"/>
      <c r="F726" s="40"/>
      <c r="G726" s="40"/>
      <c r="H726" s="41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2"/>
    </row>
    <row r="727" spans="1:63" s="43" customFormat="1" x14ac:dyDescent="0.2">
      <c r="A727" s="47"/>
      <c r="B727" s="40"/>
      <c r="C727" s="40"/>
      <c r="D727" s="40"/>
      <c r="E727" s="40"/>
      <c r="F727" s="40"/>
      <c r="G727" s="40"/>
      <c r="H727" s="41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2"/>
    </row>
    <row r="728" spans="1:63" s="43" customFormat="1" x14ac:dyDescent="0.2">
      <c r="A728" s="47"/>
      <c r="B728" s="40"/>
      <c r="C728" s="40"/>
      <c r="D728" s="40"/>
      <c r="E728" s="40"/>
      <c r="F728" s="40"/>
      <c r="G728" s="40"/>
      <c r="H728" s="41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2"/>
    </row>
    <row r="729" spans="1:63" s="43" customFormat="1" x14ac:dyDescent="0.2">
      <c r="A729" s="47"/>
      <c r="B729" s="40"/>
      <c r="C729" s="40"/>
      <c r="D729" s="40"/>
      <c r="E729" s="40"/>
      <c r="F729" s="40"/>
      <c r="G729" s="40"/>
      <c r="H729" s="41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2"/>
    </row>
    <row r="730" spans="1:63" s="43" customFormat="1" x14ac:dyDescent="0.2">
      <c r="A730" s="47"/>
      <c r="B730" s="40"/>
      <c r="C730" s="40"/>
      <c r="D730" s="40"/>
      <c r="E730" s="40"/>
      <c r="F730" s="40"/>
      <c r="G730" s="40"/>
      <c r="H730" s="41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2"/>
    </row>
    <row r="731" spans="1:63" s="43" customFormat="1" x14ac:dyDescent="0.2">
      <c r="A731" s="47"/>
      <c r="B731" s="40"/>
      <c r="C731" s="40"/>
      <c r="D731" s="40"/>
      <c r="E731" s="40"/>
      <c r="F731" s="40"/>
      <c r="G731" s="40"/>
      <c r="H731" s="41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2"/>
    </row>
    <row r="732" spans="1:63" s="43" customFormat="1" x14ac:dyDescent="0.2">
      <c r="A732" s="47"/>
      <c r="B732" s="40"/>
      <c r="C732" s="40"/>
      <c r="D732" s="40"/>
      <c r="E732" s="40"/>
      <c r="F732" s="40"/>
      <c r="G732" s="40"/>
      <c r="H732" s="41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2"/>
    </row>
    <row r="733" spans="1:63" s="43" customFormat="1" x14ac:dyDescent="0.2">
      <c r="A733" s="47"/>
      <c r="B733" s="40"/>
      <c r="C733" s="40"/>
      <c r="D733" s="40"/>
      <c r="E733" s="40"/>
      <c r="F733" s="40"/>
      <c r="G733" s="40"/>
      <c r="H733" s="41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2"/>
    </row>
    <row r="734" spans="1:63" s="43" customFormat="1" x14ac:dyDescent="0.2">
      <c r="A734" s="47"/>
      <c r="B734" s="40"/>
      <c r="C734" s="40"/>
      <c r="D734" s="40"/>
      <c r="E734" s="40"/>
      <c r="F734" s="40"/>
      <c r="G734" s="40"/>
      <c r="H734" s="41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2"/>
    </row>
    <row r="735" spans="1:63" s="43" customFormat="1" x14ac:dyDescent="0.2">
      <c r="A735" s="47"/>
      <c r="B735" s="40"/>
      <c r="C735" s="40"/>
      <c r="D735" s="40"/>
      <c r="E735" s="40"/>
      <c r="F735" s="40"/>
      <c r="G735" s="40"/>
      <c r="H735" s="41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2"/>
    </row>
    <row r="736" spans="1:63" s="43" customFormat="1" x14ac:dyDescent="0.2">
      <c r="A736" s="47"/>
      <c r="B736" s="40"/>
      <c r="C736" s="40"/>
      <c r="D736" s="40"/>
      <c r="E736" s="40"/>
      <c r="F736" s="40"/>
      <c r="G736" s="40"/>
      <c r="H736" s="41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2"/>
    </row>
    <row r="737" spans="1:63" s="43" customFormat="1" x14ac:dyDescent="0.2">
      <c r="A737" s="47"/>
      <c r="B737" s="40"/>
      <c r="C737" s="40"/>
      <c r="D737" s="40"/>
      <c r="E737" s="40"/>
      <c r="F737" s="40"/>
      <c r="G737" s="40"/>
      <c r="H737" s="41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2"/>
    </row>
    <row r="738" spans="1:63" s="43" customFormat="1" x14ac:dyDescent="0.2">
      <c r="A738" s="47"/>
      <c r="B738" s="40"/>
      <c r="C738" s="40"/>
      <c r="D738" s="40"/>
      <c r="E738" s="40"/>
      <c r="F738" s="40"/>
      <c r="G738" s="40"/>
      <c r="H738" s="41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2"/>
    </row>
    <row r="739" spans="1:63" s="43" customFormat="1" x14ac:dyDescent="0.2">
      <c r="A739" s="47"/>
      <c r="B739" s="40"/>
      <c r="C739" s="40"/>
      <c r="D739" s="40"/>
      <c r="E739" s="40"/>
      <c r="F739" s="40"/>
      <c r="G739" s="40"/>
      <c r="H739" s="41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2"/>
    </row>
    <row r="740" spans="1:63" s="43" customFormat="1" x14ac:dyDescent="0.2">
      <c r="A740" s="47"/>
      <c r="B740" s="40"/>
      <c r="C740" s="40"/>
      <c r="D740" s="40"/>
      <c r="E740" s="40"/>
      <c r="F740" s="40"/>
      <c r="G740" s="40"/>
      <c r="H740" s="41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2"/>
    </row>
    <row r="741" spans="1:63" s="43" customFormat="1" x14ac:dyDescent="0.2">
      <c r="A741" s="47"/>
      <c r="B741" s="40"/>
      <c r="C741" s="40"/>
      <c r="D741" s="40"/>
      <c r="E741" s="40"/>
      <c r="F741" s="40"/>
      <c r="G741" s="40"/>
      <c r="H741" s="41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2"/>
    </row>
    <row r="742" spans="1:63" s="43" customFormat="1" x14ac:dyDescent="0.2">
      <c r="A742" s="47"/>
      <c r="B742" s="40"/>
      <c r="C742" s="40"/>
      <c r="D742" s="40"/>
      <c r="E742" s="40"/>
      <c r="F742" s="40"/>
      <c r="G742" s="40"/>
      <c r="H742" s="41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2"/>
    </row>
    <row r="743" spans="1:63" s="43" customFormat="1" x14ac:dyDescent="0.2">
      <c r="A743" s="47"/>
      <c r="B743" s="40"/>
      <c r="C743" s="40"/>
      <c r="D743" s="40"/>
      <c r="E743" s="40"/>
      <c r="F743" s="40"/>
      <c r="G743" s="40"/>
      <c r="H743" s="41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2"/>
    </row>
    <row r="744" spans="1:63" s="43" customFormat="1" x14ac:dyDescent="0.2">
      <c r="A744" s="47"/>
      <c r="B744" s="40"/>
      <c r="C744" s="40"/>
      <c r="D744" s="40"/>
      <c r="E744" s="40"/>
      <c r="F744" s="40"/>
      <c r="G744" s="40"/>
      <c r="H744" s="41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2"/>
    </row>
    <row r="745" spans="1:63" s="43" customFormat="1" x14ac:dyDescent="0.2">
      <c r="A745" s="47"/>
      <c r="B745" s="40"/>
      <c r="C745" s="40"/>
      <c r="D745" s="40"/>
      <c r="E745" s="40"/>
      <c r="F745" s="40"/>
      <c r="G745" s="40"/>
      <c r="H745" s="41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2"/>
    </row>
    <row r="746" spans="1:63" s="43" customFormat="1" x14ac:dyDescent="0.2">
      <c r="A746" s="47"/>
      <c r="B746" s="40"/>
      <c r="C746" s="40"/>
      <c r="D746" s="40"/>
      <c r="E746" s="40"/>
      <c r="F746" s="40"/>
      <c r="G746" s="40"/>
      <c r="H746" s="41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2"/>
    </row>
    <row r="747" spans="1:63" s="43" customFormat="1" x14ac:dyDescent="0.2">
      <c r="A747" s="51"/>
      <c r="B747" s="40"/>
      <c r="C747" s="40"/>
      <c r="D747" s="40"/>
      <c r="E747" s="40"/>
      <c r="F747" s="40"/>
      <c r="G747" s="40"/>
      <c r="H747" s="41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2"/>
    </row>
    <row r="748" spans="1:63" s="43" customFormat="1" x14ac:dyDescent="0.2">
      <c r="A748" s="51"/>
      <c r="B748" s="40"/>
      <c r="C748" s="40"/>
      <c r="D748" s="40"/>
      <c r="E748" s="40"/>
      <c r="F748" s="40"/>
      <c r="G748" s="40"/>
      <c r="H748" s="41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2"/>
    </row>
    <row r="749" spans="1:63" s="43" customFormat="1" x14ac:dyDescent="0.2">
      <c r="A749" s="51"/>
      <c r="B749" s="40"/>
      <c r="C749" s="40"/>
      <c r="D749" s="40"/>
      <c r="E749" s="40"/>
      <c r="F749" s="40"/>
      <c r="G749" s="40"/>
      <c r="H749" s="41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2"/>
    </row>
    <row r="750" spans="1:63" s="43" customFormat="1" x14ac:dyDescent="0.2">
      <c r="A750" s="51"/>
      <c r="B750" s="40"/>
      <c r="C750" s="40"/>
      <c r="D750" s="40"/>
      <c r="E750" s="40"/>
      <c r="F750" s="40"/>
      <c r="G750" s="40"/>
      <c r="H750" s="41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2"/>
    </row>
    <row r="751" spans="1:63" s="43" customFormat="1" x14ac:dyDescent="0.2">
      <c r="A751" s="51"/>
      <c r="B751" s="40"/>
      <c r="C751" s="40"/>
      <c r="D751" s="40"/>
      <c r="E751" s="40"/>
      <c r="F751" s="40"/>
      <c r="G751" s="40"/>
      <c r="H751" s="41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2"/>
    </row>
    <row r="752" spans="1:63" s="43" customFormat="1" x14ac:dyDescent="0.2">
      <c r="A752" s="51"/>
      <c r="B752" s="40"/>
      <c r="C752" s="40"/>
      <c r="D752" s="40"/>
      <c r="E752" s="40"/>
      <c r="F752" s="40"/>
      <c r="G752" s="40"/>
      <c r="H752" s="41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2"/>
    </row>
    <row r="753" spans="1:63" s="43" customFormat="1" x14ac:dyDescent="0.2">
      <c r="A753" s="51"/>
      <c r="B753" s="40"/>
      <c r="C753" s="40"/>
      <c r="D753" s="40"/>
      <c r="E753" s="40"/>
      <c r="F753" s="40"/>
      <c r="G753" s="40"/>
      <c r="H753" s="41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2"/>
    </row>
    <row r="754" spans="1:63" s="43" customFormat="1" x14ac:dyDescent="0.2">
      <c r="A754" s="51"/>
      <c r="B754" s="40"/>
      <c r="C754" s="40"/>
      <c r="D754" s="40"/>
      <c r="E754" s="40"/>
      <c r="F754" s="40"/>
      <c r="G754" s="40"/>
      <c r="H754" s="41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2"/>
    </row>
    <row r="755" spans="1:63" s="43" customFormat="1" x14ac:dyDescent="0.2">
      <c r="A755" s="51"/>
      <c r="B755" s="40"/>
      <c r="C755" s="40"/>
      <c r="D755" s="40"/>
      <c r="E755" s="40"/>
      <c r="F755" s="40"/>
      <c r="G755" s="40"/>
      <c r="H755" s="41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2"/>
    </row>
    <row r="756" spans="1:63" s="43" customFormat="1" x14ac:dyDescent="0.2">
      <c r="A756" s="51"/>
      <c r="B756" s="40"/>
      <c r="C756" s="40"/>
      <c r="D756" s="40"/>
      <c r="E756" s="40"/>
      <c r="F756" s="40"/>
      <c r="G756" s="40"/>
      <c r="H756" s="41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2"/>
    </row>
    <row r="757" spans="1:63" s="43" customFormat="1" x14ac:dyDescent="0.2">
      <c r="A757" s="51"/>
      <c r="B757" s="40"/>
      <c r="C757" s="40"/>
      <c r="D757" s="40"/>
      <c r="E757" s="40"/>
      <c r="F757" s="40"/>
      <c r="G757" s="40"/>
      <c r="H757" s="41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2"/>
    </row>
    <row r="758" spans="1:63" s="43" customFormat="1" x14ac:dyDescent="0.2">
      <c r="A758" s="51"/>
      <c r="B758" s="40"/>
      <c r="C758" s="40"/>
      <c r="D758" s="40"/>
      <c r="E758" s="40"/>
      <c r="F758" s="40"/>
      <c r="G758" s="40"/>
      <c r="H758" s="41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2"/>
    </row>
    <row r="759" spans="1:63" s="43" customFormat="1" x14ac:dyDescent="0.2">
      <c r="A759" s="51"/>
      <c r="B759" s="40"/>
      <c r="C759" s="40"/>
      <c r="D759" s="40"/>
      <c r="E759" s="40"/>
      <c r="F759" s="40"/>
      <c r="G759" s="40"/>
      <c r="H759" s="41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2"/>
    </row>
    <row r="760" spans="1:63" s="43" customFormat="1" x14ac:dyDescent="0.2">
      <c r="A760" s="51"/>
      <c r="B760" s="40"/>
      <c r="C760" s="40"/>
      <c r="D760" s="40"/>
      <c r="E760" s="40"/>
      <c r="F760" s="40"/>
      <c r="G760" s="40"/>
      <c r="H760" s="41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2"/>
    </row>
    <row r="761" spans="1:63" s="43" customFormat="1" x14ac:dyDescent="0.2">
      <c r="A761" s="51"/>
      <c r="B761" s="40"/>
      <c r="C761" s="40"/>
      <c r="D761" s="40"/>
      <c r="E761" s="40"/>
      <c r="F761" s="40"/>
      <c r="G761" s="40"/>
      <c r="H761" s="41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2"/>
    </row>
    <row r="762" spans="1:63" s="43" customFormat="1" x14ac:dyDescent="0.2">
      <c r="A762" s="51"/>
      <c r="B762" s="40"/>
      <c r="C762" s="40"/>
      <c r="D762" s="40"/>
      <c r="E762" s="40"/>
      <c r="F762" s="40"/>
      <c r="G762" s="40"/>
      <c r="H762" s="41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2"/>
    </row>
    <row r="763" spans="1:63" s="43" customFormat="1" x14ac:dyDescent="0.2">
      <c r="A763" s="51"/>
      <c r="B763" s="40"/>
      <c r="C763" s="40"/>
      <c r="D763" s="40"/>
      <c r="E763" s="40"/>
      <c r="F763" s="40"/>
      <c r="G763" s="40"/>
      <c r="H763" s="41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2"/>
    </row>
    <row r="764" spans="1:63" s="43" customFormat="1" x14ac:dyDescent="0.2">
      <c r="A764" s="51"/>
      <c r="B764" s="40"/>
      <c r="C764" s="40"/>
      <c r="D764" s="40"/>
      <c r="E764" s="40"/>
      <c r="F764" s="40"/>
      <c r="G764" s="40"/>
      <c r="H764" s="41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2"/>
    </row>
    <row r="765" spans="1:63" s="43" customFormat="1" x14ac:dyDescent="0.2">
      <c r="A765" s="51"/>
      <c r="B765" s="40"/>
      <c r="C765" s="40"/>
      <c r="D765" s="40"/>
      <c r="E765" s="40"/>
      <c r="F765" s="40"/>
      <c r="G765" s="40"/>
      <c r="H765" s="41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2"/>
    </row>
    <row r="766" spans="1:63" s="43" customFormat="1" x14ac:dyDescent="0.2">
      <c r="A766" s="51"/>
      <c r="B766" s="40"/>
      <c r="C766" s="40"/>
      <c r="D766" s="40"/>
      <c r="E766" s="40"/>
      <c r="F766" s="40"/>
      <c r="G766" s="40"/>
      <c r="H766" s="41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2"/>
    </row>
    <row r="767" spans="1:63" s="43" customFormat="1" x14ac:dyDescent="0.2">
      <c r="A767" s="51"/>
      <c r="B767" s="40"/>
      <c r="C767" s="40"/>
      <c r="D767" s="40"/>
      <c r="E767" s="40"/>
      <c r="F767" s="40"/>
      <c r="G767" s="40"/>
      <c r="H767" s="41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2"/>
    </row>
    <row r="768" spans="1:63" s="43" customFormat="1" x14ac:dyDescent="0.2">
      <c r="A768" s="51"/>
      <c r="B768" s="40"/>
      <c r="C768" s="40"/>
      <c r="D768" s="40"/>
      <c r="E768" s="40"/>
      <c r="F768" s="40"/>
      <c r="G768" s="40"/>
      <c r="H768" s="41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2"/>
    </row>
    <row r="769" spans="1:63" s="43" customFormat="1" x14ac:dyDescent="0.2">
      <c r="A769" s="51"/>
      <c r="B769" s="40"/>
      <c r="C769" s="40"/>
      <c r="D769" s="40"/>
      <c r="E769" s="40"/>
      <c r="F769" s="40"/>
      <c r="G769" s="40"/>
      <c r="H769" s="41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2"/>
    </row>
    <row r="770" spans="1:63" s="43" customFormat="1" x14ac:dyDescent="0.2">
      <c r="A770" s="51"/>
      <c r="B770" s="40"/>
      <c r="C770" s="40"/>
      <c r="D770" s="40"/>
      <c r="E770" s="40"/>
      <c r="F770" s="40"/>
      <c r="G770" s="40"/>
      <c r="H770" s="41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2"/>
    </row>
    <row r="771" spans="1:63" s="43" customFormat="1" x14ac:dyDescent="0.2">
      <c r="A771" s="51"/>
      <c r="B771" s="40"/>
      <c r="C771" s="40"/>
      <c r="D771" s="40"/>
      <c r="E771" s="40"/>
      <c r="F771" s="40"/>
      <c r="G771" s="40"/>
      <c r="H771" s="41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2"/>
    </row>
    <row r="772" spans="1:63" s="43" customFormat="1" x14ac:dyDescent="0.2">
      <c r="A772" s="51"/>
      <c r="B772" s="40"/>
      <c r="C772" s="40"/>
      <c r="D772" s="40"/>
      <c r="E772" s="40"/>
      <c r="F772" s="40"/>
      <c r="G772" s="40"/>
      <c r="H772" s="41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2"/>
    </row>
    <row r="773" spans="1:63" s="43" customFormat="1" x14ac:dyDescent="0.2">
      <c r="A773" s="51"/>
      <c r="B773" s="40"/>
      <c r="C773" s="40"/>
      <c r="D773" s="40"/>
      <c r="E773" s="40"/>
      <c r="F773" s="40"/>
      <c r="G773" s="40"/>
      <c r="H773" s="41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2"/>
    </row>
    <row r="774" spans="1:63" s="43" customFormat="1" x14ac:dyDescent="0.2">
      <c r="A774" s="51"/>
      <c r="B774" s="40"/>
      <c r="C774" s="40"/>
      <c r="D774" s="40"/>
      <c r="E774" s="40"/>
      <c r="F774" s="40"/>
      <c r="G774" s="40"/>
      <c r="H774" s="41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2"/>
    </row>
    <row r="775" spans="1:63" s="43" customFormat="1" x14ac:dyDescent="0.2">
      <c r="A775" s="51"/>
      <c r="B775" s="40"/>
      <c r="C775" s="40"/>
      <c r="D775" s="40"/>
      <c r="E775" s="40"/>
      <c r="F775" s="40"/>
      <c r="G775" s="40"/>
      <c r="H775" s="41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2"/>
    </row>
    <row r="776" spans="1:63" s="43" customFormat="1" x14ac:dyDescent="0.2">
      <c r="A776" s="51"/>
      <c r="B776" s="40"/>
      <c r="C776" s="40"/>
      <c r="D776" s="40"/>
      <c r="E776" s="40"/>
      <c r="F776" s="40"/>
      <c r="G776" s="40"/>
      <c r="H776" s="41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2"/>
    </row>
    <row r="777" spans="1:63" s="43" customFormat="1" x14ac:dyDescent="0.2">
      <c r="A777" s="51"/>
      <c r="B777" s="40"/>
      <c r="C777" s="40"/>
      <c r="D777" s="40"/>
      <c r="E777" s="40"/>
      <c r="F777" s="40"/>
      <c r="G777" s="40"/>
      <c r="H777" s="41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2"/>
    </row>
    <row r="778" spans="1:63" s="43" customFormat="1" x14ac:dyDescent="0.2">
      <c r="A778" s="51"/>
      <c r="B778" s="40"/>
      <c r="C778" s="40"/>
      <c r="D778" s="40"/>
      <c r="E778" s="40"/>
      <c r="F778" s="40"/>
      <c r="G778" s="40"/>
      <c r="H778" s="41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2"/>
    </row>
    <row r="779" spans="1:63" s="43" customFormat="1" x14ac:dyDescent="0.2">
      <c r="A779" s="51"/>
      <c r="B779" s="40"/>
      <c r="C779" s="40"/>
      <c r="D779" s="40"/>
      <c r="E779" s="40"/>
      <c r="F779" s="40"/>
      <c r="G779" s="40"/>
      <c r="H779" s="41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2"/>
    </row>
    <row r="780" spans="1:63" s="43" customFormat="1" x14ac:dyDescent="0.2">
      <c r="A780" s="51"/>
      <c r="B780" s="40"/>
      <c r="C780" s="40"/>
      <c r="D780" s="40"/>
      <c r="E780" s="40"/>
      <c r="F780" s="40"/>
      <c r="G780" s="40"/>
      <c r="H780" s="41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2"/>
    </row>
    <row r="781" spans="1:63" s="43" customFormat="1" x14ac:dyDescent="0.2">
      <c r="A781" s="51"/>
      <c r="B781" s="40"/>
      <c r="C781" s="40"/>
      <c r="D781" s="40"/>
      <c r="E781" s="40"/>
      <c r="F781" s="40"/>
      <c r="G781" s="40"/>
      <c r="H781" s="41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2"/>
    </row>
    <row r="782" spans="1:63" s="43" customFormat="1" x14ac:dyDescent="0.2">
      <c r="A782" s="51"/>
      <c r="B782" s="40"/>
      <c r="C782" s="40"/>
      <c r="D782" s="40"/>
      <c r="E782" s="40"/>
      <c r="F782" s="40"/>
      <c r="G782" s="40"/>
      <c r="H782" s="41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2"/>
    </row>
    <row r="783" spans="1:63" s="43" customFormat="1" x14ac:dyDescent="0.2">
      <c r="A783" s="51"/>
      <c r="B783" s="40"/>
      <c r="C783" s="40"/>
      <c r="D783" s="40"/>
      <c r="E783" s="40"/>
      <c r="F783" s="40"/>
      <c r="G783" s="40"/>
      <c r="H783" s="41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2"/>
    </row>
    <row r="784" spans="1:63" s="43" customFormat="1" x14ac:dyDescent="0.2">
      <c r="A784" s="51"/>
      <c r="B784" s="40"/>
      <c r="C784" s="40"/>
      <c r="D784" s="40"/>
      <c r="E784" s="40"/>
      <c r="F784" s="40"/>
      <c r="G784" s="40"/>
      <c r="H784" s="41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2"/>
    </row>
    <row r="785" spans="1:63" s="43" customFormat="1" x14ac:dyDescent="0.2">
      <c r="A785" s="51"/>
      <c r="B785" s="40"/>
      <c r="C785" s="40"/>
      <c r="D785" s="40"/>
      <c r="E785" s="40"/>
      <c r="F785" s="40"/>
      <c r="G785" s="40"/>
      <c r="H785" s="41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2"/>
    </row>
    <row r="786" spans="1:63" s="43" customFormat="1" x14ac:dyDescent="0.2">
      <c r="A786" s="51"/>
      <c r="B786" s="40"/>
      <c r="C786" s="40"/>
      <c r="D786" s="40"/>
      <c r="E786" s="40"/>
      <c r="F786" s="40"/>
      <c r="G786" s="40"/>
      <c r="H786" s="41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2"/>
    </row>
    <row r="787" spans="1:63" s="43" customFormat="1" x14ac:dyDescent="0.2">
      <c r="A787" s="51"/>
      <c r="B787" s="40"/>
      <c r="C787" s="40"/>
      <c r="D787" s="40"/>
      <c r="E787" s="40"/>
      <c r="F787" s="40"/>
      <c r="G787" s="40"/>
      <c r="H787" s="41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2"/>
    </row>
    <row r="788" spans="1:63" s="43" customFormat="1" x14ac:dyDescent="0.2">
      <c r="A788" s="51"/>
      <c r="B788" s="40"/>
      <c r="C788" s="40"/>
      <c r="D788" s="40"/>
      <c r="E788" s="40"/>
      <c r="F788" s="40"/>
      <c r="G788" s="40"/>
      <c r="H788" s="41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2"/>
    </row>
    <row r="789" spans="1:63" s="43" customFormat="1" x14ac:dyDescent="0.2">
      <c r="A789" s="51"/>
      <c r="B789" s="40"/>
      <c r="C789" s="40"/>
      <c r="D789" s="40"/>
      <c r="E789" s="40"/>
      <c r="F789" s="40"/>
      <c r="G789" s="40"/>
      <c r="H789" s="41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2"/>
    </row>
    <row r="790" spans="1:63" s="43" customFormat="1" x14ac:dyDescent="0.2">
      <c r="A790" s="51"/>
      <c r="B790" s="40"/>
      <c r="C790" s="40"/>
      <c r="D790" s="40"/>
      <c r="E790" s="40"/>
      <c r="F790" s="40"/>
      <c r="G790" s="40"/>
      <c r="H790" s="41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2"/>
    </row>
    <row r="791" spans="1:63" s="43" customFormat="1" x14ac:dyDescent="0.2">
      <c r="A791" s="51"/>
      <c r="B791" s="40"/>
      <c r="C791" s="40"/>
      <c r="D791" s="40"/>
      <c r="E791" s="40"/>
      <c r="F791" s="40"/>
      <c r="G791" s="40"/>
      <c r="H791" s="41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2"/>
    </row>
    <row r="792" spans="1:63" s="43" customFormat="1" x14ac:dyDescent="0.2">
      <c r="A792" s="51"/>
      <c r="B792" s="40"/>
      <c r="C792" s="40"/>
      <c r="D792" s="40"/>
      <c r="E792" s="40"/>
      <c r="F792" s="40"/>
      <c r="G792" s="40"/>
      <c r="H792" s="41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2"/>
    </row>
    <row r="793" spans="1:63" s="43" customFormat="1" x14ac:dyDescent="0.2">
      <c r="A793" s="51"/>
      <c r="B793" s="40"/>
      <c r="C793" s="40"/>
      <c r="D793" s="40"/>
      <c r="E793" s="40"/>
      <c r="F793" s="40"/>
      <c r="G793" s="40"/>
      <c r="H793" s="41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2"/>
    </row>
    <row r="794" spans="1:63" s="43" customFormat="1" x14ac:dyDescent="0.2">
      <c r="A794" s="51"/>
      <c r="B794" s="40"/>
      <c r="C794" s="40"/>
      <c r="D794" s="40"/>
      <c r="E794" s="40"/>
      <c r="F794" s="40"/>
      <c r="G794" s="40"/>
      <c r="H794" s="41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2"/>
    </row>
    <row r="795" spans="1:63" s="43" customFormat="1" x14ac:dyDescent="0.2">
      <c r="A795" s="51"/>
      <c r="B795" s="40"/>
      <c r="C795" s="40"/>
      <c r="D795" s="40"/>
      <c r="E795" s="40"/>
      <c r="F795" s="40"/>
      <c r="G795" s="40"/>
      <c r="H795" s="41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2"/>
    </row>
    <row r="796" spans="1:63" s="43" customFormat="1" x14ac:dyDescent="0.2">
      <c r="A796" s="51"/>
      <c r="B796" s="40"/>
      <c r="C796" s="40"/>
      <c r="D796" s="40"/>
      <c r="E796" s="40"/>
      <c r="F796" s="40"/>
      <c r="G796" s="40"/>
      <c r="H796" s="41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2"/>
    </row>
    <row r="797" spans="1:63" s="43" customFormat="1" x14ac:dyDescent="0.2">
      <c r="A797" s="51"/>
      <c r="B797" s="40"/>
      <c r="C797" s="40"/>
      <c r="D797" s="40"/>
      <c r="E797" s="40"/>
      <c r="F797" s="40"/>
      <c r="G797" s="40"/>
      <c r="H797" s="41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2"/>
    </row>
    <row r="798" spans="1:63" s="43" customFormat="1" x14ac:dyDescent="0.2">
      <c r="A798" s="51"/>
      <c r="B798" s="40"/>
      <c r="C798" s="40"/>
      <c r="D798" s="40"/>
      <c r="E798" s="40"/>
      <c r="F798" s="40"/>
      <c r="G798" s="40"/>
      <c r="H798" s="41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2"/>
    </row>
    <row r="799" spans="1:63" s="43" customFormat="1" x14ac:dyDescent="0.2">
      <c r="A799" s="51"/>
      <c r="B799" s="40"/>
      <c r="C799" s="40"/>
      <c r="D799" s="40"/>
      <c r="E799" s="40"/>
      <c r="F799" s="40"/>
      <c r="G799" s="40"/>
      <c r="H799" s="41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2"/>
    </row>
    <row r="800" spans="1:63" s="43" customFormat="1" x14ac:dyDescent="0.2">
      <c r="A800" s="51"/>
      <c r="B800" s="40"/>
      <c r="C800" s="40"/>
      <c r="D800" s="40"/>
      <c r="E800" s="40"/>
      <c r="F800" s="40"/>
      <c r="G800" s="40"/>
      <c r="H800" s="41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2"/>
    </row>
    <row r="801" spans="1:63" s="43" customFormat="1" x14ac:dyDescent="0.2">
      <c r="A801" s="51"/>
      <c r="B801" s="40"/>
      <c r="C801" s="40"/>
      <c r="D801" s="40"/>
      <c r="E801" s="40"/>
      <c r="F801" s="40"/>
      <c r="G801" s="40"/>
      <c r="H801" s="41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2"/>
    </row>
    <row r="802" spans="1:63" s="43" customFormat="1" x14ac:dyDescent="0.2">
      <c r="A802" s="51"/>
      <c r="B802" s="40"/>
      <c r="C802" s="40"/>
      <c r="D802" s="40"/>
      <c r="E802" s="40"/>
      <c r="F802" s="40"/>
      <c r="G802" s="40"/>
      <c r="H802" s="41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2"/>
    </row>
    <row r="803" spans="1:63" s="43" customFormat="1" x14ac:dyDescent="0.2">
      <c r="A803" s="51"/>
      <c r="B803" s="40"/>
      <c r="C803" s="40"/>
      <c r="D803" s="40"/>
      <c r="E803" s="40"/>
      <c r="F803" s="40"/>
      <c r="G803" s="40"/>
      <c r="H803" s="41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2"/>
    </row>
    <row r="804" spans="1:63" s="43" customFormat="1" x14ac:dyDescent="0.2">
      <c r="A804" s="51"/>
      <c r="B804" s="40"/>
      <c r="C804" s="40"/>
      <c r="D804" s="40"/>
      <c r="E804" s="40"/>
      <c r="F804" s="40"/>
      <c r="G804" s="40"/>
      <c r="H804" s="41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2"/>
    </row>
    <row r="805" spans="1:63" s="43" customFormat="1" x14ac:dyDescent="0.2">
      <c r="A805" s="51"/>
      <c r="B805" s="40"/>
      <c r="C805" s="40"/>
      <c r="D805" s="40"/>
      <c r="E805" s="40"/>
      <c r="F805" s="40"/>
      <c r="G805" s="40"/>
      <c r="H805" s="41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2"/>
    </row>
    <row r="806" spans="1:63" s="43" customFormat="1" x14ac:dyDescent="0.2">
      <c r="A806" s="51"/>
      <c r="B806" s="40"/>
      <c r="C806" s="40"/>
      <c r="D806" s="40"/>
      <c r="E806" s="40"/>
      <c r="F806" s="40"/>
      <c r="G806" s="40"/>
      <c r="H806" s="41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2"/>
    </row>
    <row r="807" spans="1:63" s="43" customFormat="1" x14ac:dyDescent="0.2">
      <c r="A807" s="51"/>
      <c r="B807" s="40"/>
      <c r="C807" s="40"/>
      <c r="D807" s="40"/>
      <c r="E807" s="40"/>
      <c r="F807" s="40"/>
      <c r="G807" s="40"/>
      <c r="H807" s="41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2"/>
    </row>
    <row r="808" spans="1:63" s="43" customFormat="1" x14ac:dyDescent="0.2">
      <c r="A808" s="51"/>
      <c r="B808" s="40"/>
      <c r="C808" s="40"/>
      <c r="D808" s="40"/>
      <c r="E808" s="40"/>
      <c r="F808" s="40"/>
      <c r="G808" s="40"/>
      <c r="H808" s="41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2"/>
    </row>
    <row r="809" spans="1:63" s="43" customFormat="1" x14ac:dyDescent="0.2">
      <c r="A809" s="51"/>
      <c r="B809" s="40"/>
      <c r="C809" s="40"/>
      <c r="D809" s="40"/>
      <c r="E809" s="40"/>
      <c r="F809" s="40"/>
      <c r="G809" s="40"/>
      <c r="H809" s="41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2"/>
    </row>
    <row r="810" spans="1:63" s="43" customFormat="1" x14ac:dyDescent="0.2">
      <c r="A810" s="51"/>
      <c r="B810" s="40"/>
      <c r="C810" s="40"/>
      <c r="D810" s="40"/>
      <c r="E810" s="40"/>
      <c r="F810" s="40"/>
      <c r="G810" s="40"/>
      <c r="H810" s="41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2"/>
    </row>
    <row r="811" spans="1:63" s="43" customFormat="1" x14ac:dyDescent="0.2">
      <c r="A811" s="51"/>
      <c r="B811" s="40"/>
      <c r="C811" s="40"/>
      <c r="D811" s="40"/>
      <c r="E811" s="40"/>
      <c r="F811" s="40"/>
      <c r="G811" s="40"/>
      <c r="H811" s="41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2"/>
    </row>
    <row r="812" spans="1:63" s="43" customFormat="1" x14ac:dyDescent="0.2">
      <c r="A812" s="51"/>
      <c r="B812" s="40"/>
      <c r="C812" s="40"/>
      <c r="D812" s="40"/>
      <c r="E812" s="40"/>
      <c r="F812" s="40"/>
      <c r="G812" s="40"/>
      <c r="H812" s="41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2"/>
    </row>
    <row r="813" spans="1:63" s="43" customFormat="1" x14ac:dyDescent="0.2">
      <c r="A813" s="51"/>
      <c r="B813" s="40"/>
      <c r="C813" s="40"/>
      <c r="D813" s="40"/>
      <c r="E813" s="40"/>
      <c r="F813" s="40"/>
      <c r="G813" s="40"/>
      <c r="H813" s="41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2"/>
    </row>
    <row r="814" spans="1:63" s="43" customFormat="1" x14ac:dyDescent="0.2">
      <c r="A814" s="51"/>
      <c r="B814" s="40"/>
      <c r="C814" s="40"/>
      <c r="D814" s="40"/>
      <c r="E814" s="40"/>
      <c r="F814" s="40"/>
      <c r="G814" s="40"/>
      <c r="H814" s="41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2"/>
    </row>
    <row r="815" spans="1:63" s="43" customFormat="1" x14ac:dyDescent="0.2">
      <c r="A815" s="51"/>
      <c r="B815" s="40"/>
      <c r="C815" s="40"/>
      <c r="D815" s="40"/>
      <c r="E815" s="40"/>
      <c r="F815" s="40"/>
      <c r="G815" s="40"/>
      <c r="H815" s="41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2"/>
    </row>
    <row r="816" spans="1:63" s="43" customFormat="1" x14ac:dyDescent="0.2">
      <c r="A816" s="51"/>
      <c r="B816" s="40"/>
      <c r="C816" s="40"/>
      <c r="D816" s="40"/>
      <c r="E816" s="40"/>
      <c r="F816" s="40"/>
      <c r="G816" s="40"/>
      <c r="H816" s="41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2"/>
    </row>
    <row r="817" spans="1:63" s="43" customFormat="1" x14ac:dyDescent="0.2">
      <c r="A817" s="51"/>
      <c r="B817" s="40"/>
      <c r="C817" s="40"/>
      <c r="D817" s="40"/>
      <c r="E817" s="40"/>
      <c r="F817" s="40"/>
      <c r="G817" s="40"/>
      <c r="H817" s="41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2"/>
    </row>
    <row r="818" spans="1:63" s="43" customFormat="1" x14ac:dyDescent="0.2">
      <c r="A818" s="51"/>
      <c r="B818" s="40"/>
      <c r="C818" s="40"/>
      <c r="D818" s="40"/>
      <c r="E818" s="40"/>
      <c r="F818" s="40"/>
      <c r="G818" s="40"/>
      <c r="H818" s="41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2"/>
    </row>
    <row r="819" spans="1:63" s="43" customFormat="1" x14ac:dyDescent="0.2">
      <c r="A819" s="51"/>
      <c r="B819" s="40"/>
      <c r="C819" s="40"/>
      <c r="D819" s="40"/>
      <c r="E819" s="40"/>
      <c r="F819" s="40"/>
      <c r="G819" s="40"/>
      <c r="H819" s="41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2"/>
    </row>
    <row r="820" spans="1:63" s="43" customFormat="1" x14ac:dyDescent="0.2">
      <c r="A820" s="51"/>
      <c r="B820" s="40"/>
      <c r="C820" s="40"/>
      <c r="D820" s="40"/>
      <c r="E820" s="40"/>
      <c r="F820" s="40"/>
      <c r="G820" s="40"/>
      <c r="H820" s="41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2"/>
    </row>
    <row r="821" spans="1:63" s="43" customFormat="1" x14ac:dyDescent="0.2">
      <c r="A821" s="51"/>
      <c r="B821" s="40"/>
      <c r="C821" s="40"/>
      <c r="D821" s="40"/>
      <c r="E821" s="40"/>
      <c r="F821" s="40"/>
      <c r="G821" s="40"/>
      <c r="H821" s="41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2"/>
    </row>
    <row r="822" spans="1:63" s="43" customFormat="1" x14ac:dyDescent="0.2">
      <c r="A822" s="51"/>
      <c r="B822" s="40"/>
      <c r="C822" s="40"/>
      <c r="D822" s="40"/>
      <c r="E822" s="40"/>
      <c r="F822" s="40"/>
      <c r="G822" s="40"/>
      <c r="H822" s="41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2"/>
    </row>
    <row r="823" spans="1:63" s="43" customFormat="1" x14ac:dyDescent="0.2">
      <c r="A823" s="51"/>
      <c r="B823" s="40"/>
      <c r="C823" s="40"/>
      <c r="D823" s="40"/>
      <c r="E823" s="40"/>
      <c r="F823" s="40"/>
      <c r="G823" s="40"/>
      <c r="H823" s="41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2"/>
    </row>
    <row r="824" spans="1:63" s="43" customFormat="1" x14ac:dyDescent="0.2">
      <c r="A824" s="51"/>
      <c r="B824" s="40"/>
      <c r="C824" s="40"/>
      <c r="D824" s="40"/>
      <c r="E824" s="40"/>
      <c r="F824" s="40"/>
      <c r="G824" s="40"/>
      <c r="H824" s="41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2"/>
    </row>
    <row r="825" spans="1:63" s="43" customFormat="1" x14ac:dyDescent="0.2">
      <c r="A825" s="51"/>
      <c r="B825" s="40"/>
      <c r="C825" s="40"/>
      <c r="D825" s="40"/>
      <c r="E825" s="40"/>
      <c r="F825" s="40"/>
      <c r="G825" s="40"/>
      <c r="H825" s="41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2"/>
    </row>
    <row r="826" spans="1:63" s="43" customFormat="1" x14ac:dyDescent="0.2">
      <c r="A826" s="51"/>
      <c r="B826" s="40"/>
      <c r="C826" s="40"/>
      <c r="D826" s="40"/>
      <c r="E826" s="40"/>
      <c r="F826" s="40"/>
      <c r="G826" s="40"/>
      <c r="H826" s="41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2"/>
    </row>
    <row r="827" spans="1:63" s="43" customFormat="1" x14ac:dyDescent="0.2">
      <c r="A827" s="51"/>
      <c r="B827" s="40"/>
      <c r="C827" s="40"/>
      <c r="D827" s="40"/>
      <c r="E827" s="40"/>
      <c r="F827" s="40"/>
      <c r="G827" s="40"/>
      <c r="H827" s="41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2"/>
    </row>
    <row r="828" spans="1:63" s="43" customFormat="1" x14ac:dyDescent="0.2">
      <c r="A828" s="51"/>
      <c r="B828" s="40"/>
      <c r="C828" s="40"/>
      <c r="D828" s="40"/>
      <c r="E828" s="40"/>
      <c r="F828" s="40"/>
      <c r="G828" s="40"/>
      <c r="H828" s="41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2"/>
    </row>
    <row r="829" spans="1:63" s="43" customFormat="1" x14ac:dyDescent="0.2">
      <c r="A829" s="51"/>
      <c r="B829" s="40"/>
      <c r="C829" s="40"/>
      <c r="D829" s="40"/>
      <c r="E829" s="40"/>
      <c r="F829" s="40"/>
      <c r="G829" s="40"/>
      <c r="H829" s="41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2"/>
    </row>
    <row r="830" spans="1:63" s="43" customFormat="1" x14ac:dyDescent="0.2">
      <c r="A830" s="51"/>
      <c r="B830" s="40"/>
      <c r="C830" s="40"/>
      <c r="D830" s="40"/>
      <c r="E830" s="40"/>
      <c r="F830" s="40"/>
      <c r="G830" s="40"/>
      <c r="H830" s="41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2"/>
    </row>
    <row r="831" spans="1:63" s="43" customFormat="1" x14ac:dyDescent="0.2">
      <c r="A831" s="51"/>
      <c r="B831" s="40"/>
      <c r="C831" s="40"/>
      <c r="D831" s="40"/>
      <c r="E831" s="40"/>
      <c r="F831" s="40"/>
      <c r="G831" s="40"/>
      <c r="H831" s="41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2"/>
    </row>
    <row r="832" spans="1:63" s="43" customFormat="1" x14ac:dyDescent="0.2">
      <c r="A832" s="51"/>
      <c r="B832" s="40"/>
      <c r="C832" s="40"/>
      <c r="D832" s="40"/>
      <c r="E832" s="40"/>
      <c r="F832" s="40"/>
      <c r="G832" s="40"/>
      <c r="H832" s="41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2"/>
    </row>
    <row r="833" spans="1:63" s="43" customFormat="1" x14ac:dyDescent="0.2">
      <c r="A833" s="51"/>
      <c r="B833" s="40"/>
      <c r="C833" s="40"/>
      <c r="D833" s="40"/>
      <c r="E833" s="40"/>
      <c r="F833" s="40"/>
      <c r="G833" s="40"/>
      <c r="H833" s="41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2"/>
    </row>
    <row r="834" spans="1:63" s="43" customFormat="1" x14ac:dyDescent="0.2">
      <c r="A834" s="51"/>
      <c r="B834" s="40"/>
      <c r="C834" s="40"/>
      <c r="D834" s="40"/>
      <c r="E834" s="40"/>
      <c r="F834" s="40"/>
      <c r="G834" s="40"/>
      <c r="H834" s="41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2"/>
    </row>
    <row r="835" spans="1:63" s="43" customFormat="1" x14ac:dyDescent="0.2">
      <c r="A835" s="51"/>
      <c r="B835" s="40"/>
      <c r="C835" s="40"/>
      <c r="D835" s="40"/>
      <c r="E835" s="40"/>
      <c r="F835" s="40"/>
      <c r="G835" s="40"/>
      <c r="H835" s="41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2"/>
    </row>
    <row r="836" spans="1:63" s="43" customFormat="1" x14ac:dyDescent="0.2">
      <c r="A836" s="51"/>
      <c r="B836" s="40"/>
      <c r="C836" s="40"/>
      <c r="D836" s="40"/>
      <c r="E836" s="40"/>
      <c r="F836" s="40"/>
      <c r="G836" s="40"/>
      <c r="H836" s="41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2"/>
    </row>
    <row r="837" spans="1:63" s="43" customFormat="1" x14ac:dyDescent="0.2">
      <c r="A837" s="51"/>
      <c r="B837" s="40"/>
      <c r="C837" s="40"/>
      <c r="D837" s="40"/>
      <c r="E837" s="40"/>
      <c r="F837" s="40"/>
      <c r="G837" s="40"/>
      <c r="H837" s="41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2"/>
    </row>
    <row r="838" spans="1:63" s="43" customFormat="1" x14ac:dyDescent="0.2">
      <c r="A838" s="51"/>
      <c r="B838" s="40"/>
      <c r="C838" s="40"/>
      <c r="D838" s="40"/>
      <c r="E838" s="40"/>
      <c r="F838" s="40"/>
      <c r="G838" s="40"/>
      <c r="H838" s="41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2"/>
    </row>
    <row r="839" spans="1:63" s="43" customFormat="1" x14ac:dyDescent="0.2">
      <c r="A839" s="51"/>
      <c r="B839" s="40"/>
      <c r="C839" s="40"/>
      <c r="D839" s="40"/>
      <c r="E839" s="40"/>
      <c r="F839" s="40"/>
      <c r="G839" s="40"/>
      <c r="H839" s="41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2"/>
    </row>
    <row r="840" spans="1:63" s="43" customFormat="1" x14ac:dyDescent="0.2">
      <c r="A840" s="51"/>
      <c r="B840" s="40"/>
      <c r="C840" s="40"/>
      <c r="D840" s="40"/>
      <c r="E840" s="40"/>
      <c r="F840" s="40"/>
      <c r="G840" s="40"/>
      <c r="H840" s="41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2"/>
    </row>
    <row r="841" spans="1:63" s="43" customFormat="1" x14ac:dyDescent="0.2">
      <c r="A841" s="51"/>
      <c r="B841" s="40"/>
      <c r="C841" s="40"/>
      <c r="D841" s="40"/>
      <c r="E841" s="40"/>
      <c r="F841" s="40"/>
      <c r="G841" s="40"/>
      <c r="H841" s="41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2"/>
    </row>
    <row r="842" spans="1:63" s="43" customFormat="1" x14ac:dyDescent="0.2">
      <c r="A842" s="51"/>
      <c r="B842" s="40"/>
      <c r="C842" s="40"/>
      <c r="D842" s="40"/>
      <c r="E842" s="40"/>
      <c r="F842" s="40"/>
      <c r="G842" s="40"/>
      <c r="H842" s="41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2"/>
    </row>
    <row r="843" spans="1:63" s="43" customFormat="1" x14ac:dyDescent="0.2">
      <c r="A843" s="51"/>
      <c r="B843" s="40"/>
      <c r="C843" s="40"/>
      <c r="D843" s="40"/>
      <c r="E843" s="40"/>
      <c r="F843" s="40"/>
      <c r="G843" s="40"/>
      <c r="H843" s="41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2"/>
    </row>
    <row r="844" spans="1:63" s="43" customFormat="1" x14ac:dyDescent="0.2">
      <c r="A844" s="51"/>
      <c r="B844" s="40"/>
      <c r="C844" s="40"/>
      <c r="D844" s="40"/>
      <c r="E844" s="40"/>
      <c r="F844" s="40"/>
      <c r="G844" s="40"/>
      <c r="H844" s="41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2"/>
    </row>
    <row r="845" spans="1:63" s="43" customFormat="1" x14ac:dyDescent="0.2">
      <c r="A845" s="51"/>
      <c r="B845" s="40"/>
      <c r="C845" s="40"/>
      <c r="D845" s="40"/>
      <c r="E845" s="40"/>
      <c r="F845" s="40"/>
      <c r="G845" s="40"/>
      <c r="H845" s="41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2"/>
    </row>
    <row r="846" spans="1:63" s="43" customFormat="1" x14ac:dyDescent="0.2">
      <c r="A846" s="51"/>
      <c r="B846" s="40"/>
      <c r="C846" s="40"/>
      <c r="D846" s="40"/>
      <c r="E846" s="40"/>
      <c r="F846" s="40"/>
      <c r="G846" s="40"/>
      <c r="H846" s="41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2"/>
    </row>
    <row r="847" spans="1:63" s="43" customFormat="1" x14ac:dyDescent="0.2">
      <c r="A847" s="51"/>
      <c r="B847" s="40"/>
      <c r="C847" s="40"/>
      <c r="D847" s="40"/>
      <c r="E847" s="40"/>
      <c r="F847" s="40"/>
      <c r="G847" s="40"/>
      <c r="H847" s="41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2"/>
    </row>
    <row r="848" spans="1:63" s="43" customFormat="1" x14ac:dyDescent="0.2">
      <c r="A848" s="51"/>
      <c r="B848" s="40"/>
      <c r="C848" s="40"/>
      <c r="D848" s="40"/>
      <c r="E848" s="40"/>
      <c r="F848" s="40"/>
      <c r="G848" s="40"/>
      <c r="H848" s="41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2"/>
    </row>
    <row r="849" spans="1:63" s="43" customFormat="1" x14ac:dyDescent="0.2">
      <c r="A849" s="51"/>
      <c r="B849" s="40"/>
      <c r="C849" s="40"/>
      <c r="D849" s="40"/>
      <c r="E849" s="40"/>
      <c r="F849" s="40"/>
      <c r="G849" s="40"/>
      <c r="H849" s="41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2"/>
    </row>
    <row r="850" spans="1:63" s="43" customFormat="1" x14ac:dyDescent="0.2">
      <c r="A850" s="51"/>
      <c r="B850" s="40"/>
      <c r="C850" s="40"/>
      <c r="D850" s="40"/>
      <c r="E850" s="40"/>
      <c r="F850" s="40"/>
      <c r="G850" s="40"/>
      <c r="H850" s="41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2"/>
    </row>
    <row r="851" spans="1:63" s="43" customFormat="1" x14ac:dyDescent="0.2">
      <c r="A851" s="51"/>
      <c r="B851" s="40"/>
      <c r="C851" s="40"/>
      <c r="D851" s="40"/>
      <c r="E851" s="40"/>
      <c r="F851" s="40"/>
      <c r="G851" s="40"/>
      <c r="H851" s="41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2"/>
    </row>
    <row r="852" spans="1:63" s="43" customFormat="1" x14ac:dyDescent="0.2">
      <c r="A852" s="51"/>
      <c r="B852" s="40"/>
      <c r="C852" s="40"/>
      <c r="D852" s="40"/>
      <c r="E852" s="40"/>
      <c r="F852" s="40"/>
      <c r="G852" s="40"/>
      <c r="H852" s="41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2"/>
    </row>
    <row r="853" spans="1:63" s="43" customFormat="1" x14ac:dyDescent="0.2">
      <c r="A853" s="51"/>
      <c r="B853" s="40"/>
      <c r="C853" s="40"/>
      <c r="D853" s="40"/>
      <c r="E853" s="40"/>
      <c r="F853" s="40"/>
      <c r="G853" s="40"/>
      <c r="H853" s="41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2"/>
    </row>
    <row r="854" spans="1:63" s="43" customFormat="1" x14ac:dyDescent="0.2">
      <c r="A854" s="51"/>
      <c r="B854" s="40"/>
      <c r="C854" s="40"/>
      <c r="D854" s="40"/>
      <c r="E854" s="40"/>
      <c r="F854" s="40"/>
      <c r="G854" s="40"/>
      <c r="H854" s="41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2"/>
    </row>
    <row r="855" spans="1:63" s="43" customFormat="1" x14ac:dyDescent="0.2">
      <c r="A855" s="51"/>
      <c r="B855" s="40"/>
      <c r="C855" s="40"/>
      <c r="D855" s="40"/>
      <c r="E855" s="40"/>
      <c r="F855" s="40"/>
      <c r="G855" s="40"/>
      <c r="H855" s="41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2"/>
    </row>
    <row r="856" spans="1:63" s="43" customFormat="1" x14ac:dyDescent="0.2">
      <c r="A856" s="51"/>
      <c r="B856" s="40"/>
      <c r="C856" s="40"/>
      <c r="D856" s="40"/>
      <c r="E856" s="40"/>
      <c r="F856" s="40"/>
      <c r="G856" s="40"/>
      <c r="H856" s="41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2"/>
    </row>
    <row r="857" spans="1:63" s="43" customFormat="1" x14ac:dyDescent="0.2">
      <c r="A857" s="51"/>
      <c r="B857" s="40"/>
      <c r="C857" s="40"/>
      <c r="D857" s="40"/>
      <c r="E857" s="40"/>
      <c r="F857" s="40"/>
      <c r="G857" s="40"/>
      <c r="H857" s="41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2"/>
    </row>
    <row r="858" spans="1:63" s="43" customFormat="1" x14ac:dyDescent="0.2">
      <c r="A858" s="51"/>
      <c r="B858" s="40"/>
      <c r="C858" s="40"/>
      <c r="D858" s="40"/>
      <c r="E858" s="40"/>
      <c r="F858" s="40"/>
      <c r="G858" s="40"/>
      <c r="H858" s="41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2"/>
    </row>
    <row r="859" spans="1:63" s="43" customFormat="1" x14ac:dyDescent="0.2">
      <c r="A859" s="51"/>
      <c r="B859" s="40"/>
      <c r="C859" s="40"/>
      <c r="D859" s="40"/>
      <c r="E859" s="40"/>
      <c r="F859" s="40"/>
      <c r="G859" s="40"/>
      <c r="H859" s="41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2"/>
    </row>
    <row r="860" spans="1:63" s="43" customFormat="1" x14ac:dyDescent="0.2">
      <c r="A860" s="51"/>
      <c r="B860" s="40"/>
      <c r="C860" s="40"/>
      <c r="D860" s="40"/>
      <c r="E860" s="40"/>
      <c r="F860" s="40"/>
      <c r="G860" s="40"/>
      <c r="H860" s="41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2"/>
    </row>
    <row r="861" spans="1:63" s="43" customFormat="1" x14ac:dyDescent="0.2">
      <c r="A861" s="51"/>
      <c r="B861" s="40"/>
      <c r="C861" s="40"/>
      <c r="D861" s="40"/>
      <c r="E861" s="40"/>
      <c r="F861" s="40"/>
      <c r="G861" s="40"/>
      <c r="H861" s="41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2"/>
    </row>
    <row r="862" spans="1:63" s="43" customFormat="1" x14ac:dyDescent="0.2">
      <c r="A862" s="51"/>
      <c r="B862" s="40"/>
      <c r="C862" s="40"/>
      <c r="D862" s="40"/>
      <c r="E862" s="40"/>
      <c r="F862" s="40"/>
      <c r="G862" s="40"/>
      <c r="H862" s="41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2"/>
    </row>
    <row r="863" spans="1:63" s="43" customFormat="1" x14ac:dyDescent="0.2">
      <c r="A863" s="51"/>
      <c r="B863" s="40"/>
      <c r="C863" s="40"/>
      <c r="D863" s="40"/>
      <c r="E863" s="40"/>
      <c r="F863" s="40"/>
      <c r="G863" s="40"/>
      <c r="H863" s="41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2"/>
    </row>
    <row r="864" spans="1:63" s="43" customFormat="1" x14ac:dyDescent="0.2">
      <c r="A864" s="51"/>
      <c r="B864" s="40"/>
      <c r="C864" s="40"/>
      <c r="D864" s="40"/>
      <c r="E864" s="40"/>
      <c r="F864" s="40"/>
      <c r="G864" s="40"/>
      <c r="H864" s="41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2"/>
    </row>
    <row r="865" spans="1:63" s="43" customFormat="1" x14ac:dyDescent="0.2">
      <c r="A865" s="51"/>
      <c r="B865" s="40"/>
      <c r="C865" s="40"/>
      <c r="D865" s="40"/>
      <c r="E865" s="40"/>
      <c r="F865" s="40"/>
      <c r="G865" s="40"/>
      <c r="H865" s="41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2"/>
    </row>
    <row r="866" spans="1:63" s="43" customFormat="1" x14ac:dyDescent="0.2">
      <c r="A866" s="51"/>
      <c r="B866" s="40"/>
      <c r="C866" s="40"/>
      <c r="D866" s="40"/>
      <c r="E866" s="40"/>
      <c r="F866" s="40"/>
      <c r="G866" s="40"/>
      <c r="H866" s="41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2"/>
    </row>
    <row r="867" spans="1:63" s="43" customFormat="1" x14ac:dyDescent="0.2">
      <c r="A867" s="51"/>
      <c r="B867" s="40"/>
      <c r="C867" s="40"/>
      <c r="D867" s="40"/>
      <c r="E867" s="40"/>
      <c r="F867" s="40"/>
      <c r="G867" s="40"/>
      <c r="H867" s="41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2"/>
    </row>
    <row r="868" spans="1:63" s="43" customFormat="1" x14ac:dyDescent="0.2">
      <c r="A868" s="51"/>
      <c r="B868" s="40"/>
      <c r="C868" s="40"/>
      <c r="D868" s="40"/>
      <c r="E868" s="40"/>
      <c r="F868" s="40"/>
      <c r="G868" s="40"/>
      <c r="H868" s="41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2"/>
    </row>
    <row r="869" spans="1:63" s="43" customFormat="1" x14ac:dyDescent="0.2">
      <c r="A869" s="51"/>
      <c r="B869" s="40"/>
      <c r="C869" s="40"/>
      <c r="D869" s="40"/>
      <c r="E869" s="40"/>
      <c r="F869" s="40"/>
      <c r="G869" s="40"/>
      <c r="H869" s="41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2"/>
    </row>
    <row r="870" spans="1:63" s="43" customFormat="1" x14ac:dyDescent="0.2">
      <c r="A870" s="51"/>
      <c r="B870" s="40"/>
      <c r="C870" s="40"/>
      <c r="D870" s="40"/>
      <c r="E870" s="40"/>
      <c r="F870" s="40"/>
      <c r="G870" s="40"/>
      <c r="H870" s="41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2"/>
    </row>
    <row r="871" spans="1:63" s="43" customFormat="1" x14ac:dyDescent="0.2">
      <c r="A871" s="51"/>
      <c r="B871" s="40"/>
      <c r="C871" s="40"/>
      <c r="D871" s="40"/>
      <c r="E871" s="40"/>
      <c r="F871" s="40"/>
      <c r="G871" s="40"/>
      <c r="H871" s="41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2"/>
    </row>
    <row r="872" spans="1:63" s="43" customFormat="1" x14ac:dyDescent="0.2">
      <c r="A872" s="51"/>
      <c r="B872" s="40"/>
      <c r="C872" s="40"/>
      <c r="D872" s="40"/>
      <c r="E872" s="40"/>
      <c r="F872" s="40"/>
      <c r="G872" s="40"/>
      <c r="H872" s="41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2"/>
    </row>
    <row r="873" spans="1:63" s="43" customFormat="1" x14ac:dyDescent="0.2">
      <c r="A873" s="51"/>
      <c r="B873" s="40"/>
      <c r="C873" s="40"/>
      <c r="D873" s="40"/>
      <c r="E873" s="40"/>
      <c r="F873" s="40"/>
      <c r="G873" s="40"/>
      <c r="H873" s="41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2"/>
    </row>
    <row r="874" spans="1:63" s="43" customFormat="1" x14ac:dyDescent="0.2">
      <c r="A874" s="51"/>
      <c r="B874" s="40"/>
      <c r="C874" s="40"/>
      <c r="D874" s="40"/>
      <c r="E874" s="40"/>
      <c r="F874" s="40"/>
      <c r="G874" s="40"/>
      <c r="H874" s="41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2"/>
    </row>
    <row r="875" spans="1:63" s="43" customFormat="1" x14ac:dyDescent="0.2">
      <c r="A875" s="51"/>
      <c r="B875" s="40"/>
      <c r="C875" s="40"/>
      <c r="D875" s="40"/>
      <c r="E875" s="40"/>
      <c r="F875" s="40"/>
      <c r="G875" s="40"/>
      <c r="H875" s="41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2"/>
    </row>
    <row r="876" spans="1:63" s="43" customFormat="1" x14ac:dyDescent="0.2">
      <c r="A876" s="51"/>
      <c r="B876" s="40"/>
      <c r="C876" s="40"/>
      <c r="D876" s="40"/>
      <c r="E876" s="40"/>
      <c r="F876" s="40"/>
      <c r="G876" s="40"/>
      <c r="H876" s="41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2"/>
    </row>
    <row r="877" spans="1:63" s="43" customFormat="1" x14ac:dyDescent="0.2">
      <c r="A877" s="51"/>
      <c r="B877" s="40"/>
      <c r="C877" s="40"/>
      <c r="D877" s="40"/>
      <c r="E877" s="40"/>
      <c r="F877" s="40"/>
      <c r="G877" s="40"/>
      <c r="H877" s="41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2"/>
    </row>
    <row r="878" spans="1:63" s="43" customFormat="1" x14ac:dyDescent="0.2">
      <c r="A878" s="51"/>
      <c r="B878" s="40"/>
      <c r="C878" s="40"/>
      <c r="D878" s="40"/>
      <c r="E878" s="40"/>
      <c r="F878" s="40"/>
      <c r="G878" s="40"/>
      <c r="H878" s="41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2"/>
    </row>
    <row r="879" spans="1:63" s="43" customFormat="1" x14ac:dyDescent="0.2">
      <c r="A879" s="51"/>
      <c r="B879" s="40"/>
      <c r="C879" s="40"/>
      <c r="D879" s="40"/>
      <c r="E879" s="40"/>
      <c r="F879" s="40"/>
      <c r="G879" s="40"/>
      <c r="H879" s="41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2"/>
    </row>
    <row r="880" spans="1:63" s="43" customFormat="1" x14ac:dyDescent="0.2">
      <c r="A880" s="51"/>
      <c r="B880" s="40"/>
      <c r="C880" s="40"/>
      <c r="D880" s="40"/>
      <c r="E880" s="40"/>
      <c r="F880" s="40"/>
      <c r="G880" s="40"/>
      <c r="H880" s="41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2"/>
    </row>
    <row r="881" spans="1:63" s="43" customFormat="1" x14ac:dyDescent="0.2">
      <c r="A881" s="51"/>
      <c r="B881" s="40"/>
      <c r="C881" s="40"/>
      <c r="D881" s="40"/>
      <c r="E881" s="40"/>
      <c r="F881" s="40"/>
      <c r="G881" s="40"/>
      <c r="H881" s="41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2"/>
    </row>
    <row r="882" spans="1:63" s="43" customFormat="1" x14ac:dyDescent="0.2">
      <c r="A882" s="51"/>
      <c r="B882" s="40"/>
      <c r="C882" s="40"/>
      <c r="D882" s="40"/>
      <c r="E882" s="40"/>
      <c r="F882" s="40"/>
      <c r="G882" s="40"/>
      <c r="H882" s="41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2"/>
    </row>
    <row r="883" spans="1:63" s="43" customFormat="1" x14ac:dyDescent="0.2">
      <c r="A883" s="51"/>
      <c r="B883" s="40"/>
      <c r="C883" s="40"/>
      <c r="D883" s="40"/>
      <c r="E883" s="40"/>
      <c r="F883" s="40"/>
      <c r="G883" s="40"/>
      <c r="H883" s="41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2"/>
    </row>
    <row r="884" spans="1:63" s="43" customFormat="1" x14ac:dyDescent="0.2">
      <c r="A884" s="51"/>
      <c r="B884" s="40"/>
      <c r="C884" s="40"/>
      <c r="D884" s="40"/>
      <c r="E884" s="40"/>
      <c r="F884" s="40"/>
      <c r="G884" s="40"/>
      <c r="H884" s="41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2"/>
    </row>
    <row r="885" spans="1:63" s="43" customFormat="1" x14ac:dyDescent="0.2">
      <c r="A885" s="51"/>
      <c r="B885" s="40"/>
      <c r="C885" s="40"/>
      <c r="D885" s="40"/>
      <c r="E885" s="40"/>
      <c r="F885" s="40"/>
      <c r="G885" s="40"/>
      <c r="H885" s="41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2"/>
    </row>
    <row r="886" spans="1:63" s="43" customFormat="1" x14ac:dyDescent="0.2">
      <c r="A886" s="51"/>
      <c r="B886" s="40"/>
      <c r="C886" s="40"/>
      <c r="D886" s="40"/>
      <c r="E886" s="40"/>
      <c r="F886" s="40"/>
      <c r="G886" s="40"/>
      <c r="H886" s="41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2"/>
    </row>
    <row r="887" spans="1:63" s="43" customFormat="1" x14ac:dyDescent="0.2">
      <c r="A887" s="51"/>
      <c r="B887" s="40"/>
      <c r="C887" s="40"/>
      <c r="D887" s="40"/>
      <c r="E887" s="40"/>
      <c r="F887" s="40"/>
      <c r="G887" s="40"/>
      <c r="H887" s="41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2"/>
    </row>
    <row r="888" spans="1:63" s="43" customFormat="1" x14ac:dyDescent="0.2">
      <c r="A888" s="51"/>
      <c r="B888" s="40"/>
      <c r="C888" s="40"/>
      <c r="D888" s="40"/>
      <c r="E888" s="40"/>
      <c r="F888" s="40"/>
      <c r="G888" s="40"/>
      <c r="H888" s="41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2"/>
    </row>
    <row r="889" spans="1:63" s="43" customFormat="1" x14ac:dyDescent="0.2">
      <c r="A889" s="51"/>
      <c r="B889" s="40"/>
      <c r="C889" s="40"/>
      <c r="D889" s="40"/>
      <c r="E889" s="40"/>
      <c r="F889" s="40"/>
      <c r="G889" s="40"/>
      <c r="H889" s="41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2"/>
    </row>
    <row r="890" spans="1:63" s="43" customFormat="1" x14ac:dyDescent="0.2">
      <c r="A890" s="51"/>
      <c r="B890" s="40"/>
      <c r="C890" s="40"/>
      <c r="D890" s="40"/>
      <c r="E890" s="40"/>
      <c r="F890" s="40"/>
      <c r="G890" s="40"/>
      <c r="H890" s="41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2"/>
    </row>
    <row r="891" spans="1:63" s="43" customFormat="1" x14ac:dyDescent="0.2">
      <c r="A891" s="51"/>
      <c r="B891" s="40"/>
      <c r="C891" s="40"/>
      <c r="D891" s="40"/>
      <c r="E891" s="40"/>
      <c r="F891" s="40"/>
      <c r="G891" s="40"/>
      <c r="H891" s="41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2"/>
    </row>
    <row r="892" spans="1:63" s="43" customFormat="1" x14ac:dyDescent="0.2">
      <c r="A892" s="51"/>
      <c r="B892" s="40"/>
      <c r="C892" s="40"/>
      <c r="D892" s="40"/>
      <c r="E892" s="40"/>
      <c r="F892" s="40"/>
      <c r="G892" s="40"/>
      <c r="H892" s="41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2"/>
    </row>
    <row r="893" spans="1:63" s="43" customFormat="1" x14ac:dyDescent="0.2">
      <c r="A893" s="51"/>
      <c r="B893" s="40"/>
      <c r="C893" s="40"/>
      <c r="D893" s="40"/>
      <c r="E893" s="40"/>
      <c r="F893" s="40"/>
      <c r="G893" s="40"/>
      <c r="H893" s="41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2"/>
    </row>
    <row r="894" spans="1:63" s="43" customFormat="1" x14ac:dyDescent="0.2">
      <c r="A894" s="51"/>
      <c r="B894" s="40"/>
      <c r="C894" s="40"/>
      <c r="D894" s="40"/>
      <c r="E894" s="40"/>
      <c r="F894" s="40"/>
      <c r="G894" s="40"/>
      <c r="H894" s="41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2"/>
    </row>
    <row r="895" spans="1:63" s="43" customFormat="1" x14ac:dyDescent="0.2">
      <c r="A895" s="51"/>
      <c r="B895" s="40"/>
      <c r="C895" s="40"/>
      <c r="D895" s="40"/>
      <c r="E895" s="40"/>
      <c r="F895" s="40"/>
      <c r="G895" s="40"/>
      <c r="H895" s="41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2"/>
    </row>
    <row r="896" spans="1:63" s="43" customFormat="1" x14ac:dyDescent="0.2">
      <c r="A896" s="51"/>
      <c r="B896" s="40"/>
      <c r="C896" s="40"/>
      <c r="D896" s="40"/>
      <c r="E896" s="40"/>
      <c r="F896" s="40"/>
      <c r="G896" s="40"/>
      <c r="H896" s="41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2"/>
    </row>
    <row r="897" spans="1:63" s="43" customFormat="1" x14ac:dyDescent="0.2">
      <c r="A897" s="51"/>
      <c r="B897" s="40"/>
      <c r="C897" s="40"/>
      <c r="D897" s="40"/>
      <c r="E897" s="40"/>
      <c r="F897" s="40"/>
      <c r="G897" s="40"/>
      <c r="H897" s="41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2"/>
    </row>
    <row r="898" spans="1:63" s="43" customFormat="1" x14ac:dyDescent="0.2">
      <c r="A898" s="51"/>
      <c r="B898" s="40"/>
      <c r="C898" s="40"/>
      <c r="D898" s="40"/>
      <c r="E898" s="40"/>
      <c r="F898" s="40"/>
      <c r="G898" s="40"/>
      <c r="H898" s="41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2"/>
    </row>
    <row r="899" spans="1:63" s="43" customFormat="1" x14ac:dyDescent="0.2">
      <c r="A899" s="51"/>
      <c r="B899" s="40"/>
      <c r="C899" s="40"/>
      <c r="D899" s="40"/>
      <c r="E899" s="40"/>
      <c r="F899" s="40"/>
      <c r="G899" s="40"/>
      <c r="H899" s="41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2"/>
    </row>
    <row r="900" spans="1:63" s="43" customFormat="1" x14ac:dyDescent="0.2">
      <c r="A900" s="51"/>
      <c r="B900" s="40"/>
      <c r="C900" s="40"/>
      <c r="D900" s="40"/>
      <c r="E900" s="40"/>
      <c r="F900" s="40"/>
      <c r="G900" s="40"/>
      <c r="H900" s="41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2"/>
    </row>
    <row r="901" spans="1:63" s="43" customFormat="1" x14ac:dyDescent="0.2">
      <c r="A901" s="51"/>
      <c r="B901" s="40"/>
      <c r="C901" s="40"/>
      <c r="D901" s="40"/>
      <c r="E901" s="40"/>
      <c r="F901" s="40"/>
      <c r="G901" s="40"/>
      <c r="H901" s="41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2"/>
    </row>
    <row r="902" spans="1:63" s="43" customFormat="1" x14ac:dyDescent="0.2">
      <c r="A902" s="51"/>
      <c r="B902" s="40"/>
      <c r="C902" s="40"/>
      <c r="D902" s="40"/>
      <c r="E902" s="40"/>
      <c r="F902" s="40"/>
      <c r="G902" s="40"/>
      <c r="H902" s="41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2"/>
    </row>
    <row r="903" spans="1:63" s="43" customFormat="1" x14ac:dyDescent="0.2">
      <c r="A903" s="51"/>
      <c r="B903" s="40"/>
      <c r="C903" s="40"/>
      <c r="D903" s="40"/>
      <c r="E903" s="40"/>
      <c r="F903" s="40"/>
      <c r="G903" s="40"/>
      <c r="H903" s="41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2"/>
    </row>
    <row r="904" spans="1:63" s="43" customFormat="1" x14ac:dyDescent="0.2">
      <c r="A904" s="51"/>
      <c r="B904" s="40"/>
      <c r="C904" s="40"/>
      <c r="D904" s="40"/>
      <c r="E904" s="40"/>
      <c r="F904" s="40"/>
      <c r="G904" s="40"/>
      <c r="H904" s="41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2"/>
    </row>
    <row r="905" spans="1:63" s="43" customFormat="1" x14ac:dyDescent="0.2">
      <c r="A905" s="51"/>
      <c r="B905" s="40"/>
      <c r="C905" s="40"/>
      <c r="D905" s="40"/>
      <c r="E905" s="40"/>
      <c r="F905" s="40"/>
      <c r="G905" s="40"/>
      <c r="H905" s="41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2"/>
    </row>
    <row r="906" spans="1:63" s="43" customFormat="1" x14ac:dyDescent="0.2">
      <c r="A906" s="51"/>
      <c r="B906" s="40"/>
      <c r="C906" s="40"/>
      <c r="D906" s="40"/>
      <c r="E906" s="40"/>
      <c r="F906" s="40"/>
      <c r="G906" s="40"/>
      <c r="H906" s="41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2"/>
    </row>
    <row r="907" spans="1:63" s="43" customFormat="1" x14ac:dyDescent="0.2">
      <c r="A907" s="51"/>
      <c r="B907" s="40"/>
      <c r="C907" s="40"/>
      <c r="D907" s="40"/>
      <c r="E907" s="40"/>
      <c r="F907" s="40"/>
      <c r="G907" s="40"/>
      <c r="H907" s="41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2"/>
    </row>
    <row r="908" spans="1:63" s="43" customFormat="1" x14ac:dyDescent="0.2">
      <c r="A908" s="51"/>
      <c r="B908" s="40"/>
      <c r="C908" s="40"/>
      <c r="D908" s="40"/>
      <c r="E908" s="40"/>
      <c r="F908" s="40"/>
      <c r="G908" s="40"/>
      <c r="H908" s="41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2"/>
    </row>
    <row r="909" spans="1:63" s="43" customFormat="1" x14ac:dyDescent="0.2">
      <c r="A909" s="51"/>
      <c r="B909" s="40"/>
      <c r="C909" s="40"/>
      <c r="D909" s="40"/>
      <c r="E909" s="40"/>
      <c r="F909" s="40"/>
      <c r="G909" s="40"/>
      <c r="H909" s="41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2"/>
    </row>
    <row r="910" spans="1:63" s="43" customFormat="1" x14ac:dyDescent="0.2">
      <c r="A910" s="51"/>
      <c r="B910" s="40"/>
      <c r="C910" s="40"/>
      <c r="D910" s="40"/>
      <c r="E910" s="40"/>
      <c r="F910" s="40"/>
      <c r="G910" s="40"/>
      <c r="H910" s="41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2"/>
    </row>
    <row r="911" spans="1:63" s="43" customFormat="1" x14ac:dyDescent="0.2">
      <c r="A911" s="51"/>
      <c r="B911" s="40"/>
      <c r="C911" s="40"/>
      <c r="D911" s="40"/>
      <c r="E911" s="40"/>
      <c r="F911" s="40"/>
      <c r="G911" s="40"/>
      <c r="H911" s="41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2"/>
    </row>
    <row r="912" spans="1:63" s="43" customFormat="1" x14ac:dyDescent="0.2">
      <c r="A912" s="51"/>
      <c r="B912" s="40"/>
      <c r="C912" s="40"/>
      <c r="D912" s="40"/>
      <c r="E912" s="40"/>
      <c r="F912" s="40"/>
      <c r="G912" s="40"/>
      <c r="H912" s="41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2"/>
    </row>
    <row r="913" spans="1:63" s="43" customFormat="1" x14ac:dyDescent="0.2">
      <c r="A913" s="51"/>
      <c r="B913" s="40"/>
      <c r="C913" s="40"/>
      <c r="D913" s="40"/>
      <c r="E913" s="40"/>
      <c r="F913" s="40"/>
      <c r="G913" s="40"/>
      <c r="H913" s="41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2"/>
    </row>
    <row r="914" spans="1:63" s="43" customFormat="1" x14ac:dyDescent="0.2">
      <c r="A914" s="51"/>
      <c r="B914" s="40"/>
      <c r="C914" s="40"/>
      <c r="D914" s="40"/>
      <c r="E914" s="40"/>
      <c r="F914" s="40"/>
      <c r="G914" s="40"/>
      <c r="H914" s="41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2"/>
    </row>
    <row r="915" spans="1:63" s="43" customFormat="1" x14ac:dyDescent="0.2">
      <c r="A915" s="51"/>
      <c r="B915" s="40"/>
      <c r="C915" s="40"/>
      <c r="D915" s="40"/>
      <c r="E915" s="40"/>
      <c r="F915" s="40"/>
      <c r="G915" s="40"/>
      <c r="H915" s="41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2"/>
    </row>
    <row r="916" spans="1:63" s="43" customFormat="1" x14ac:dyDescent="0.2">
      <c r="A916" s="51"/>
      <c r="B916" s="40"/>
      <c r="C916" s="40"/>
      <c r="D916" s="40"/>
      <c r="E916" s="40"/>
      <c r="F916" s="40"/>
      <c r="G916" s="40"/>
      <c r="H916" s="41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2"/>
    </row>
    <row r="917" spans="1:63" s="43" customFormat="1" x14ac:dyDescent="0.2">
      <c r="A917" s="51"/>
      <c r="B917" s="40"/>
      <c r="C917" s="40"/>
      <c r="D917" s="40"/>
      <c r="E917" s="40"/>
      <c r="F917" s="40"/>
      <c r="G917" s="40"/>
      <c r="H917" s="41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2"/>
    </row>
    <row r="918" spans="1:63" s="43" customFormat="1" x14ac:dyDescent="0.2">
      <c r="A918" s="51"/>
      <c r="B918" s="40"/>
      <c r="C918" s="40"/>
      <c r="D918" s="40"/>
      <c r="E918" s="40"/>
      <c r="F918" s="40"/>
      <c r="G918" s="40"/>
      <c r="H918" s="41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2"/>
    </row>
    <row r="919" spans="1:63" s="43" customFormat="1" x14ac:dyDescent="0.2">
      <c r="A919" s="51"/>
      <c r="B919" s="40"/>
      <c r="C919" s="40"/>
      <c r="D919" s="40"/>
      <c r="E919" s="40"/>
      <c r="F919" s="40"/>
      <c r="G919" s="40"/>
      <c r="H919" s="41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2"/>
    </row>
    <row r="920" spans="1:63" s="43" customFormat="1" x14ac:dyDescent="0.2">
      <c r="A920" s="51"/>
      <c r="B920" s="40"/>
      <c r="C920" s="40"/>
      <c r="D920" s="40"/>
      <c r="E920" s="40"/>
      <c r="F920" s="40"/>
      <c r="G920" s="40"/>
      <c r="H920" s="41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2"/>
    </row>
    <row r="921" spans="1:63" s="43" customFormat="1" x14ac:dyDescent="0.2">
      <c r="A921" s="51"/>
      <c r="B921" s="40"/>
      <c r="C921" s="40"/>
      <c r="D921" s="40"/>
      <c r="E921" s="40"/>
      <c r="F921" s="40"/>
      <c r="G921" s="40"/>
      <c r="H921" s="41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2"/>
    </row>
    <row r="922" spans="1:63" s="43" customFormat="1" x14ac:dyDescent="0.2">
      <c r="A922" s="51"/>
      <c r="B922" s="40"/>
      <c r="C922" s="40"/>
      <c r="D922" s="40"/>
      <c r="E922" s="40"/>
      <c r="F922" s="40"/>
      <c r="G922" s="40"/>
      <c r="H922" s="41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2"/>
    </row>
    <row r="923" spans="1:63" s="43" customFormat="1" x14ac:dyDescent="0.2">
      <c r="A923" s="51"/>
      <c r="B923" s="40"/>
      <c r="C923" s="40"/>
      <c r="D923" s="40"/>
      <c r="E923" s="40"/>
      <c r="F923" s="40"/>
      <c r="G923" s="40"/>
      <c r="H923" s="41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2"/>
    </row>
    <row r="924" spans="1:63" s="43" customFormat="1" x14ac:dyDescent="0.2">
      <c r="A924" s="51"/>
      <c r="B924" s="40"/>
      <c r="C924" s="40"/>
      <c r="D924" s="40"/>
      <c r="E924" s="40"/>
      <c r="F924" s="40"/>
      <c r="G924" s="40"/>
      <c r="H924" s="41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2"/>
    </row>
    <row r="925" spans="1:63" s="43" customFormat="1" x14ac:dyDescent="0.2">
      <c r="A925" s="51"/>
      <c r="B925" s="40"/>
      <c r="C925" s="40"/>
      <c r="D925" s="40"/>
      <c r="E925" s="40"/>
      <c r="F925" s="40"/>
      <c r="G925" s="40"/>
      <c r="H925" s="41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2"/>
    </row>
    <row r="926" spans="1:63" s="43" customFormat="1" x14ac:dyDescent="0.2">
      <c r="A926" s="51"/>
      <c r="B926" s="40"/>
      <c r="C926" s="40"/>
      <c r="D926" s="40"/>
      <c r="E926" s="40"/>
      <c r="F926" s="40"/>
      <c r="G926" s="40"/>
      <c r="H926" s="41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2"/>
    </row>
    <row r="927" spans="1:63" s="43" customFormat="1" x14ac:dyDescent="0.2">
      <c r="A927" s="51"/>
      <c r="B927" s="40"/>
      <c r="C927" s="40"/>
      <c r="D927" s="40"/>
      <c r="E927" s="40"/>
      <c r="F927" s="40"/>
      <c r="G927" s="40"/>
      <c r="H927" s="41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2"/>
    </row>
    <row r="928" spans="1:63" s="43" customFormat="1" x14ac:dyDescent="0.2">
      <c r="A928" s="51"/>
      <c r="B928" s="40"/>
      <c r="C928" s="40"/>
      <c r="D928" s="40"/>
      <c r="E928" s="40"/>
      <c r="F928" s="40"/>
      <c r="G928" s="40"/>
      <c r="H928" s="41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2"/>
    </row>
    <row r="929" spans="1:63" s="43" customFormat="1" x14ac:dyDescent="0.2">
      <c r="A929" s="51"/>
      <c r="B929" s="40"/>
      <c r="C929" s="40"/>
      <c r="D929" s="40"/>
      <c r="E929" s="40"/>
      <c r="F929" s="40"/>
      <c r="G929" s="40"/>
      <c r="H929" s="41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2"/>
    </row>
    <row r="930" spans="1:63" s="43" customFormat="1" x14ac:dyDescent="0.2">
      <c r="A930" s="51"/>
      <c r="B930" s="40"/>
      <c r="C930" s="40"/>
      <c r="D930" s="40"/>
      <c r="E930" s="40"/>
      <c r="F930" s="40"/>
      <c r="G930" s="40"/>
      <c r="H930" s="41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2"/>
    </row>
    <row r="931" spans="1:63" s="43" customFormat="1" x14ac:dyDescent="0.2">
      <c r="A931" s="51"/>
      <c r="B931" s="40"/>
      <c r="C931" s="40"/>
      <c r="D931" s="40"/>
      <c r="E931" s="40"/>
      <c r="F931" s="40"/>
      <c r="G931" s="40"/>
      <c r="H931" s="41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2"/>
    </row>
    <row r="932" spans="1:63" s="43" customFormat="1" x14ac:dyDescent="0.2">
      <c r="A932" s="51"/>
      <c r="B932" s="40"/>
      <c r="C932" s="40"/>
      <c r="D932" s="40"/>
      <c r="E932" s="40"/>
      <c r="F932" s="40"/>
      <c r="G932" s="40"/>
      <c r="H932" s="41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2"/>
    </row>
    <row r="933" spans="1:63" s="43" customFormat="1" x14ac:dyDescent="0.2">
      <c r="A933" s="51"/>
      <c r="B933" s="40"/>
      <c r="C933" s="40"/>
      <c r="D933" s="40"/>
      <c r="E933" s="40"/>
      <c r="F933" s="40"/>
      <c r="G933" s="40"/>
      <c r="H933" s="41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2"/>
    </row>
    <row r="934" spans="1:63" s="43" customFormat="1" x14ac:dyDescent="0.2">
      <c r="A934" s="51"/>
      <c r="B934" s="40"/>
      <c r="C934" s="40"/>
      <c r="D934" s="40"/>
      <c r="E934" s="40"/>
      <c r="F934" s="40"/>
      <c r="G934" s="40"/>
      <c r="H934" s="41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2"/>
    </row>
    <row r="935" spans="1:63" s="43" customFormat="1" x14ac:dyDescent="0.2">
      <c r="A935" s="51"/>
      <c r="B935" s="40"/>
      <c r="C935" s="40"/>
      <c r="D935" s="40"/>
      <c r="E935" s="40"/>
      <c r="F935" s="40"/>
      <c r="G935" s="40"/>
      <c r="H935" s="41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2"/>
    </row>
    <row r="936" spans="1:63" s="43" customFormat="1" x14ac:dyDescent="0.2">
      <c r="A936" s="51"/>
      <c r="B936" s="40"/>
      <c r="C936" s="40"/>
      <c r="D936" s="40"/>
      <c r="E936" s="40"/>
      <c r="F936" s="40"/>
      <c r="G936" s="40"/>
      <c r="H936" s="41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2"/>
    </row>
    <row r="937" spans="1:63" s="43" customFormat="1" x14ac:dyDescent="0.2">
      <c r="A937" s="51"/>
      <c r="B937" s="40"/>
      <c r="C937" s="40"/>
      <c r="D937" s="40"/>
      <c r="E937" s="40"/>
      <c r="F937" s="40"/>
      <c r="G937" s="40"/>
      <c r="H937" s="41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2"/>
    </row>
    <row r="938" spans="1:63" s="43" customFormat="1" x14ac:dyDescent="0.2">
      <c r="A938" s="51"/>
      <c r="B938" s="40"/>
      <c r="C938" s="40"/>
      <c r="D938" s="40"/>
      <c r="E938" s="40"/>
      <c r="F938" s="40"/>
      <c r="G938" s="40"/>
      <c r="H938" s="41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2"/>
    </row>
    <row r="939" spans="1:63" s="43" customFormat="1" x14ac:dyDescent="0.2">
      <c r="A939" s="51"/>
      <c r="B939" s="40"/>
      <c r="C939" s="40"/>
      <c r="D939" s="40"/>
      <c r="E939" s="40"/>
      <c r="F939" s="40"/>
      <c r="G939" s="40"/>
      <c r="H939" s="41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2"/>
    </row>
    <row r="940" spans="1:63" s="43" customFormat="1" x14ac:dyDescent="0.2">
      <c r="A940" s="51"/>
      <c r="B940" s="40"/>
      <c r="C940" s="40"/>
      <c r="D940" s="40"/>
      <c r="E940" s="40"/>
      <c r="F940" s="40"/>
      <c r="G940" s="40"/>
      <c r="H940" s="41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2"/>
    </row>
    <row r="941" spans="1:63" s="43" customFormat="1" x14ac:dyDescent="0.2">
      <c r="A941" s="51"/>
      <c r="B941" s="40"/>
      <c r="C941" s="40"/>
      <c r="D941" s="40"/>
      <c r="E941" s="40"/>
      <c r="F941" s="40"/>
      <c r="G941" s="40"/>
      <c r="H941" s="41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2"/>
    </row>
    <row r="942" spans="1:63" s="43" customFormat="1" x14ac:dyDescent="0.2">
      <c r="A942" s="51"/>
      <c r="B942" s="40"/>
      <c r="C942" s="40"/>
      <c r="D942" s="40"/>
      <c r="E942" s="40"/>
      <c r="F942" s="40"/>
      <c r="G942" s="40"/>
      <c r="H942" s="41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2"/>
    </row>
    <row r="943" spans="1:63" s="43" customFormat="1" x14ac:dyDescent="0.2">
      <c r="A943" s="51"/>
      <c r="B943" s="40"/>
      <c r="C943" s="40"/>
      <c r="D943" s="40"/>
      <c r="E943" s="40"/>
      <c r="F943" s="40"/>
      <c r="G943" s="40"/>
      <c r="H943" s="41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2"/>
    </row>
    <row r="944" spans="1:63" s="43" customFormat="1" x14ac:dyDescent="0.2">
      <c r="A944" s="51"/>
      <c r="B944" s="40"/>
      <c r="C944" s="40"/>
      <c r="D944" s="40"/>
      <c r="E944" s="40"/>
      <c r="F944" s="40"/>
      <c r="G944" s="40"/>
      <c r="H944" s="41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2"/>
    </row>
    <row r="945" spans="1:63" s="43" customFormat="1" x14ac:dyDescent="0.2">
      <c r="A945" s="51"/>
      <c r="B945" s="40"/>
      <c r="C945" s="40"/>
      <c r="D945" s="40"/>
      <c r="E945" s="40"/>
      <c r="F945" s="40"/>
      <c r="G945" s="40"/>
      <c r="H945" s="41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2"/>
    </row>
    <row r="946" spans="1:63" s="43" customFormat="1" x14ac:dyDescent="0.2">
      <c r="A946" s="51"/>
      <c r="B946" s="40"/>
      <c r="C946" s="40"/>
      <c r="D946" s="40"/>
      <c r="E946" s="40"/>
      <c r="F946" s="40"/>
      <c r="G946" s="40"/>
      <c r="H946" s="41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2"/>
    </row>
    <row r="947" spans="1:63" s="43" customFormat="1" x14ac:dyDescent="0.2">
      <c r="A947" s="51"/>
      <c r="B947" s="40"/>
      <c r="C947" s="40"/>
      <c r="D947" s="40"/>
      <c r="E947" s="40"/>
      <c r="F947" s="40"/>
      <c r="G947" s="40"/>
      <c r="H947" s="41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2"/>
    </row>
    <row r="948" spans="1:63" s="43" customFormat="1" x14ac:dyDescent="0.2">
      <c r="A948" s="51"/>
      <c r="B948" s="40"/>
      <c r="C948" s="40"/>
      <c r="D948" s="40"/>
      <c r="E948" s="40"/>
      <c r="F948" s="40"/>
      <c r="G948" s="40"/>
      <c r="H948" s="41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2"/>
    </row>
    <row r="949" spans="1:63" s="43" customFormat="1" x14ac:dyDescent="0.2">
      <c r="A949" s="51"/>
      <c r="B949" s="40"/>
      <c r="C949" s="40"/>
      <c r="D949" s="40"/>
      <c r="E949" s="40"/>
      <c r="F949" s="40"/>
      <c r="G949" s="40"/>
      <c r="H949" s="41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2"/>
    </row>
    <row r="950" spans="1:63" s="43" customFormat="1" x14ac:dyDescent="0.2">
      <c r="A950" s="51"/>
      <c r="B950" s="40"/>
      <c r="C950" s="40"/>
      <c r="D950" s="40"/>
      <c r="E950" s="40"/>
      <c r="F950" s="40"/>
      <c r="G950" s="40"/>
      <c r="H950" s="41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2"/>
    </row>
    <row r="951" spans="1:63" s="43" customFormat="1" x14ac:dyDescent="0.2">
      <c r="A951" s="51"/>
      <c r="B951" s="40"/>
      <c r="C951" s="40"/>
      <c r="D951" s="40"/>
      <c r="E951" s="40"/>
      <c r="F951" s="40"/>
      <c r="G951" s="40"/>
      <c r="H951" s="41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2"/>
    </row>
    <row r="952" spans="1:63" s="43" customFormat="1" x14ac:dyDescent="0.2">
      <c r="A952" s="51"/>
      <c r="B952" s="40"/>
      <c r="C952" s="40"/>
      <c r="D952" s="40"/>
      <c r="E952" s="40"/>
      <c r="F952" s="40"/>
      <c r="G952" s="40"/>
      <c r="H952" s="41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2"/>
    </row>
    <row r="953" spans="1:63" s="43" customFormat="1" x14ac:dyDescent="0.2">
      <c r="A953" s="51"/>
      <c r="B953" s="40"/>
      <c r="C953" s="40"/>
      <c r="D953" s="40"/>
      <c r="E953" s="40"/>
      <c r="F953" s="40"/>
      <c r="G953" s="40"/>
      <c r="H953" s="41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2"/>
    </row>
    <row r="954" spans="1:63" s="43" customFormat="1" x14ac:dyDescent="0.2">
      <c r="A954" s="51"/>
      <c r="B954" s="40"/>
      <c r="C954" s="40"/>
      <c r="D954" s="40"/>
      <c r="E954" s="40"/>
      <c r="F954" s="40"/>
      <c r="G954" s="40"/>
      <c r="H954" s="41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2"/>
    </row>
    <row r="955" spans="1:63" s="43" customFormat="1" x14ac:dyDescent="0.2">
      <c r="A955" s="51"/>
      <c r="B955" s="40"/>
      <c r="C955" s="40"/>
      <c r="D955" s="40"/>
      <c r="E955" s="40"/>
      <c r="F955" s="40"/>
      <c r="G955" s="40"/>
      <c r="H955" s="41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2"/>
    </row>
    <row r="956" spans="1:63" s="43" customFormat="1" x14ac:dyDescent="0.2">
      <c r="A956" s="51"/>
      <c r="B956" s="40"/>
      <c r="C956" s="40"/>
      <c r="D956" s="40"/>
      <c r="E956" s="40"/>
      <c r="F956" s="40"/>
      <c r="G956" s="40"/>
      <c r="H956" s="41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2"/>
    </row>
    <row r="957" spans="1:63" s="43" customFormat="1" x14ac:dyDescent="0.2">
      <c r="A957" s="51"/>
      <c r="B957" s="40"/>
      <c r="C957" s="40"/>
      <c r="D957" s="40"/>
      <c r="E957" s="40"/>
      <c r="F957" s="40"/>
      <c r="G957" s="40"/>
      <c r="H957" s="41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2"/>
    </row>
    <row r="958" spans="1:63" s="43" customFormat="1" x14ac:dyDescent="0.2">
      <c r="A958" s="51"/>
      <c r="B958" s="40"/>
      <c r="C958" s="40"/>
      <c r="D958" s="40"/>
      <c r="E958" s="40"/>
      <c r="F958" s="40"/>
      <c r="G958" s="40"/>
      <c r="H958" s="41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2"/>
    </row>
    <row r="959" spans="1:63" s="43" customFormat="1" x14ac:dyDescent="0.2">
      <c r="A959" s="51"/>
      <c r="B959" s="40"/>
      <c r="C959" s="40"/>
      <c r="D959" s="40"/>
      <c r="E959" s="40"/>
      <c r="F959" s="40"/>
      <c r="G959" s="40"/>
      <c r="H959" s="41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2"/>
    </row>
    <row r="960" spans="1:63" s="43" customFormat="1" x14ac:dyDescent="0.2">
      <c r="A960" s="51"/>
      <c r="B960" s="40"/>
      <c r="C960" s="40"/>
      <c r="D960" s="40"/>
      <c r="E960" s="40"/>
      <c r="F960" s="40"/>
      <c r="G960" s="40"/>
      <c r="H960" s="41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2"/>
    </row>
    <row r="961" spans="1:63" s="43" customFormat="1" x14ac:dyDescent="0.2">
      <c r="A961" s="51"/>
      <c r="B961" s="40"/>
      <c r="C961" s="40"/>
      <c r="D961" s="40"/>
      <c r="E961" s="40"/>
      <c r="F961" s="40"/>
      <c r="G961" s="40"/>
      <c r="H961" s="41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2"/>
    </row>
    <row r="962" spans="1:63" s="43" customFormat="1" x14ac:dyDescent="0.2">
      <c r="A962" s="51"/>
      <c r="B962" s="40"/>
      <c r="C962" s="40"/>
      <c r="D962" s="40"/>
      <c r="E962" s="40"/>
      <c r="F962" s="40"/>
      <c r="G962" s="40"/>
      <c r="H962" s="41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2"/>
    </row>
    <row r="963" spans="1:63" s="43" customFormat="1" x14ac:dyDescent="0.2">
      <c r="A963" s="51"/>
      <c r="B963" s="40"/>
      <c r="C963" s="40"/>
      <c r="D963" s="40"/>
      <c r="E963" s="40"/>
      <c r="F963" s="40"/>
      <c r="G963" s="40"/>
      <c r="H963" s="41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2"/>
    </row>
    <row r="964" spans="1:63" s="43" customFormat="1" x14ac:dyDescent="0.2">
      <c r="A964" s="51"/>
      <c r="B964" s="40"/>
      <c r="C964" s="40"/>
      <c r="D964" s="40"/>
      <c r="E964" s="40"/>
      <c r="F964" s="40"/>
      <c r="G964" s="40"/>
      <c r="H964" s="41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2"/>
    </row>
    <row r="965" spans="1:63" s="43" customFormat="1" x14ac:dyDescent="0.2">
      <c r="A965" s="51"/>
      <c r="B965" s="40"/>
      <c r="C965" s="40"/>
      <c r="D965" s="40"/>
      <c r="E965" s="40"/>
      <c r="F965" s="40"/>
      <c r="G965" s="40"/>
      <c r="H965" s="41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2"/>
    </row>
    <row r="966" spans="1:63" s="43" customFormat="1" x14ac:dyDescent="0.2">
      <c r="A966" s="51"/>
      <c r="B966" s="40"/>
      <c r="C966" s="40"/>
      <c r="D966" s="40"/>
      <c r="E966" s="40"/>
      <c r="F966" s="40"/>
      <c r="G966" s="40"/>
      <c r="H966" s="41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2"/>
    </row>
    <row r="967" spans="1:63" s="43" customFormat="1" x14ac:dyDescent="0.2">
      <c r="A967" s="51"/>
      <c r="B967" s="40"/>
      <c r="C967" s="40"/>
      <c r="D967" s="40"/>
      <c r="E967" s="40"/>
      <c r="F967" s="40"/>
      <c r="G967" s="40"/>
      <c r="H967" s="41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2"/>
    </row>
    <row r="968" spans="1:63" s="43" customFormat="1" x14ac:dyDescent="0.2">
      <c r="A968" s="51"/>
      <c r="B968" s="40"/>
      <c r="C968" s="40"/>
      <c r="D968" s="40"/>
      <c r="E968" s="40"/>
      <c r="F968" s="40"/>
      <c r="G968" s="40"/>
      <c r="H968" s="41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2"/>
    </row>
    <row r="969" spans="1:63" s="43" customFormat="1" x14ac:dyDescent="0.2">
      <c r="A969" s="51"/>
      <c r="B969" s="40"/>
      <c r="C969" s="40"/>
      <c r="D969" s="40"/>
      <c r="E969" s="40"/>
      <c r="F969" s="40"/>
      <c r="G969" s="40"/>
      <c r="H969" s="41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2"/>
    </row>
    <row r="970" spans="1:63" s="43" customFormat="1" x14ac:dyDescent="0.2">
      <c r="A970" s="51"/>
      <c r="B970" s="40"/>
      <c r="C970" s="40"/>
      <c r="D970" s="40"/>
      <c r="E970" s="40"/>
      <c r="F970" s="40"/>
      <c r="G970" s="40"/>
      <c r="H970" s="41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2"/>
    </row>
    <row r="971" spans="1:63" s="43" customFormat="1" x14ac:dyDescent="0.2">
      <c r="A971" s="51"/>
      <c r="B971" s="40"/>
      <c r="C971" s="40"/>
      <c r="D971" s="40"/>
      <c r="E971" s="40"/>
      <c r="F971" s="40"/>
      <c r="G971" s="40"/>
      <c r="H971" s="41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2"/>
    </row>
    <row r="972" spans="1:63" s="43" customFormat="1" x14ac:dyDescent="0.2">
      <c r="A972" s="51"/>
      <c r="B972" s="40"/>
      <c r="C972" s="40"/>
      <c r="D972" s="40"/>
      <c r="E972" s="40"/>
      <c r="F972" s="40"/>
      <c r="G972" s="40"/>
      <c r="H972" s="41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2"/>
    </row>
    <row r="973" spans="1:63" s="43" customFormat="1" x14ac:dyDescent="0.2">
      <c r="A973" s="51"/>
      <c r="B973" s="40"/>
      <c r="C973" s="40"/>
      <c r="D973" s="40"/>
      <c r="E973" s="40"/>
      <c r="F973" s="40"/>
      <c r="G973" s="40"/>
      <c r="H973" s="41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2"/>
    </row>
    <row r="974" spans="1:63" s="43" customFormat="1" x14ac:dyDescent="0.2">
      <c r="A974" s="51"/>
      <c r="B974" s="40"/>
      <c r="C974" s="40"/>
      <c r="D974" s="40"/>
      <c r="E974" s="40"/>
      <c r="F974" s="40"/>
      <c r="G974" s="40"/>
      <c r="H974" s="41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2"/>
    </row>
    <row r="975" spans="1:63" s="43" customFormat="1" x14ac:dyDescent="0.2">
      <c r="A975" s="51"/>
      <c r="B975" s="40"/>
      <c r="C975" s="40"/>
      <c r="D975" s="40"/>
      <c r="E975" s="40"/>
      <c r="F975" s="40"/>
      <c r="G975" s="40"/>
      <c r="H975" s="41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2"/>
    </row>
    <row r="976" spans="1:63" s="43" customFormat="1" x14ac:dyDescent="0.2">
      <c r="A976" s="51"/>
      <c r="B976" s="40"/>
      <c r="C976" s="40"/>
      <c r="D976" s="40"/>
      <c r="E976" s="40"/>
      <c r="F976" s="40"/>
      <c r="G976" s="40"/>
      <c r="H976" s="41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2"/>
    </row>
    <row r="977" spans="1:63" s="43" customFormat="1" x14ac:dyDescent="0.2">
      <c r="A977" s="51"/>
      <c r="B977" s="40"/>
      <c r="C977" s="40"/>
      <c r="D977" s="40"/>
      <c r="E977" s="40"/>
      <c r="F977" s="40"/>
      <c r="G977" s="40"/>
      <c r="H977" s="41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2"/>
    </row>
    <row r="978" spans="1:63" s="43" customFormat="1" x14ac:dyDescent="0.2">
      <c r="A978" s="51"/>
      <c r="B978" s="40"/>
      <c r="C978" s="40"/>
      <c r="D978" s="40"/>
      <c r="E978" s="40"/>
      <c r="F978" s="40"/>
      <c r="G978" s="40"/>
      <c r="H978" s="41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2"/>
    </row>
    <row r="979" spans="1:63" s="43" customFormat="1" x14ac:dyDescent="0.2">
      <c r="A979" s="51"/>
      <c r="B979" s="40"/>
      <c r="C979" s="40"/>
      <c r="D979" s="40"/>
      <c r="E979" s="40"/>
      <c r="F979" s="40"/>
      <c r="G979" s="40"/>
      <c r="H979" s="41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2"/>
    </row>
    <row r="980" spans="1:63" s="43" customFormat="1" x14ac:dyDescent="0.2">
      <c r="A980" s="51"/>
      <c r="B980" s="40"/>
      <c r="C980" s="40"/>
      <c r="D980" s="40"/>
      <c r="E980" s="40"/>
      <c r="F980" s="40"/>
      <c r="G980" s="40"/>
      <c r="H980" s="41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2"/>
    </row>
    <row r="981" spans="1:63" s="43" customFormat="1" x14ac:dyDescent="0.2">
      <c r="A981" s="51"/>
      <c r="B981" s="40"/>
      <c r="C981" s="40"/>
      <c r="D981" s="40"/>
      <c r="E981" s="40"/>
      <c r="F981" s="40"/>
      <c r="G981" s="40"/>
      <c r="H981" s="41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2"/>
    </row>
    <row r="982" spans="1:63" s="43" customFormat="1" x14ac:dyDescent="0.2">
      <c r="A982" s="51"/>
      <c r="B982" s="40"/>
      <c r="C982" s="40"/>
      <c r="D982" s="40"/>
      <c r="E982" s="40"/>
      <c r="F982" s="40"/>
      <c r="G982" s="40"/>
      <c r="H982" s="41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2"/>
    </row>
    <row r="983" spans="1:63" s="43" customFormat="1" x14ac:dyDescent="0.2">
      <c r="A983" s="51"/>
      <c r="B983" s="40"/>
      <c r="C983" s="40"/>
      <c r="D983" s="40"/>
      <c r="E983" s="40"/>
      <c r="F983" s="40"/>
      <c r="G983" s="40"/>
      <c r="H983" s="41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2"/>
    </row>
    <row r="984" spans="1:63" s="43" customFormat="1" x14ac:dyDescent="0.2">
      <c r="A984" s="51"/>
      <c r="B984" s="40"/>
      <c r="C984" s="40"/>
      <c r="D984" s="40"/>
      <c r="E984" s="40"/>
      <c r="F984" s="40"/>
      <c r="G984" s="40"/>
      <c r="H984" s="41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2"/>
    </row>
    <row r="985" spans="1:63" s="43" customFormat="1" x14ac:dyDescent="0.2">
      <c r="A985" s="51"/>
      <c r="B985" s="40"/>
      <c r="C985" s="40"/>
      <c r="D985" s="40"/>
      <c r="E985" s="40"/>
      <c r="F985" s="40"/>
      <c r="G985" s="40"/>
      <c r="H985" s="41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2"/>
    </row>
    <row r="986" spans="1:63" s="43" customFormat="1" x14ac:dyDescent="0.2">
      <c r="A986" s="51"/>
      <c r="B986" s="40"/>
      <c r="C986" s="40"/>
      <c r="D986" s="40"/>
      <c r="E986" s="40"/>
      <c r="F986" s="40"/>
      <c r="G986" s="40"/>
      <c r="H986" s="41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2"/>
    </row>
    <row r="987" spans="1:63" s="43" customFormat="1" x14ac:dyDescent="0.2">
      <c r="A987" s="51"/>
      <c r="B987" s="40"/>
      <c r="C987" s="40"/>
      <c r="D987" s="40"/>
      <c r="E987" s="40"/>
      <c r="F987" s="40"/>
      <c r="G987" s="40"/>
      <c r="H987" s="41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2"/>
    </row>
    <row r="988" spans="1:63" s="43" customFormat="1" x14ac:dyDescent="0.2">
      <c r="A988" s="51"/>
      <c r="B988" s="40"/>
      <c r="C988" s="40"/>
      <c r="D988" s="40"/>
      <c r="E988" s="40"/>
      <c r="F988" s="40"/>
      <c r="G988" s="40"/>
      <c r="H988" s="41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2"/>
    </row>
    <row r="989" spans="1:63" s="43" customFormat="1" x14ac:dyDescent="0.2">
      <c r="A989" s="51"/>
      <c r="B989" s="40"/>
      <c r="C989" s="40"/>
      <c r="D989" s="40"/>
      <c r="E989" s="40"/>
      <c r="F989" s="40"/>
      <c r="G989" s="40"/>
      <c r="H989" s="41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2"/>
    </row>
    <row r="990" spans="1:63" s="43" customFormat="1" x14ac:dyDescent="0.2">
      <c r="A990" s="51"/>
      <c r="B990" s="40"/>
      <c r="C990" s="40"/>
      <c r="D990" s="40"/>
      <c r="E990" s="40"/>
      <c r="F990" s="40"/>
      <c r="G990" s="40"/>
      <c r="H990" s="41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2"/>
    </row>
    <row r="991" spans="1:63" s="43" customFormat="1" x14ac:dyDescent="0.2">
      <c r="A991" s="51"/>
      <c r="B991" s="40"/>
      <c r="C991" s="40"/>
      <c r="D991" s="40"/>
      <c r="E991" s="40"/>
      <c r="F991" s="40"/>
      <c r="G991" s="40"/>
      <c r="H991" s="41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2"/>
    </row>
    <row r="992" spans="1:63" s="43" customFormat="1" x14ac:dyDescent="0.2">
      <c r="A992" s="51"/>
      <c r="B992" s="40"/>
      <c r="C992" s="40"/>
      <c r="D992" s="40"/>
      <c r="E992" s="40"/>
      <c r="F992" s="40"/>
      <c r="G992" s="40"/>
      <c r="H992" s="41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2"/>
    </row>
    <row r="993" spans="1:63" s="43" customFormat="1" x14ac:dyDescent="0.2">
      <c r="A993" s="51"/>
      <c r="B993" s="40"/>
      <c r="C993" s="40"/>
      <c r="D993" s="40"/>
      <c r="E993" s="40"/>
      <c r="F993" s="40"/>
      <c r="G993" s="40"/>
      <c r="H993" s="41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2"/>
    </row>
    <row r="994" spans="1:63" s="43" customFormat="1" x14ac:dyDescent="0.2">
      <c r="A994" s="51"/>
      <c r="B994" s="40"/>
      <c r="C994" s="40"/>
      <c r="D994" s="40"/>
      <c r="E994" s="40"/>
      <c r="F994" s="40"/>
      <c r="G994" s="40"/>
      <c r="H994" s="41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2"/>
    </row>
    <row r="995" spans="1:63" s="43" customFormat="1" x14ac:dyDescent="0.2">
      <c r="A995" s="51"/>
      <c r="B995" s="40"/>
      <c r="C995" s="40"/>
      <c r="D995" s="40"/>
      <c r="E995" s="40"/>
      <c r="F995" s="40"/>
      <c r="G995" s="40"/>
      <c r="H995" s="41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2"/>
    </row>
    <row r="996" spans="1:63" s="43" customFormat="1" x14ac:dyDescent="0.2">
      <c r="A996" s="51"/>
      <c r="B996" s="40"/>
      <c r="C996" s="40"/>
      <c r="D996" s="40"/>
      <c r="E996" s="40"/>
      <c r="F996" s="40"/>
      <c r="G996" s="40"/>
      <c r="H996" s="41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2"/>
    </row>
    <row r="997" spans="1:63" s="43" customFormat="1" x14ac:dyDescent="0.2">
      <c r="A997" s="51"/>
      <c r="B997" s="40"/>
      <c r="C997" s="40"/>
      <c r="D997" s="40"/>
      <c r="E997" s="40"/>
      <c r="F997" s="40"/>
      <c r="G997" s="40"/>
      <c r="H997" s="41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2"/>
    </row>
    <row r="998" spans="1:63" s="43" customFormat="1" x14ac:dyDescent="0.2">
      <c r="A998" s="51"/>
      <c r="B998" s="40"/>
      <c r="C998" s="40"/>
      <c r="D998" s="40"/>
      <c r="E998" s="40"/>
      <c r="F998" s="40"/>
      <c r="G998" s="40"/>
      <c r="H998" s="41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2"/>
    </row>
    <row r="999" spans="1:63" s="43" customFormat="1" x14ac:dyDescent="0.2">
      <c r="A999" s="51"/>
      <c r="B999" s="40"/>
      <c r="C999" s="40"/>
      <c r="D999" s="40"/>
      <c r="E999" s="40"/>
      <c r="F999" s="40"/>
      <c r="G999" s="40"/>
      <c r="H999" s="41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2"/>
    </row>
    <row r="1000" spans="1:63" s="43" customFormat="1" x14ac:dyDescent="0.2">
      <c r="A1000" s="51"/>
      <c r="B1000" s="40"/>
      <c r="C1000" s="40"/>
      <c r="D1000" s="40"/>
      <c r="E1000" s="40"/>
      <c r="F1000" s="40"/>
      <c r="G1000" s="40"/>
      <c r="H1000" s="41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2"/>
    </row>
    <row r="1001" spans="1:63" s="43" customFormat="1" x14ac:dyDescent="0.2">
      <c r="A1001" s="51"/>
      <c r="B1001" s="40"/>
      <c r="C1001" s="40"/>
      <c r="D1001" s="40"/>
      <c r="E1001" s="40"/>
      <c r="F1001" s="40"/>
      <c r="G1001" s="40"/>
      <c r="H1001" s="41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2"/>
    </row>
    <row r="1002" spans="1:63" s="43" customFormat="1" x14ac:dyDescent="0.2">
      <c r="A1002" s="51"/>
      <c r="B1002" s="40"/>
      <c r="C1002" s="40"/>
      <c r="D1002" s="40"/>
      <c r="E1002" s="40"/>
      <c r="F1002" s="40"/>
      <c r="G1002" s="40"/>
      <c r="H1002" s="41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2"/>
    </row>
    <row r="1003" spans="1:63" s="43" customFormat="1" x14ac:dyDescent="0.2">
      <c r="A1003" s="51"/>
      <c r="B1003" s="40"/>
      <c r="C1003" s="40"/>
      <c r="D1003" s="40"/>
      <c r="E1003" s="40"/>
      <c r="F1003" s="40"/>
      <c r="G1003" s="40"/>
      <c r="H1003" s="41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2"/>
    </row>
    <row r="1004" spans="1:63" s="43" customFormat="1" x14ac:dyDescent="0.2">
      <c r="A1004" s="51"/>
      <c r="B1004" s="40"/>
      <c r="C1004" s="40"/>
      <c r="D1004" s="40"/>
      <c r="E1004" s="40"/>
      <c r="F1004" s="40"/>
      <c r="G1004" s="40"/>
      <c r="H1004" s="41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2"/>
    </row>
    <row r="1005" spans="1:63" s="43" customFormat="1" x14ac:dyDescent="0.2">
      <c r="A1005" s="51"/>
      <c r="B1005" s="40"/>
      <c r="C1005" s="40"/>
      <c r="D1005" s="40"/>
      <c r="E1005" s="40"/>
      <c r="F1005" s="40"/>
      <c r="G1005" s="40"/>
      <c r="H1005" s="41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2"/>
    </row>
    <row r="1006" spans="1:63" s="43" customFormat="1" x14ac:dyDescent="0.2">
      <c r="A1006" s="51"/>
      <c r="B1006" s="40"/>
      <c r="C1006" s="40"/>
      <c r="D1006" s="40"/>
      <c r="E1006" s="40"/>
      <c r="F1006" s="40"/>
      <c r="G1006" s="40"/>
      <c r="H1006" s="41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40"/>
      <c r="AS1006" s="40"/>
      <c r="AT1006" s="40"/>
      <c r="AU1006" s="40"/>
      <c r="AV1006" s="40"/>
      <c r="AW1006" s="40"/>
      <c r="AX1006" s="40"/>
      <c r="AY1006" s="40"/>
      <c r="AZ1006" s="40"/>
      <c r="BA1006" s="40"/>
      <c r="BB1006" s="40"/>
      <c r="BC1006" s="40"/>
      <c r="BD1006" s="40"/>
      <c r="BE1006" s="40"/>
      <c r="BF1006" s="40"/>
      <c r="BG1006" s="40"/>
      <c r="BH1006" s="40"/>
      <c r="BI1006" s="40"/>
      <c r="BJ1006" s="40"/>
      <c r="BK1006" s="42"/>
    </row>
    <row r="1007" spans="1:63" s="43" customFormat="1" x14ac:dyDescent="0.2">
      <c r="A1007" s="51"/>
      <c r="B1007" s="40"/>
      <c r="C1007" s="40"/>
      <c r="D1007" s="40"/>
      <c r="E1007" s="40"/>
      <c r="F1007" s="40"/>
      <c r="G1007" s="40"/>
      <c r="H1007" s="41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40"/>
      <c r="AS1007" s="40"/>
      <c r="AT1007" s="40"/>
      <c r="AU1007" s="40"/>
      <c r="AV1007" s="40"/>
      <c r="AW1007" s="40"/>
      <c r="AX1007" s="40"/>
      <c r="AY1007" s="40"/>
      <c r="AZ1007" s="40"/>
      <c r="BA1007" s="40"/>
      <c r="BB1007" s="40"/>
      <c r="BC1007" s="40"/>
      <c r="BD1007" s="40"/>
      <c r="BE1007" s="40"/>
      <c r="BF1007" s="40"/>
      <c r="BG1007" s="40"/>
      <c r="BH1007" s="40"/>
      <c r="BI1007" s="40"/>
      <c r="BJ1007" s="40"/>
      <c r="BK1007" s="42"/>
    </row>
    <row r="1008" spans="1:63" s="43" customFormat="1" x14ac:dyDescent="0.2">
      <c r="A1008" s="51"/>
      <c r="B1008" s="40"/>
      <c r="C1008" s="40"/>
      <c r="D1008" s="40"/>
      <c r="E1008" s="40"/>
      <c r="F1008" s="40"/>
      <c r="G1008" s="40"/>
      <c r="H1008" s="41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  <c r="AT1008" s="40"/>
      <c r="AU1008" s="40"/>
      <c r="AV1008" s="40"/>
      <c r="AW1008" s="40"/>
      <c r="AX1008" s="40"/>
      <c r="AY1008" s="40"/>
      <c r="AZ1008" s="40"/>
      <c r="BA1008" s="40"/>
      <c r="BB1008" s="40"/>
      <c r="BC1008" s="40"/>
      <c r="BD1008" s="40"/>
      <c r="BE1008" s="40"/>
      <c r="BF1008" s="40"/>
      <c r="BG1008" s="40"/>
      <c r="BH1008" s="40"/>
      <c r="BI1008" s="40"/>
      <c r="BJ1008" s="40"/>
      <c r="BK1008" s="42"/>
    </row>
    <row r="1009" spans="1:63" s="43" customFormat="1" x14ac:dyDescent="0.2">
      <c r="A1009" s="51"/>
      <c r="B1009" s="40"/>
      <c r="C1009" s="40"/>
      <c r="D1009" s="40"/>
      <c r="E1009" s="40"/>
      <c r="F1009" s="40"/>
      <c r="G1009" s="40"/>
      <c r="H1009" s="41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0"/>
      <c r="AF1009" s="40"/>
      <c r="AG1009" s="40"/>
      <c r="AH1009" s="40"/>
      <c r="AI1009" s="40"/>
      <c r="AJ1009" s="40"/>
      <c r="AK1009" s="40"/>
      <c r="AL1009" s="40"/>
      <c r="AM1009" s="40"/>
      <c r="AN1009" s="40"/>
      <c r="AO1009" s="40"/>
      <c r="AP1009" s="40"/>
      <c r="AQ1009" s="40"/>
      <c r="AR1009" s="40"/>
      <c r="AS1009" s="40"/>
      <c r="AT1009" s="40"/>
      <c r="AU1009" s="40"/>
      <c r="AV1009" s="40"/>
      <c r="AW1009" s="40"/>
      <c r="AX1009" s="40"/>
      <c r="AY1009" s="40"/>
      <c r="AZ1009" s="40"/>
      <c r="BA1009" s="40"/>
      <c r="BB1009" s="40"/>
      <c r="BC1009" s="40"/>
      <c r="BD1009" s="40"/>
      <c r="BE1009" s="40"/>
      <c r="BF1009" s="40"/>
      <c r="BG1009" s="40"/>
      <c r="BH1009" s="40"/>
      <c r="BI1009" s="40"/>
      <c r="BJ1009" s="40"/>
      <c r="BK1009" s="42"/>
    </row>
    <row r="1010" spans="1:63" s="43" customFormat="1" x14ac:dyDescent="0.2">
      <c r="A1010" s="51"/>
      <c r="B1010" s="40"/>
      <c r="C1010" s="40"/>
      <c r="D1010" s="40"/>
      <c r="E1010" s="40"/>
      <c r="F1010" s="40"/>
      <c r="G1010" s="40"/>
      <c r="H1010" s="41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  <c r="AC1010" s="40"/>
      <c r="AD1010" s="40"/>
      <c r="AE1010" s="40"/>
      <c r="AF1010" s="40"/>
      <c r="AG1010" s="40"/>
      <c r="AH1010" s="40"/>
      <c r="AI1010" s="40"/>
      <c r="AJ1010" s="40"/>
      <c r="AK1010" s="40"/>
      <c r="AL1010" s="40"/>
      <c r="AM1010" s="40"/>
      <c r="AN1010" s="40"/>
      <c r="AO1010" s="40"/>
      <c r="AP1010" s="40"/>
      <c r="AQ1010" s="40"/>
      <c r="AR1010" s="40"/>
      <c r="AS1010" s="40"/>
      <c r="AT1010" s="40"/>
      <c r="AU1010" s="40"/>
      <c r="AV1010" s="40"/>
      <c r="AW1010" s="40"/>
      <c r="AX1010" s="40"/>
      <c r="AY1010" s="40"/>
      <c r="AZ1010" s="40"/>
      <c r="BA1010" s="40"/>
      <c r="BB1010" s="40"/>
      <c r="BC1010" s="40"/>
      <c r="BD1010" s="40"/>
      <c r="BE1010" s="40"/>
      <c r="BF1010" s="40"/>
      <c r="BG1010" s="40"/>
      <c r="BH1010" s="40"/>
      <c r="BI1010" s="40"/>
      <c r="BJ1010" s="40"/>
      <c r="BK1010" s="42"/>
    </row>
    <row r="1011" spans="1:63" s="43" customFormat="1" x14ac:dyDescent="0.2">
      <c r="A1011" s="51"/>
      <c r="B1011" s="40"/>
      <c r="C1011" s="40"/>
      <c r="D1011" s="40"/>
      <c r="E1011" s="40"/>
      <c r="F1011" s="40"/>
      <c r="G1011" s="40"/>
      <c r="H1011" s="41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0"/>
      <c r="AF1011" s="40"/>
      <c r="AG1011" s="40"/>
      <c r="AH1011" s="40"/>
      <c r="AI1011" s="40"/>
      <c r="AJ1011" s="40"/>
      <c r="AK1011" s="40"/>
      <c r="AL1011" s="40"/>
      <c r="AM1011" s="40"/>
      <c r="AN1011" s="40"/>
      <c r="AO1011" s="40"/>
      <c r="AP1011" s="40"/>
      <c r="AQ1011" s="40"/>
      <c r="AR1011" s="40"/>
      <c r="AS1011" s="40"/>
      <c r="AT1011" s="40"/>
      <c r="AU1011" s="40"/>
      <c r="AV1011" s="40"/>
      <c r="AW1011" s="40"/>
      <c r="AX1011" s="40"/>
      <c r="AY1011" s="40"/>
      <c r="AZ1011" s="40"/>
      <c r="BA1011" s="40"/>
      <c r="BB1011" s="40"/>
      <c r="BC1011" s="40"/>
      <c r="BD1011" s="40"/>
      <c r="BE1011" s="40"/>
      <c r="BF1011" s="40"/>
      <c r="BG1011" s="40"/>
      <c r="BH1011" s="40"/>
      <c r="BI1011" s="40"/>
      <c r="BJ1011" s="40"/>
      <c r="BK1011" s="42"/>
    </row>
    <row r="1012" spans="1:63" s="43" customFormat="1" x14ac:dyDescent="0.2">
      <c r="A1012" s="51"/>
      <c r="B1012" s="40"/>
      <c r="C1012" s="40"/>
      <c r="D1012" s="40"/>
      <c r="E1012" s="40"/>
      <c r="F1012" s="40"/>
      <c r="G1012" s="40"/>
      <c r="H1012" s="41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  <c r="AB1012" s="40"/>
      <c r="AC1012" s="40"/>
      <c r="AD1012" s="40"/>
      <c r="AE1012" s="40"/>
      <c r="AF1012" s="40"/>
      <c r="AG1012" s="40"/>
      <c r="AH1012" s="40"/>
      <c r="AI1012" s="40"/>
      <c r="AJ1012" s="40"/>
      <c r="AK1012" s="40"/>
      <c r="AL1012" s="40"/>
      <c r="AM1012" s="40"/>
      <c r="AN1012" s="40"/>
      <c r="AO1012" s="40"/>
      <c r="AP1012" s="40"/>
      <c r="AQ1012" s="40"/>
      <c r="AR1012" s="40"/>
      <c r="AS1012" s="40"/>
      <c r="AT1012" s="40"/>
      <c r="AU1012" s="40"/>
      <c r="AV1012" s="40"/>
      <c r="AW1012" s="40"/>
      <c r="AX1012" s="40"/>
      <c r="AY1012" s="40"/>
      <c r="AZ1012" s="40"/>
      <c r="BA1012" s="40"/>
      <c r="BB1012" s="40"/>
      <c r="BC1012" s="40"/>
      <c r="BD1012" s="40"/>
      <c r="BE1012" s="40"/>
      <c r="BF1012" s="40"/>
      <c r="BG1012" s="40"/>
      <c r="BH1012" s="40"/>
      <c r="BI1012" s="40"/>
      <c r="BJ1012" s="40"/>
      <c r="BK1012" s="42"/>
    </row>
    <row r="1013" spans="1:63" s="43" customFormat="1" x14ac:dyDescent="0.2">
      <c r="A1013" s="51"/>
      <c r="B1013" s="40"/>
      <c r="C1013" s="40"/>
      <c r="D1013" s="40"/>
      <c r="E1013" s="40"/>
      <c r="F1013" s="40"/>
      <c r="G1013" s="40"/>
      <c r="H1013" s="41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  <c r="AB1013" s="40"/>
      <c r="AC1013" s="40"/>
      <c r="AD1013" s="40"/>
      <c r="AE1013" s="40"/>
      <c r="AF1013" s="40"/>
      <c r="AG1013" s="40"/>
      <c r="AH1013" s="40"/>
      <c r="AI1013" s="40"/>
      <c r="AJ1013" s="40"/>
      <c r="AK1013" s="40"/>
      <c r="AL1013" s="40"/>
      <c r="AM1013" s="40"/>
      <c r="AN1013" s="40"/>
      <c r="AO1013" s="40"/>
      <c r="AP1013" s="40"/>
      <c r="AQ1013" s="40"/>
      <c r="AR1013" s="40"/>
      <c r="AS1013" s="40"/>
      <c r="AT1013" s="40"/>
      <c r="AU1013" s="40"/>
      <c r="AV1013" s="40"/>
      <c r="AW1013" s="40"/>
      <c r="AX1013" s="40"/>
      <c r="AY1013" s="40"/>
      <c r="AZ1013" s="40"/>
      <c r="BA1013" s="40"/>
      <c r="BB1013" s="40"/>
      <c r="BC1013" s="40"/>
      <c r="BD1013" s="40"/>
      <c r="BE1013" s="40"/>
      <c r="BF1013" s="40"/>
      <c r="BG1013" s="40"/>
      <c r="BH1013" s="40"/>
      <c r="BI1013" s="40"/>
      <c r="BJ1013" s="40"/>
      <c r="BK1013" s="42"/>
    </row>
    <row r="1014" spans="1:63" s="43" customFormat="1" x14ac:dyDescent="0.2">
      <c r="A1014" s="51"/>
      <c r="B1014" s="40"/>
      <c r="C1014" s="40"/>
      <c r="D1014" s="40"/>
      <c r="E1014" s="40"/>
      <c r="F1014" s="40"/>
      <c r="G1014" s="40"/>
      <c r="H1014" s="41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  <c r="AC1014" s="40"/>
      <c r="AD1014" s="40"/>
      <c r="AE1014" s="40"/>
      <c r="AF1014" s="40"/>
      <c r="AG1014" s="40"/>
      <c r="AH1014" s="40"/>
      <c r="AI1014" s="40"/>
      <c r="AJ1014" s="40"/>
      <c r="AK1014" s="40"/>
      <c r="AL1014" s="40"/>
      <c r="AM1014" s="40"/>
      <c r="AN1014" s="40"/>
      <c r="AO1014" s="40"/>
      <c r="AP1014" s="40"/>
      <c r="AQ1014" s="40"/>
      <c r="AR1014" s="40"/>
      <c r="AS1014" s="40"/>
      <c r="AT1014" s="40"/>
      <c r="AU1014" s="40"/>
      <c r="AV1014" s="40"/>
      <c r="AW1014" s="40"/>
      <c r="AX1014" s="40"/>
      <c r="AY1014" s="40"/>
      <c r="AZ1014" s="40"/>
      <c r="BA1014" s="40"/>
      <c r="BB1014" s="40"/>
      <c r="BC1014" s="40"/>
      <c r="BD1014" s="40"/>
      <c r="BE1014" s="40"/>
      <c r="BF1014" s="40"/>
      <c r="BG1014" s="40"/>
      <c r="BH1014" s="40"/>
      <c r="BI1014" s="40"/>
      <c r="BJ1014" s="40"/>
      <c r="BK1014" s="42"/>
    </row>
    <row r="1015" spans="1:63" s="43" customFormat="1" x14ac:dyDescent="0.2">
      <c r="A1015" s="51"/>
      <c r="B1015" s="40"/>
      <c r="C1015" s="40"/>
      <c r="D1015" s="40"/>
      <c r="E1015" s="40"/>
      <c r="F1015" s="40"/>
      <c r="G1015" s="40"/>
      <c r="H1015" s="41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  <c r="AK1015" s="40"/>
      <c r="AL1015" s="40"/>
      <c r="AM1015" s="40"/>
      <c r="AN1015" s="40"/>
      <c r="AO1015" s="40"/>
      <c r="AP1015" s="40"/>
      <c r="AQ1015" s="40"/>
      <c r="AR1015" s="40"/>
      <c r="AS1015" s="40"/>
      <c r="AT1015" s="40"/>
      <c r="AU1015" s="40"/>
      <c r="AV1015" s="40"/>
      <c r="AW1015" s="40"/>
      <c r="AX1015" s="40"/>
      <c r="AY1015" s="40"/>
      <c r="AZ1015" s="40"/>
      <c r="BA1015" s="40"/>
      <c r="BB1015" s="40"/>
      <c r="BC1015" s="40"/>
      <c r="BD1015" s="40"/>
      <c r="BE1015" s="40"/>
      <c r="BF1015" s="40"/>
      <c r="BG1015" s="40"/>
      <c r="BH1015" s="40"/>
      <c r="BI1015" s="40"/>
      <c r="BJ1015" s="40"/>
      <c r="BK1015" s="42"/>
    </row>
    <row r="1016" spans="1:63" s="43" customFormat="1" x14ac:dyDescent="0.2">
      <c r="A1016" s="51"/>
      <c r="B1016" s="40"/>
      <c r="C1016" s="40"/>
      <c r="D1016" s="40"/>
      <c r="E1016" s="40"/>
      <c r="F1016" s="40"/>
      <c r="G1016" s="40"/>
      <c r="H1016" s="41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  <c r="AB1016" s="40"/>
      <c r="AC1016" s="40"/>
      <c r="AD1016" s="40"/>
      <c r="AE1016" s="40"/>
      <c r="AF1016" s="40"/>
      <c r="AG1016" s="40"/>
      <c r="AH1016" s="40"/>
      <c r="AI1016" s="40"/>
      <c r="AJ1016" s="40"/>
      <c r="AK1016" s="40"/>
      <c r="AL1016" s="40"/>
      <c r="AM1016" s="40"/>
      <c r="AN1016" s="40"/>
      <c r="AO1016" s="40"/>
      <c r="AP1016" s="40"/>
      <c r="AQ1016" s="40"/>
      <c r="AR1016" s="40"/>
      <c r="AS1016" s="40"/>
      <c r="AT1016" s="40"/>
      <c r="AU1016" s="40"/>
      <c r="AV1016" s="40"/>
      <c r="AW1016" s="40"/>
      <c r="AX1016" s="40"/>
      <c r="AY1016" s="40"/>
      <c r="AZ1016" s="40"/>
      <c r="BA1016" s="40"/>
      <c r="BB1016" s="40"/>
      <c r="BC1016" s="40"/>
      <c r="BD1016" s="40"/>
      <c r="BE1016" s="40"/>
      <c r="BF1016" s="40"/>
      <c r="BG1016" s="40"/>
      <c r="BH1016" s="40"/>
      <c r="BI1016" s="40"/>
      <c r="BJ1016" s="40"/>
      <c r="BK1016" s="42"/>
    </row>
    <row r="1017" spans="1:63" s="43" customFormat="1" x14ac:dyDescent="0.2">
      <c r="A1017" s="51"/>
      <c r="B1017" s="40"/>
      <c r="C1017" s="40"/>
      <c r="D1017" s="40"/>
      <c r="E1017" s="40"/>
      <c r="F1017" s="40"/>
      <c r="G1017" s="40"/>
      <c r="H1017" s="41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  <c r="AB1017" s="40"/>
      <c r="AC1017" s="40"/>
      <c r="AD1017" s="40"/>
      <c r="AE1017" s="40"/>
      <c r="AF1017" s="40"/>
      <c r="AG1017" s="40"/>
      <c r="AH1017" s="40"/>
      <c r="AI1017" s="40"/>
      <c r="AJ1017" s="40"/>
      <c r="AK1017" s="40"/>
      <c r="AL1017" s="40"/>
      <c r="AM1017" s="40"/>
      <c r="AN1017" s="40"/>
      <c r="AO1017" s="40"/>
      <c r="AP1017" s="40"/>
      <c r="AQ1017" s="40"/>
      <c r="AR1017" s="40"/>
      <c r="AS1017" s="40"/>
      <c r="AT1017" s="40"/>
      <c r="AU1017" s="40"/>
      <c r="AV1017" s="40"/>
      <c r="AW1017" s="40"/>
      <c r="AX1017" s="40"/>
      <c r="AY1017" s="40"/>
      <c r="AZ1017" s="40"/>
      <c r="BA1017" s="40"/>
      <c r="BB1017" s="40"/>
      <c r="BC1017" s="40"/>
      <c r="BD1017" s="40"/>
      <c r="BE1017" s="40"/>
      <c r="BF1017" s="40"/>
      <c r="BG1017" s="40"/>
      <c r="BH1017" s="40"/>
      <c r="BI1017" s="40"/>
      <c r="BJ1017" s="40"/>
      <c r="BK1017" s="42"/>
    </row>
    <row r="1018" spans="1:63" s="43" customFormat="1" x14ac:dyDescent="0.2">
      <c r="A1018" s="51"/>
      <c r="B1018" s="40"/>
      <c r="C1018" s="40"/>
      <c r="D1018" s="40"/>
      <c r="E1018" s="40"/>
      <c r="F1018" s="40"/>
      <c r="G1018" s="40"/>
      <c r="H1018" s="41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  <c r="AC1018" s="40"/>
      <c r="AD1018" s="40"/>
      <c r="AE1018" s="40"/>
      <c r="AF1018" s="40"/>
      <c r="AG1018" s="40"/>
      <c r="AH1018" s="40"/>
      <c r="AI1018" s="40"/>
      <c r="AJ1018" s="40"/>
      <c r="AK1018" s="40"/>
      <c r="AL1018" s="40"/>
      <c r="AM1018" s="40"/>
      <c r="AN1018" s="40"/>
      <c r="AO1018" s="40"/>
      <c r="AP1018" s="40"/>
      <c r="AQ1018" s="40"/>
      <c r="AR1018" s="40"/>
      <c r="AS1018" s="40"/>
      <c r="AT1018" s="40"/>
      <c r="AU1018" s="40"/>
      <c r="AV1018" s="40"/>
      <c r="AW1018" s="40"/>
      <c r="AX1018" s="40"/>
      <c r="AY1018" s="40"/>
      <c r="AZ1018" s="40"/>
      <c r="BA1018" s="40"/>
      <c r="BB1018" s="40"/>
      <c r="BC1018" s="40"/>
      <c r="BD1018" s="40"/>
      <c r="BE1018" s="40"/>
      <c r="BF1018" s="40"/>
      <c r="BG1018" s="40"/>
      <c r="BH1018" s="40"/>
      <c r="BI1018" s="40"/>
      <c r="BJ1018" s="40"/>
      <c r="BK1018" s="42"/>
    </row>
    <row r="1019" spans="1:63" s="43" customFormat="1" x14ac:dyDescent="0.2">
      <c r="A1019" s="51"/>
      <c r="B1019" s="40"/>
      <c r="C1019" s="40"/>
      <c r="D1019" s="40"/>
      <c r="E1019" s="40"/>
      <c r="F1019" s="40"/>
      <c r="G1019" s="40"/>
      <c r="H1019" s="41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  <c r="AA1019" s="40"/>
      <c r="AB1019" s="40"/>
      <c r="AC1019" s="40"/>
      <c r="AD1019" s="40"/>
      <c r="AE1019" s="40"/>
      <c r="AF1019" s="40"/>
      <c r="AG1019" s="40"/>
      <c r="AH1019" s="40"/>
      <c r="AI1019" s="40"/>
      <c r="AJ1019" s="40"/>
      <c r="AK1019" s="40"/>
      <c r="AL1019" s="40"/>
      <c r="AM1019" s="40"/>
      <c r="AN1019" s="40"/>
      <c r="AO1019" s="40"/>
      <c r="AP1019" s="40"/>
      <c r="AQ1019" s="40"/>
      <c r="AR1019" s="40"/>
      <c r="AS1019" s="40"/>
      <c r="AT1019" s="40"/>
      <c r="AU1019" s="40"/>
      <c r="AV1019" s="40"/>
      <c r="AW1019" s="40"/>
      <c r="AX1019" s="40"/>
      <c r="AY1019" s="40"/>
      <c r="AZ1019" s="40"/>
      <c r="BA1019" s="40"/>
      <c r="BB1019" s="40"/>
      <c r="BC1019" s="40"/>
      <c r="BD1019" s="40"/>
      <c r="BE1019" s="40"/>
      <c r="BF1019" s="40"/>
      <c r="BG1019" s="40"/>
      <c r="BH1019" s="40"/>
      <c r="BI1019" s="40"/>
      <c r="BJ1019" s="40"/>
      <c r="BK1019" s="42"/>
    </row>
    <row r="1020" spans="1:63" s="43" customFormat="1" x14ac:dyDescent="0.2">
      <c r="A1020" s="51"/>
      <c r="B1020" s="40"/>
      <c r="C1020" s="40"/>
      <c r="D1020" s="40"/>
      <c r="E1020" s="40"/>
      <c r="F1020" s="40"/>
      <c r="G1020" s="40"/>
      <c r="H1020" s="41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  <c r="AA1020" s="40"/>
      <c r="AB1020" s="40"/>
      <c r="AC1020" s="40"/>
      <c r="AD1020" s="40"/>
      <c r="AE1020" s="40"/>
      <c r="AF1020" s="40"/>
      <c r="AG1020" s="40"/>
      <c r="AH1020" s="40"/>
      <c r="AI1020" s="40"/>
      <c r="AJ1020" s="40"/>
      <c r="AK1020" s="40"/>
      <c r="AL1020" s="40"/>
      <c r="AM1020" s="40"/>
      <c r="AN1020" s="40"/>
      <c r="AO1020" s="40"/>
      <c r="AP1020" s="40"/>
      <c r="AQ1020" s="40"/>
      <c r="AR1020" s="40"/>
      <c r="AS1020" s="40"/>
      <c r="AT1020" s="40"/>
      <c r="AU1020" s="40"/>
      <c r="AV1020" s="40"/>
      <c r="AW1020" s="40"/>
      <c r="AX1020" s="40"/>
      <c r="AY1020" s="40"/>
      <c r="AZ1020" s="40"/>
      <c r="BA1020" s="40"/>
      <c r="BB1020" s="40"/>
      <c r="BC1020" s="40"/>
      <c r="BD1020" s="40"/>
      <c r="BE1020" s="40"/>
      <c r="BF1020" s="40"/>
      <c r="BG1020" s="40"/>
      <c r="BH1020" s="40"/>
      <c r="BI1020" s="40"/>
      <c r="BJ1020" s="40"/>
      <c r="BK1020" s="42"/>
    </row>
    <row r="1021" spans="1:63" s="43" customFormat="1" x14ac:dyDescent="0.2">
      <c r="A1021" s="51"/>
      <c r="B1021" s="40"/>
      <c r="C1021" s="40"/>
      <c r="D1021" s="40"/>
      <c r="E1021" s="40"/>
      <c r="F1021" s="40"/>
      <c r="G1021" s="40"/>
      <c r="H1021" s="41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  <c r="AA1021" s="40"/>
      <c r="AB1021" s="40"/>
      <c r="AC1021" s="40"/>
      <c r="AD1021" s="40"/>
      <c r="AE1021" s="40"/>
      <c r="AF1021" s="40"/>
      <c r="AG1021" s="40"/>
      <c r="AH1021" s="40"/>
      <c r="AI1021" s="40"/>
      <c r="AJ1021" s="40"/>
      <c r="AK1021" s="40"/>
      <c r="AL1021" s="40"/>
      <c r="AM1021" s="40"/>
      <c r="AN1021" s="40"/>
      <c r="AO1021" s="40"/>
      <c r="AP1021" s="40"/>
      <c r="AQ1021" s="40"/>
      <c r="AR1021" s="40"/>
      <c r="AS1021" s="40"/>
      <c r="AT1021" s="40"/>
      <c r="AU1021" s="40"/>
      <c r="AV1021" s="40"/>
      <c r="AW1021" s="40"/>
      <c r="AX1021" s="40"/>
      <c r="AY1021" s="40"/>
      <c r="AZ1021" s="40"/>
      <c r="BA1021" s="40"/>
      <c r="BB1021" s="40"/>
      <c r="BC1021" s="40"/>
      <c r="BD1021" s="40"/>
      <c r="BE1021" s="40"/>
      <c r="BF1021" s="40"/>
      <c r="BG1021" s="40"/>
      <c r="BH1021" s="40"/>
      <c r="BI1021" s="40"/>
      <c r="BJ1021" s="40"/>
      <c r="BK1021" s="42"/>
    </row>
    <row r="1022" spans="1:63" s="43" customFormat="1" x14ac:dyDescent="0.2">
      <c r="A1022" s="51"/>
      <c r="B1022" s="40"/>
      <c r="C1022" s="40"/>
      <c r="D1022" s="40"/>
      <c r="E1022" s="40"/>
      <c r="F1022" s="40"/>
      <c r="G1022" s="40"/>
      <c r="H1022" s="41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  <c r="AA1022" s="40"/>
      <c r="AB1022" s="40"/>
      <c r="AC1022" s="40"/>
      <c r="AD1022" s="40"/>
      <c r="AE1022" s="40"/>
      <c r="AF1022" s="40"/>
      <c r="AG1022" s="40"/>
      <c r="AH1022" s="40"/>
      <c r="AI1022" s="40"/>
      <c r="AJ1022" s="40"/>
      <c r="AK1022" s="40"/>
      <c r="AL1022" s="40"/>
      <c r="AM1022" s="40"/>
      <c r="AN1022" s="40"/>
      <c r="AO1022" s="40"/>
      <c r="AP1022" s="40"/>
      <c r="AQ1022" s="40"/>
      <c r="AR1022" s="40"/>
      <c r="AS1022" s="40"/>
      <c r="AT1022" s="40"/>
      <c r="AU1022" s="40"/>
      <c r="AV1022" s="40"/>
      <c r="AW1022" s="40"/>
      <c r="AX1022" s="40"/>
      <c r="AY1022" s="40"/>
      <c r="AZ1022" s="40"/>
      <c r="BA1022" s="40"/>
      <c r="BB1022" s="40"/>
      <c r="BC1022" s="40"/>
      <c r="BD1022" s="40"/>
      <c r="BE1022" s="40"/>
      <c r="BF1022" s="40"/>
      <c r="BG1022" s="40"/>
      <c r="BH1022" s="40"/>
      <c r="BI1022" s="40"/>
      <c r="BJ1022" s="40"/>
      <c r="BK1022" s="42"/>
    </row>
    <row r="1023" spans="1:63" s="43" customFormat="1" x14ac:dyDescent="0.2">
      <c r="A1023" s="51"/>
      <c r="B1023" s="40"/>
      <c r="C1023" s="40"/>
      <c r="D1023" s="40"/>
      <c r="E1023" s="40"/>
      <c r="F1023" s="40"/>
      <c r="G1023" s="40"/>
      <c r="H1023" s="41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  <c r="AC1023" s="40"/>
      <c r="AD1023" s="40"/>
      <c r="AE1023" s="40"/>
      <c r="AF1023" s="40"/>
      <c r="AG1023" s="40"/>
      <c r="AH1023" s="40"/>
      <c r="AI1023" s="40"/>
      <c r="AJ1023" s="40"/>
      <c r="AK1023" s="40"/>
      <c r="AL1023" s="40"/>
      <c r="AM1023" s="40"/>
      <c r="AN1023" s="40"/>
      <c r="AO1023" s="40"/>
      <c r="AP1023" s="40"/>
      <c r="AQ1023" s="40"/>
      <c r="AR1023" s="40"/>
      <c r="AS1023" s="40"/>
      <c r="AT1023" s="40"/>
      <c r="AU1023" s="40"/>
      <c r="AV1023" s="40"/>
      <c r="AW1023" s="40"/>
      <c r="AX1023" s="40"/>
      <c r="AY1023" s="40"/>
      <c r="AZ1023" s="40"/>
      <c r="BA1023" s="40"/>
      <c r="BB1023" s="40"/>
      <c r="BC1023" s="40"/>
      <c r="BD1023" s="40"/>
      <c r="BE1023" s="40"/>
      <c r="BF1023" s="40"/>
      <c r="BG1023" s="40"/>
      <c r="BH1023" s="40"/>
      <c r="BI1023" s="40"/>
      <c r="BJ1023" s="40"/>
      <c r="BK1023" s="42"/>
    </row>
    <row r="1024" spans="1:63" s="43" customFormat="1" x14ac:dyDescent="0.2">
      <c r="A1024" s="51"/>
      <c r="B1024" s="40"/>
      <c r="C1024" s="40"/>
      <c r="D1024" s="40"/>
      <c r="E1024" s="40"/>
      <c r="F1024" s="40"/>
      <c r="G1024" s="40"/>
      <c r="H1024" s="41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  <c r="AA1024" s="40"/>
      <c r="AB1024" s="40"/>
      <c r="AC1024" s="40"/>
      <c r="AD1024" s="40"/>
      <c r="AE1024" s="40"/>
      <c r="AF1024" s="40"/>
      <c r="AG1024" s="40"/>
      <c r="AH1024" s="40"/>
      <c r="AI1024" s="40"/>
      <c r="AJ1024" s="40"/>
      <c r="AK1024" s="40"/>
      <c r="AL1024" s="40"/>
      <c r="AM1024" s="40"/>
      <c r="AN1024" s="40"/>
      <c r="AO1024" s="40"/>
      <c r="AP1024" s="40"/>
      <c r="AQ1024" s="40"/>
      <c r="AR1024" s="40"/>
      <c r="AS1024" s="40"/>
      <c r="AT1024" s="40"/>
      <c r="AU1024" s="40"/>
      <c r="AV1024" s="40"/>
      <c r="AW1024" s="40"/>
      <c r="AX1024" s="40"/>
      <c r="AY1024" s="40"/>
      <c r="AZ1024" s="40"/>
      <c r="BA1024" s="40"/>
      <c r="BB1024" s="40"/>
      <c r="BC1024" s="40"/>
      <c r="BD1024" s="40"/>
      <c r="BE1024" s="40"/>
      <c r="BF1024" s="40"/>
      <c r="BG1024" s="40"/>
      <c r="BH1024" s="40"/>
      <c r="BI1024" s="40"/>
      <c r="BJ1024" s="40"/>
      <c r="BK1024" s="42"/>
    </row>
    <row r="1025" spans="1:63" s="43" customFormat="1" x14ac:dyDescent="0.2">
      <c r="A1025" s="51"/>
      <c r="B1025" s="40"/>
      <c r="C1025" s="40"/>
      <c r="D1025" s="40"/>
      <c r="E1025" s="40"/>
      <c r="F1025" s="40"/>
      <c r="G1025" s="40"/>
      <c r="H1025" s="41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  <c r="AA1025" s="40"/>
      <c r="AB1025" s="40"/>
      <c r="AC1025" s="40"/>
      <c r="AD1025" s="40"/>
      <c r="AE1025" s="40"/>
      <c r="AF1025" s="40"/>
      <c r="AG1025" s="40"/>
      <c r="AH1025" s="40"/>
      <c r="AI1025" s="40"/>
      <c r="AJ1025" s="40"/>
      <c r="AK1025" s="40"/>
      <c r="AL1025" s="40"/>
      <c r="AM1025" s="40"/>
      <c r="AN1025" s="40"/>
      <c r="AO1025" s="40"/>
      <c r="AP1025" s="40"/>
      <c r="AQ1025" s="40"/>
      <c r="AR1025" s="40"/>
      <c r="AS1025" s="40"/>
      <c r="AT1025" s="40"/>
      <c r="AU1025" s="40"/>
      <c r="AV1025" s="40"/>
      <c r="AW1025" s="40"/>
      <c r="AX1025" s="40"/>
      <c r="AY1025" s="40"/>
      <c r="AZ1025" s="40"/>
      <c r="BA1025" s="40"/>
      <c r="BB1025" s="40"/>
      <c r="BC1025" s="40"/>
      <c r="BD1025" s="40"/>
      <c r="BE1025" s="40"/>
      <c r="BF1025" s="40"/>
      <c r="BG1025" s="40"/>
      <c r="BH1025" s="40"/>
      <c r="BI1025" s="40"/>
      <c r="BJ1025" s="40"/>
      <c r="BK1025" s="42"/>
    </row>
    <row r="1026" spans="1:63" s="43" customFormat="1" x14ac:dyDescent="0.2">
      <c r="A1026" s="51"/>
      <c r="B1026" s="40"/>
      <c r="C1026" s="40"/>
      <c r="D1026" s="40"/>
      <c r="E1026" s="40"/>
      <c r="F1026" s="40"/>
      <c r="G1026" s="40"/>
      <c r="H1026" s="41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  <c r="AA1026" s="40"/>
      <c r="AB1026" s="40"/>
      <c r="AC1026" s="40"/>
      <c r="AD1026" s="40"/>
      <c r="AE1026" s="40"/>
      <c r="AF1026" s="40"/>
      <c r="AG1026" s="40"/>
      <c r="AH1026" s="40"/>
      <c r="AI1026" s="40"/>
      <c r="AJ1026" s="40"/>
      <c r="AK1026" s="40"/>
      <c r="AL1026" s="40"/>
      <c r="AM1026" s="40"/>
      <c r="AN1026" s="40"/>
      <c r="AO1026" s="40"/>
      <c r="AP1026" s="40"/>
      <c r="AQ1026" s="40"/>
      <c r="AR1026" s="40"/>
      <c r="AS1026" s="40"/>
      <c r="AT1026" s="40"/>
      <c r="AU1026" s="40"/>
      <c r="AV1026" s="40"/>
      <c r="AW1026" s="40"/>
      <c r="AX1026" s="40"/>
      <c r="AY1026" s="40"/>
      <c r="AZ1026" s="40"/>
      <c r="BA1026" s="40"/>
      <c r="BB1026" s="40"/>
      <c r="BC1026" s="40"/>
      <c r="BD1026" s="40"/>
      <c r="BE1026" s="40"/>
      <c r="BF1026" s="40"/>
      <c r="BG1026" s="40"/>
      <c r="BH1026" s="40"/>
      <c r="BI1026" s="40"/>
      <c r="BJ1026" s="40"/>
      <c r="BK1026" s="42"/>
    </row>
    <row r="1027" spans="1:63" s="43" customFormat="1" x14ac:dyDescent="0.2">
      <c r="A1027" s="51"/>
      <c r="B1027" s="40"/>
      <c r="C1027" s="40"/>
      <c r="D1027" s="40"/>
      <c r="E1027" s="40"/>
      <c r="F1027" s="40"/>
      <c r="G1027" s="40"/>
      <c r="H1027" s="41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  <c r="AA1027" s="40"/>
      <c r="AB1027" s="40"/>
      <c r="AC1027" s="40"/>
      <c r="AD1027" s="40"/>
      <c r="AE1027" s="40"/>
      <c r="AF1027" s="40"/>
      <c r="AG1027" s="40"/>
      <c r="AH1027" s="40"/>
      <c r="AI1027" s="40"/>
      <c r="AJ1027" s="40"/>
      <c r="AK1027" s="40"/>
      <c r="AL1027" s="40"/>
      <c r="AM1027" s="40"/>
      <c r="AN1027" s="40"/>
      <c r="AO1027" s="40"/>
      <c r="AP1027" s="40"/>
      <c r="AQ1027" s="40"/>
      <c r="AR1027" s="40"/>
      <c r="AS1027" s="40"/>
      <c r="AT1027" s="40"/>
      <c r="AU1027" s="40"/>
      <c r="AV1027" s="40"/>
      <c r="AW1027" s="40"/>
      <c r="AX1027" s="40"/>
      <c r="AY1027" s="40"/>
      <c r="AZ1027" s="40"/>
      <c r="BA1027" s="40"/>
      <c r="BB1027" s="40"/>
      <c r="BC1027" s="40"/>
      <c r="BD1027" s="40"/>
      <c r="BE1027" s="40"/>
      <c r="BF1027" s="40"/>
      <c r="BG1027" s="40"/>
      <c r="BH1027" s="40"/>
      <c r="BI1027" s="40"/>
      <c r="BJ1027" s="40"/>
      <c r="BK1027" s="42"/>
    </row>
    <row r="1028" spans="1:63" s="43" customFormat="1" x14ac:dyDescent="0.2">
      <c r="A1028" s="51"/>
      <c r="B1028" s="40"/>
      <c r="C1028" s="40"/>
      <c r="D1028" s="40"/>
      <c r="E1028" s="40"/>
      <c r="F1028" s="40"/>
      <c r="G1028" s="40"/>
      <c r="H1028" s="41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0"/>
      <c r="AF1028" s="40"/>
      <c r="AG1028" s="40"/>
      <c r="AH1028" s="40"/>
      <c r="AI1028" s="40"/>
      <c r="AJ1028" s="40"/>
      <c r="AK1028" s="40"/>
      <c r="AL1028" s="40"/>
      <c r="AM1028" s="40"/>
      <c r="AN1028" s="40"/>
      <c r="AO1028" s="40"/>
      <c r="AP1028" s="40"/>
      <c r="AQ1028" s="40"/>
      <c r="AR1028" s="40"/>
      <c r="AS1028" s="40"/>
      <c r="AT1028" s="40"/>
      <c r="AU1028" s="40"/>
      <c r="AV1028" s="40"/>
      <c r="AW1028" s="40"/>
      <c r="AX1028" s="40"/>
      <c r="AY1028" s="40"/>
      <c r="AZ1028" s="40"/>
      <c r="BA1028" s="40"/>
      <c r="BB1028" s="40"/>
      <c r="BC1028" s="40"/>
      <c r="BD1028" s="40"/>
      <c r="BE1028" s="40"/>
      <c r="BF1028" s="40"/>
      <c r="BG1028" s="40"/>
      <c r="BH1028" s="40"/>
      <c r="BI1028" s="40"/>
      <c r="BJ1028" s="40"/>
      <c r="BK1028" s="42"/>
    </row>
    <row r="1029" spans="1:63" s="43" customFormat="1" x14ac:dyDescent="0.2">
      <c r="A1029" s="51"/>
      <c r="B1029" s="40"/>
      <c r="C1029" s="40"/>
      <c r="D1029" s="40"/>
      <c r="E1029" s="40"/>
      <c r="F1029" s="40"/>
      <c r="G1029" s="40"/>
      <c r="H1029" s="41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  <c r="AA1029" s="40"/>
      <c r="AB1029" s="40"/>
      <c r="AC1029" s="40"/>
      <c r="AD1029" s="40"/>
      <c r="AE1029" s="40"/>
      <c r="AF1029" s="40"/>
      <c r="AG1029" s="40"/>
      <c r="AH1029" s="40"/>
      <c r="AI1029" s="40"/>
      <c r="AJ1029" s="40"/>
      <c r="AK1029" s="40"/>
      <c r="AL1029" s="40"/>
      <c r="AM1029" s="40"/>
      <c r="AN1029" s="40"/>
      <c r="AO1029" s="40"/>
      <c r="AP1029" s="40"/>
      <c r="AQ1029" s="40"/>
      <c r="AR1029" s="40"/>
      <c r="AS1029" s="40"/>
      <c r="AT1029" s="40"/>
      <c r="AU1029" s="40"/>
      <c r="AV1029" s="40"/>
      <c r="AW1029" s="40"/>
      <c r="AX1029" s="40"/>
      <c r="AY1029" s="40"/>
      <c r="AZ1029" s="40"/>
      <c r="BA1029" s="40"/>
      <c r="BB1029" s="40"/>
      <c r="BC1029" s="40"/>
      <c r="BD1029" s="40"/>
      <c r="BE1029" s="40"/>
      <c r="BF1029" s="40"/>
      <c r="BG1029" s="40"/>
      <c r="BH1029" s="40"/>
      <c r="BI1029" s="40"/>
      <c r="BJ1029" s="40"/>
      <c r="BK1029" s="42"/>
    </row>
    <row r="1030" spans="1:63" s="43" customFormat="1" x14ac:dyDescent="0.2">
      <c r="A1030" s="51"/>
      <c r="B1030" s="40"/>
      <c r="C1030" s="40"/>
      <c r="D1030" s="40"/>
      <c r="E1030" s="40"/>
      <c r="F1030" s="40"/>
      <c r="G1030" s="40"/>
      <c r="H1030" s="41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  <c r="AA1030" s="40"/>
      <c r="AB1030" s="40"/>
      <c r="AC1030" s="40"/>
      <c r="AD1030" s="40"/>
      <c r="AE1030" s="40"/>
      <c r="AF1030" s="40"/>
      <c r="AG1030" s="40"/>
      <c r="AH1030" s="40"/>
      <c r="AI1030" s="40"/>
      <c r="AJ1030" s="40"/>
      <c r="AK1030" s="40"/>
      <c r="AL1030" s="40"/>
      <c r="AM1030" s="40"/>
      <c r="AN1030" s="40"/>
      <c r="AO1030" s="40"/>
      <c r="AP1030" s="40"/>
      <c r="AQ1030" s="40"/>
      <c r="AR1030" s="40"/>
      <c r="AS1030" s="40"/>
      <c r="AT1030" s="40"/>
      <c r="AU1030" s="40"/>
      <c r="AV1030" s="40"/>
      <c r="AW1030" s="40"/>
      <c r="AX1030" s="40"/>
      <c r="AY1030" s="40"/>
      <c r="AZ1030" s="40"/>
      <c r="BA1030" s="40"/>
      <c r="BB1030" s="40"/>
      <c r="BC1030" s="40"/>
      <c r="BD1030" s="40"/>
      <c r="BE1030" s="40"/>
      <c r="BF1030" s="40"/>
      <c r="BG1030" s="40"/>
      <c r="BH1030" s="40"/>
      <c r="BI1030" s="40"/>
      <c r="BJ1030" s="40"/>
      <c r="BK1030" s="42"/>
    </row>
    <row r="1031" spans="1:63" s="43" customFormat="1" x14ac:dyDescent="0.2">
      <c r="A1031" s="51"/>
      <c r="B1031" s="40"/>
      <c r="C1031" s="40"/>
      <c r="D1031" s="40"/>
      <c r="E1031" s="40"/>
      <c r="F1031" s="40"/>
      <c r="G1031" s="40"/>
      <c r="H1031" s="41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  <c r="AA1031" s="40"/>
      <c r="AB1031" s="40"/>
      <c r="AC1031" s="40"/>
      <c r="AD1031" s="40"/>
      <c r="AE1031" s="40"/>
      <c r="AF1031" s="40"/>
      <c r="AG1031" s="40"/>
      <c r="AH1031" s="40"/>
      <c r="AI1031" s="40"/>
      <c r="AJ1031" s="40"/>
      <c r="AK1031" s="40"/>
      <c r="AL1031" s="40"/>
      <c r="AM1031" s="40"/>
      <c r="AN1031" s="40"/>
      <c r="AO1031" s="40"/>
      <c r="AP1031" s="40"/>
      <c r="AQ1031" s="40"/>
      <c r="AR1031" s="40"/>
      <c r="AS1031" s="40"/>
      <c r="AT1031" s="40"/>
      <c r="AU1031" s="40"/>
      <c r="AV1031" s="40"/>
      <c r="AW1031" s="40"/>
      <c r="AX1031" s="40"/>
      <c r="AY1031" s="40"/>
      <c r="AZ1031" s="40"/>
      <c r="BA1031" s="40"/>
      <c r="BB1031" s="40"/>
      <c r="BC1031" s="40"/>
      <c r="BD1031" s="40"/>
      <c r="BE1031" s="40"/>
      <c r="BF1031" s="40"/>
      <c r="BG1031" s="40"/>
      <c r="BH1031" s="40"/>
      <c r="BI1031" s="40"/>
      <c r="BJ1031" s="40"/>
      <c r="BK1031" s="42"/>
    </row>
    <row r="1032" spans="1:63" s="43" customFormat="1" x14ac:dyDescent="0.2">
      <c r="A1032" s="51"/>
      <c r="B1032" s="40"/>
      <c r="C1032" s="40"/>
      <c r="D1032" s="40"/>
      <c r="E1032" s="40"/>
      <c r="F1032" s="40"/>
      <c r="G1032" s="40"/>
      <c r="H1032" s="41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  <c r="AA1032" s="40"/>
      <c r="AB1032" s="40"/>
      <c r="AC1032" s="40"/>
      <c r="AD1032" s="40"/>
      <c r="AE1032" s="40"/>
      <c r="AF1032" s="40"/>
      <c r="AG1032" s="40"/>
      <c r="AH1032" s="40"/>
      <c r="AI1032" s="40"/>
      <c r="AJ1032" s="40"/>
      <c r="AK1032" s="40"/>
      <c r="AL1032" s="40"/>
      <c r="AM1032" s="40"/>
      <c r="AN1032" s="40"/>
      <c r="AO1032" s="40"/>
      <c r="AP1032" s="40"/>
      <c r="AQ1032" s="40"/>
      <c r="AR1032" s="40"/>
      <c r="AS1032" s="40"/>
      <c r="AT1032" s="40"/>
      <c r="AU1032" s="40"/>
      <c r="AV1032" s="40"/>
      <c r="AW1032" s="40"/>
      <c r="AX1032" s="40"/>
      <c r="AY1032" s="40"/>
      <c r="AZ1032" s="40"/>
      <c r="BA1032" s="40"/>
      <c r="BB1032" s="40"/>
      <c r="BC1032" s="40"/>
      <c r="BD1032" s="40"/>
      <c r="BE1032" s="40"/>
      <c r="BF1032" s="40"/>
      <c r="BG1032" s="40"/>
      <c r="BH1032" s="40"/>
      <c r="BI1032" s="40"/>
      <c r="BJ1032" s="40"/>
      <c r="BK1032" s="42"/>
    </row>
    <row r="1033" spans="1:63" s="43" customFormat="1" x14ac:dyDescent="0.2">
      <c r="A1033" s="51"/>
      <c r="B1033" s="40"/>
      <c r="C1033" s="40"/>
      <c r="D1033" s="40"/>
      <c r="E1033" s="40"/>
      <c r="F1033" s="40"/>
      <c r="G1033" s="40"/>
      <c r="H1033" s="41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  <c r="AA1033" s="40"/>
      <c r="AB1033" s="40"/>
      <c r="AC1033" s="40"/>
      <c r="AD1033" s="40"/>
      <c r="AE1033" s="40"/>
      <c r="AF1033" s="40"/>
      <c r="AG1033" s="40"/>
      <c r="AH1033" s="40"/>
      <c r="AI1033" s="40"/>
      <c r="AJ1033" s="40"/>
      <c r="AK1033" s="40"/>
      <c r="AL1033" s="40"/>
      <c r="AM1033" s="40"/>
      <c r="AN1033" s="40"/>
      <c r="AO1033" s="40"/>
      <c r="AP1033" s="40"/>
      <c r="AQ1033" s="40"/>
      <c r="AR1033" s="40"/>
      <c r="AS1033" s="40"/>
      <c r="AT1033" s="40"/>
      <c r="AU1033" s="40"/>
      <c r="AV1033" s="40"/>
      <c r="AW1033" s="40"/>
      <c r="AX1033" s="40"/>
      <c r="AY1033" s="40"/>
      <c r="AZ1033" s="40"/>
      <c r="BA1033" s="40"/>
      <c r="BB1033" s="40"/>
      <c r="BC1033" s="40"/>
      <c r="BD1033" s="40"/>
      <c r="BE1033" s="40"/>
      <c r="BF1033" s="40"/>
      <c r="BG1033" s="40"/>
      <c r="BH1033" s="40"/>
      <c r="BI1033" s="40"/>
      <c r="BJ1033" s="40"/>
      <c r="BK1033" s="42"/>
    </row>
    <row r="1034" spans="1:63" s="43" customFormat="1" x14ac:dyDescent="0.2">
      <c r="A1034" s="51"/>
      <c r="B1034" s="40"/>
      <c r="C1034" s="40"/>
      <c r="D1034" s="40"/>
      <c r="E1034" s="40"/>
      <c r="F1034" s="40"/>
      <c r="G1034" s="40"/>
      <c r="H1034" s="41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  <c r="AB1034" s="40"/>
      <c r="AC1034" s="40"/>
      <c r="AD1034" s="40"/>
      <c r="AE1034" s="40"/>
      <c r="AF1034" s="40"/>
      <c r="AG1034" s="40"/>
      <c r="AH1034" s="40"/>
      <c r="AI1034" s="40"/>
      <c r="AJ1034" s="40"/>
      <c r="AK1034" s="40"/>
      <c r="AL1034" s="40"/>
      <c r="AM1034" s="40"/>
      <c r="AN1034" s="40"/>
      <c r="AO1034" s="40"/>
      <c r="AP1034" s="40"/>
      <c r="AQ1034" s="40"/>
      <c r="AR1034" s="40"/>
      <c r="AS1034" s="40"/>
      <c r="AT1034" s="40"/>
      <c r="AU1034" s="40"/>
      <c r="AV1034" s="40"/>
      <c r="AW1034" s="40"/>
      <c r="AX1034" s="40"/>
      <c r="AY1034" s="40"/>
      <c r="AZ1034" s="40"/>
      <c r="BA1034" s="40"/>
      <c r="BB1034" s="40"/>
      <c r="BC1034" s="40"/>
      <c r="BD1034" s="40"/>
      <c r="BE1034" s="40"/>
      <c r="BF1034" s="40"/>
      <c r="BG1034" s="40"/>
      <c r="BH1034" s="40"/>
      <c r="BI1034" s="40"/>
      <c r="BJ1034" s="40"/>
      <c r="BK1034" s="42"/>
    </row>
    <row r="1035" spans="1:63" s="43" customFormat="1" x14ac:dyDescent="0.2">
      <c r="A1035" s="51"/>
      <c r="B1035" s="40"/>
      <c r="C1035" s="40"/>
      <c r="D1035" s="40"/>
      <c r="E1035" s="40"/>
      <c r="F1035" s="40"/>
      <c r="G1035" s="40"/>
      <c r="H1035" s="41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  <c r="AE1035" s="40"/>
      <c r="AF1035" s="40"/>
      <c r="AG1035" s="40"/>
      <c r="AH1035" s="40"/>
      <c r="AI1035" s="40"/>
      <c r="AJ1035" s="40"/>
      <c r="AK1035" s="40"/>
      <c r="AL1035" s="40"/>
      <c r="AM1035" s="40"/>
      <c r="AN1035" s="40"/>
      <c r="AO1035" s="40"/>
      <c r="AP1035" s="40"/>
      <c r="AQ1035" s="40"/>
      <c r="AR1035" s="40"/>
      <c r="AS1035" s="40"/>
      <c r="AT1035" s="40"/>
      <c r="AU1035" s="40"/>
      <c r="AV1035" s="40"/>
      <c r="AW1035" s="40"/>
      <c r="AX1035" s="40"/>
      <c r="AY1035" s="40"/>
      <c r="AZ1035" s="40"/>
      <c r="BA1035" s="40"/>
      <c r="BB1035" s="40"/>
      <c r="BC1035" s="40"/>
      <c r="BD1035" s="40"/>
      <c r="BE1035" s="40"/>
      <c r="BF1035" s="40"/>
      <c r="BG1035" s="40"/>
      <c r="BH1035" s="40"/>
      <c r="BI1035" s="40"/>
      <c r="BJ1035" s="40"/>
      <c r="BK1035" s="42"/>
    </row>
    <row r="1036" spans="1:63" s="43" customFormat="1" x14ac:dyDescent="0.2">
      <c r="A1036" s="51"/>
      <c r="B1036" s="40"/>
      <c r="C1036" s="40"/>
      <c r="D1036" s="40"/>
      <c r="E1036" s="40"/>
      <c r="F1036" s="40"/>
      <c r="G1036" s="40"/>
      <c r="H1036" s="41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  <c r="AA1036" s="40"/>
      <c r="AB1036" s="40"/>
      <c r="AC1036" s="40"/>
      <c r="AD1036" s="40"/>
      <c r="AE1036" s="40"/>
      <c r="AF1036" s="40"/>
      <c r="AG1036" s="40"/>
      <c r="AH1036" s="40"/>
      <c r="AI1036" s="40"/>
      <c r="AJ1036" s="40"/>
      <c r="AK1036" s="40"/>
      <c r="AL1036" s="40"/>
      <c r="AM1036" s="40"/>
      <c r="AN1036" s="40"/>
      <c r="AO1036" s="40"/>
      <c r="AP1036" s="40"/>
      <c r="AQ1036" s="40"/>
      <c r="AR1036" s="40"/>
      <c r="AS1036" s="40"/>
      <c r="AT1036" s="40"/>
      <c r="AU1036" s="40"/>
      <c r="AV1036" s="40"/>
      <c r="AW1036" s="40"/>
      <c r="AX1036" s="40"/>
      <c r="AY1036" s="40"/>
      <c r="AZ1036" s="40"/>
      <c r="BA1036" s="40"/>
      <c r="BB1036" s="40"/>
      <c r="BC1036" s="40"/>
      <c r="BD1036" s="40"/>
      <c r="BE1036" s="40"/>
      <c r="BF1036" s="40"/>
      <c r="BG1036" s="40"/>
      <c r="BH1036" s="40"/>
      <c r="BI1036" s="40"/>
      <c r="BJ1036" s="40"/>
      <c r="BK1036" s="42"/>
    </row>
    <row r="1037" spans="1:63" s="43" customFormat="1" x14ac:dyDescent="0.2">
      <c r="A1037" s="51"/>
      <c r="B1037" s="40"/>
      <c r="C1037" s="40"/>
      <c r="D1037" s="40"/>
      <c r="E1037" s="40"/>
      <c r="F1037" s="40"/>
      <c r="G1037" s="40"/>
      <c r="H1037" s="41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  <c r="AA1037" s="40"/>
      <c r="AB1037" s="40"/>
      <c r="AC1037" s="40"/>
      <c r="AD1037" s="40"/>
      <c r="AE1037" s="40"/>
      <c r="AF1037" s="40"/>
      <c r="AG1037" s="40"/>
      <c r="AH1037" s="40"/>
      <c r="AI1037" s="40"/>
      <c r="AJ1037" s="40"/>
      <c r="AK1037" s="40"/>
      <c r="AL1037" s="40"/>
      <c r="AM1037" s="40"/>
      <c r="AN1037" s="40"/>
      <c r="AO1037" s="40"/>
      <c r="AP1037" s="40"/>
      <c r="AQ1037" s="40"/>
      <c r="AR1037" s="40"/>
      <c r="AS1037" s="40"/>
      <c r="AT1037" s="40"/>
      <c r="AU1037" s="40"/>
      <c r="AV1037" s="40"/>
      <c r="AW1037" s="40"/>
      <c r="AX1037" s="40"/>
      <c r="AY1037" s="40"/>
      <c r="AZ1037" s="40"/>
      <c r="BA1037" s="40"/>
      <c r="BB1037" s="40"/>
      <c r="BC1037" s="40"/>
      <c r="BD1037" s="40"/>
      <c r="BE1037" s="40"/>
      <c r="BF1037" s="40"/>
      <c r="BG1037" s="40"/>
      <c r="BH1037" s="40"/>
      <c r="BI1037" s="40"/>
      <c r="BJ1037" s="40"/>
      <c r="BK1037" s="42"/>
    </row>
    <row r="1038" spans="1:63" s="43" customFormat="1" x14ac:dyDescent="0.2">
      <c r="A1038" s="51"/>
      <c r="B1038" s="40"/>
      <c r="C1038" s="40"/>
      <c r="D1038" s="40"/>
      <c r="E1038" s="40"/>
      <c r="F1038" s="40"/>
      <c r="G1038" s="40"/>
      <c r="H1038" s="41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  <c r="AA1038" s="40"/>
      <c r="AB1038" s="40"/>
      <c r="AC1038" s="40"/>
      <c r="AD1038" s="40"/>
      <c r="AE1038" s="40"/>
      <c r="AF1038" s="40"/>
      <c r="AG1038" s="40"/>
      <c r="AH1038" s="40"/>
      <c r="AI1038" s="40"/>
      <c r="AJ1038" s="40"/>
      <c r="AK1038" s="40"/>
      <c r="AL1038" s="40"/>
      <c r="AM1038" s="40"/>
      <c r="AN1038" s="40"/>
      <c r="AO1038" s="40"/>
      <c r="AP1038" s="40"/>
      <c r="AQ1038" s="40"/>
      <c r="AR1038" s="40"/>
      <c r="AS1038" s="40"/>
      <c r="AT1038" s="40"/>
      <c r="AU1038" s="40"/>
      <c r="AV1038" s="40"/>
      <c r="AW1038" s="40"/>
      <c r="AX1038" s="40"/>
      <c r="AY1038" s="40"/>
      <c r="AZ1038" s="40"/>
      <c r="BA1038" s="40"/>
      <c r="BB1038" s="40"/>
      <c r="BC1038" s="40"/>
      <c r="BD1038" s="40"/>
      <c r="BE1038" s="40"/>
      <c r="BF1038" s="40"/>
      <c r="BG1038" s="40"/>
      <c r="BH1038" s="40"/>
      <c r="BI1038" s="40"/>
      <c r="BJ1038" s="40"/>
      <c r="BK1038" s="42"/>
    </row>
    <row r="1039" spans="1:63" s="43" customFormat="1" x14ac:dyDescent="0.2">
      <c r="A1039" s="51"/>
      <c r="B1039" s="40"/>
      <c r="C1039" s="40"/>
      <c r="D1039" s="40"/>
      <c r="E1039" s="40"/>
      <c r="F1039" s="40"/>
      <c r="G1039" s="40"/>
      <c r="H1039" s="41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  <c r="AA1039" s="40"/>
      <c r="AB1039" s="40"/>
      <c r="AC1039" s="40"/>
      <c r="AD1039" s="40"/>
      <c r="AE1039" s="40"/>
      <c r="AF1039" s="40"/>
      <c r="AG1039" s="40"/>
      <c r="AH1039" s="40"/>
      <c r="AI1039" s="40"/>
      <c r="AJ1039" s="40"/>
      <c r="AK1039" s="40"/>
      <c r="AL1039" s="40"/>
      <c r="AM1039" s="40"/>
      <c r="AN1039" s="40"/>
      <c r="AO1039" s="40"/>
      <c r="AP1039" s="40"/>
      <c r="AQ1039" s="40"/>
      <c r="AR1039" s="40"/>
      <c r="AS1039" s="40"/>
      <c r="AT1039" s="40"/>
      <c r="AU1039" s="40"/>
      <c r="AV1039" s="40"/>
      <c r="AW1039" s="40"/>
      <c r="AX1039" s="40"/>
      <c r="AY1039" s="40"/>
      <c r="AZ1039" s="40"/>
      <c r="BA1039" s="40"/>
      <c r="BB1039" s="40"/>
      <c r="BC1039" s="40"/>
      <c r="BD1039" s="40"/>
      <c r="BE1039" s="40"/>
      <c r="BF1039" s="40"/>
      <c r="BG1039" s="40"/>
      <c r="BH1039" s="40"/>
      <c r="BI1039" s="40"/>
      <c r="BJ1039" s="40"/>
      <c r="BK1039" s="42"/>
    </row>
    <row r="1040" spans="1:63" s="43" customFormat="1" x14ac:dyDescent="0.2">
      <c r="A1040" s="51"/>
      <c r="B1040" s="40"/>
      <c r="C1040" s="40"/>
      <c r="D1040" s="40"/>
      <c r="E1040" s="40"/>
      <c r="F1040" s="40"/>
      <c r="G1040" s="40"/>
      <c r="H1040" s="41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  <c r="AA1040" s="40"/>
      <c r="AB1040" s="40"/>
      <c r="AC1040" s="40"/>
      <c r="AD1040" s="40"/>
      <c r="AE1040" s="40"/>
      <c r="AF1040" s="40"/>
      <c r="AG1040" s="40"/>
      <c r="AH1040" s="40"/>
      <c r="AI1040" s="40"/>
      <c r="AJ1040" s="40"/>
      <c r="AK1040" s="40"/>
      <c r="AL1040" s="40"/>
      <c r="AM1040" s="40"/>
      <c r="AN1040" s="40"/>
      <c r="AO1040" s="40"/>
      <c r="AP1040" s="40"/>
      <c r="AQ1040" s="40"/>
      <c r="AR1040" s="40"/>
      <c r="AS1040" s="40"/>
      <c r="AT1040" s="40"/>
      <c r="AU1040" s="40"/>
      <c r="AV1040" s="40"/>
      <c r="AW1040" s="40"/>
      <c r="AX1040" s="40"/>
      <c r="AY1040" s="40"/>
      <c r="AZ1040" s="40"/>
      <c r="BA1040" s="40"/>
      <c r="BB1040" s="40"/>
      <c r="BC1040" s="40"/>
      <c r="BD1040" s="40"/>
      <c r="BE1040" s="40"/>
      <c r="BF1040" s="40"/>
      <c r="BG1040" s="40"/>
      <c r="BH1040" s="40"/>
      <c r="BI1040" s="40"/>
      <c r="BJ1040" s="40"/>
      <c r="BK1040" s="42"/>
    </row>
    <row r="1041" spans="1:63" s="43" customFormat="1" x14ac:dyDescent="0.2">
      <c r="A1041" s="51"/>
      <c r="B1041" s="40"/>
      <c r="C1041" s="40"/>
      <c r="D1041" s="40"/>
      <c r="E1041" s="40"/>
      <c r="F1041" s="40"/>
      <c r="G1041" s="40"/>
      <c r="H1041" s="41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0"/>
      <c r="AF1041" s="40"/>
      <c r="AG1041" s="40"/>
      <c r="AH1041" s="40"/>
      <c r="AI1041" s="40"/>
      <c r="AJ1041" s="40"/>
      <c r="AK1041" s="40"/>
      <c r="AL1041" s="40"/>
      <c r="AM1041" s="40"/>
      <c r="AN1041" s="40"/>
      <c r="AO1041" s="40"/>
      <c r="AP1041" s="40"/>
      <c r="AQ1041" s="40"/>
      <c r="AR1041" s="40"/>
      <c r="AS1041" s="40"/>
      <c r="AT1041" s="40"/>
      <c r="AU1041" s="40"/>
      <c r="AV1041" s="40"/>
      <c r="AW1041" s="40"/>
      <c r="AX1041" s="40"/>
      <c r="AY1041" s="40"/>
      <c r="AZ1041" s="40"/>
      <c r="BA1041" s="40"/>
      <c r="BB1041" s="40"/>
      <c r="BC1041" s="40"/>
      <c r="BD1041" s="40"/>
      <c r="BE1041" s="40"/>
      <c r="BF1041" s="40"/>
      <c r="BG1041" s="40"/>
      <c r="BH1041" s="40"/>
      <c r="BI1041" s="40"/>
      <c r="BJ1041" s="40"/>
      <c r="BK1041" s="42"/>
    </row>
    <row r="1042" spans="1:63" s="43" customFormat="1" x14ac:dyDescent="0.2">
      <c r="A1042" s="51"/>
      <c r="B1042" s="40"/>
      <c r="C1042" s="40"/>
      <c r="D1042" s="40"/>
      <c r="E1042" s="40"/>
      <c r="F1042" s="40"/>
      <c r="G1042" s="40"/>
      <c r="H1042" s="41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  <c r="AA1042" s="40"/>
      <c r="AB1042" s="40"/>
      <c r="AC1042" s="40"/>
      <c r="AD1042" s="40"/>
      <c r="AE1042" s="40"/>
      <c r="AF1042" s="40"/>
      <c r="AG1042" s="40"/>
      <c r="AH1042" s="40"/>
      <c r="AI1042" s="40"/>
      <c r="AJ1042" s="40"/>
      <c r="AK1042" s="40"/>
      <c r="AL1042" s="40"/>
      <c r="AM1042" s="40"/>
      <c r="AN1042" s="40"/>
      <c r="AO1042" s="40"/>
      <c r="AP1042" s="40"/>
      <c r="AQ1042" s="40"/>
      <c r="AR1042" s="40"/>
      <c r="AS1042" s="40"/>
      <c r="AT1042" s="40"/>
      <c r="AU1042" s="40"/>
      <c r="AV1042" s="40"/>
      <c r="AW1042" s="40"/>
      <c r="AX1042" s="40"/>
      <c r="AY1042" s="40"/>
      <c r="AZ1042" s="40"/>
      <c r="BA1042" s="40"/>
      <c r="BB1042" s="40"/>
      <c r="BC1042" s="40"/>
      <c r="BD1042" s="40"/>
      <c r="BE1042" s="40"/>
      <c r="BF1042" s="40"/>
      <c r="BG1042" s="40"/>
      <c r="BH1042" s="40"/>
      <c r="BI1042" s="40"/>
      <c r="BJ1042" s="40"/>
      <c r="BK1042" s="42"/>
    </row>
    <row r="1043" spans="1:63" s="43" customFormat="1" x14ac:dyDescent="0.2">
      <c r="A1043" s="51"/>
      <c r="B1043" s="40"/>
      <c r="C1043" s="40"/>
      <c r="D1043" s="40"/>
      <c r="E1043" s="40"/>
      <c r="F1043" s="40"/>
      <c r="G1043" s="40"/>
      <c r="H1043" s="41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  <c r="AC1043" s="40"/>
      <c r="AD1043" s="40"/>
      <c r="AE1043" s="40"/>
      <c r="AF1043" s="40"/>
      <c r="AG1043" s="40"/>
      <c r="AH1043" s="40"/>
      <c r="AI1043" s="40"/>
      <c r="AJ1043" s="40"/>
      <c r="AK1043" s="40"/>
      <c r="AL1043" s="40"/>
      <c r="AM1043" s="40"/>
      <c r="AN1043" s="40"/>
      <c r="AO1043" s="40"/>
      <c r="AP1043" s="40"/>
      <c r="AQ1043" s="40"/>
      <c r="AR1043" s="40"/>
      <c r="AS1043" s="40"/>
      <c r="AT1043" s="40"/>
      <c r="AU1043" s="40"/>
      <c r="AV1043" s="40"/>
      <c r="AW1043" s="40"/>
      <c r="AX1043" s="40"/>
      <c r="AY1043" s="40"/>
      <c r="AZ1043" s="40"/>
      <c r="BA1043" s="40"/>
      <c r="BB1043" s="40"/>
      <c r="BC1043" s="40"/>
      <c r="BD1043" s="40"/>
      <c r="BE1043" s="40"/>
      <c r="BF1043" s="40"/>
      <c r="BG1043" s="40"/>
      <c r="BH1043" s="40"/>
      <c r="BI1043" s="40"/>
      <c r="BJ1043" s="40"/>
      <c r="BK1043" s="42"/>
    </row>
    <row r="1044" spans="1:63" s="43" customFormat="1" x14ac:dyDescent="0.2">
      <c r="A1044" s="51"/>
      <c r="B1044" s="40"/>
      <c r="C1044" s="40"/>
      <c r="D1044" s="40"/>
      <c r="E1044" s="40"/>
      <c r="F1044" s="40"/>
      <c r="G1044" s="40"/>
      <c r="H1044" s="41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  <c r="AA1044" s="40"/>
      <c r="AB1044" s="40"/>
      <c r="AC1044" s="40"/>
      <c r="AD1044" s="40"/>
      <c r="AE1044" s="40"/>
      <c r="AF1044" s="40"/>
      <c r="AG1044" s="40"/>
      <c r="AH1044" s="40"/>
      <c r="AI1044" s="40"/>
      <c r="AJ1044" s="40"/>
      <c r="AK1044" s="40"/>
      <c r="AL1044" s="40"/>
      <c r="AM1044" s="40"/>
      <c r="AN1044" s="40"/>
      <c r="AO1044" s="40"/>
      <c r="AP1044" s="40"/>
      <c r="AQ1044" s="40"/>
      <c r="AR1044" s="40"/>
      <c r="AS1044" s="40"/>
      <c r="AT1044" s="40"/>
      <c r="AU1044" s="40"/>
      <c r="AV1044" s="40"/>
      <c r="AW1044" s="40"/>
      <c r="AX1044" s="40"/>
      <c r="AY1044" s="40"/>
      <c r="AZ1044" s="40"/>
      <c r="BA1044" s="40"/>
      <c r="BB1044" s="40"/>
      <c r="BC1044" s="40"/>
      <c r="BD1044" s="40"/>
      <c r="BE1044" s="40"/>
      <c r="BF1044" s="40"/>
      <c r="BG1044" s="40"/>
      <c r="BH1044" s="40"/>
      <c r="BI1044" s="40"/>
      <c r="BJ1044" s="40"/>
      <c r="BK1044" s="42"/>
    </row>
    <row r="1045" spans="1:63" s="43" customFormat="1" x14ac:dyDescent="0.2">
      <c r="A1045" s="51"/>
      <c r="B1045" s="40"/>
      <c r="C1045" s="40"/>
      <c r="D1045" s="40"/>
      <c r="E1045" s="40"/>
      <c r="F1045" s="40"/>
      <c r="G1045" s="40"/>
      <c r="H1045" s="41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  <c r="AA1045" s="40"/>
      <c r="AB1045" s="40"/>
      <c r="AC1045" s="40"/>
      <c r="AD1045" s="40"/>
      <c r="AE1045" s="40"/>
      <c r="AF1045" s="40"/>
      <c r="AG1045" s="40"/>
      <c r="AH1045" s="40"/>
      <c r="AI1045" s="40"/>
      <c r="AJ1045" s="40"/>
      <c r="AK1045" s="40"/>
      <c r="AL1045" s="40"/>
      <c r="AM1045" s="40"/>
      <c r="AN1045" s="40"/>
      <c r="AO1045" s="40"/>
      <c r="AP1045" s="40"/>
      <c r="AQ1045" s="40"/>
      <c r="AR1045" s="40"/>
      <c r="AS1045" s="40"/>
      <c r="AT1045" s="40"/>
      <c r="AU1045" s="40"/>
      <c r="AV1045" s="40"/>
      <c r="AW1045" s="40"/>
      <c r="AX1045" s="40"/>
      <c r="AY1045" s="40"/>
      <c r="AZ1045" s="40"/>
      <c r="BA1045" s="40"/>
      <c r="BB1045" s="40"/>
      <c r="BC1045" s="40"/>
      <c r="BD1045" s="40"/>
      <c r="BE1045" s="40"/>
      <c r="BF1045" s="40"/>
      <c r="BG1045" s="40"/>
      <c r="BH1045" s="40"/>
      <c r="BI1045" s="40"/>
      <c r="BJ1045" s="40"/>
      <c r="BK1045" s="42"/>
    </row>
    <row r="1046" spans="1:63" s="43" customFormat="1" x14ac:dyDescent="0.2">
      <c r="A1046" s="51"/>
      <c r="B1046" s="40"/>
      <c r="C1046" s="40"/>
      <c r="D1046" s="40"/>
      <c r="E1046" s="40"/>
      <c r="F1046" s="40"/>
      <c r="G1046" s="40"/>
      <c r="H1046" s="41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  <c r="AA1046" s="40"/>
      <c r="AB1046" s="40"/>
      <c r="AC1046" s="40"/>
      <c r="AD1046" s="40"/>
      <c r="AE1046" s="40"/>
      <c r="AF1046" s="40"/>
      <c r="AG1046" s="40"/>
      <c r="AH1046" s="40"/>
      <c r="AI1046" s="40"/>
      <c r="AJ1046" s="40"/>
      <c r="AK1046" s="40"/>
      <c r="AL1046" s="40"/>
      <c r="AM1046" s="40"/>
      <c r="AN1046" s="40"/>
      <c r="AO1046" s="40"/>
      <c r="AP1046" s="40"/>
      <c r="AQ1046" s="40"/>
      <c r="AR1046" s="40"/>
      <c r="AS1046" s="40"/>
      <c r="AT1046" s="40"/>
      <c r="AU1046" s="40"/>
      <c r="AV1046" s="40"/>
      <c r="AW1046" s="40"/>
      <c r="AX1046" s="40"/>
      <c r="AY1046" s="40"/>
      <c r="AZ1046" s="40"/>
      <c r="BA1046" s="40"/>
      <c r="BB1046" s="40"/>
      <c r="BC1046" s="40"/>
      <c r="BD1046" s="40"/>
      <c r="BE1046" s="40"/>
      <c r="BF1046" s="40"/>
      <c r="BG1046" s="40"/>
      <c r="BH1046" s="40"/>
      <c r="BI1046" s="40"/>
      <c r="BJ1046" s="40"/>
      <c r="BK1046" s="42"/>
    </row>
    <row r="1047" spans="1:63" s="43" customFormat="1" x14ac:dyDescent="0.2">
      <c r="A1047" s="51"/>
      <c r="B1047" s="40"/>
      <c r="C1047" s="40"/>
      <c r="D1047" s="40"/>
      <c r="E1047" s="40"/>
      <c r="F1047" s="40"/>
      <c r="G1047" s="40"/>
      <c r="H1047" s="41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  <c r="AA1047" s="40"/>
      <c r="AB1047" s="40"/>
      <c r="AC1047" s="40"/>
      <c r="AD1047" s="40"/>
      <c r="AE1047" s="40"/>
      <c r="AF1047" s="40"/>
      <c r="AG1047" s="40"/>
      <c r="AH1047" s="40"/>
      <c r="AI1047" s="40"/>
      <c r="AJ1047" s="40"/>
      <c r="AK1047" s="40"/>
      <c r="AL1047" s="40"/>
      <c r="AM1047" s="40"/>
      <c r="AN1047" s="40"/>
      <c r="AO1047" s="40"/>
      <c r="AP1047" s="40"/>
      <c r="AQ1047" s="40"/>
      <c r="AR1047" s="40"/>
      <c r="AS1047" s="40"/>
      <c r="AT1047" s="40"/>
      <c r="AU1047" s="40"/>
      <c r="AV1047" s="40"/>
      <c r="AW1047" s="40"/>
      <c r="AX1047" s="40"/>
      <c r="AY1047" s="40"/>
      <c r="AZ1047" s="40"/>
      <c r="BA1047" s="40"/>
      <c r="BB1047" s="40"/>
      <c r="BC1047" s="40"/>
      <c r="BD1047" s="40"/>
      <c r="BE1047" s="40"/>
      <c r="BF1047" s="40"/>
      <c r="BG1047" s="40"/>
      <c r="BH1047" s="40"/>
      <c r="BI1047" s="40"/>
      <c r="BJ1047" s="40"/>
      <c r="BK1047" s="42"/>
    </row>
    <row r="1048" spans="1:63" s="43" customFormat="1" x14ac:dyDescent="0.2">
      <c r="A1048" s="51"/>
      <c r="B1048" s="40"/>
      <c r="C1048" s="40"/>
      <c r="D1048" s="40"/>
      <c r="E1048" s="40"/>
      <c r="F1048" s="40"/>
      <c r="G1048" s="40"/>
      <c r="H1048" s="41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  <c r="AA1048" s="40"/>
      <c r="AB1048" s="40"/>
      <c r="AC1048" s="40"/>
      <c r="AD1048" s="40"/>
      <c r="AE1048" s="40"/>
      <c r="AF1048" s="40"/>
      <c r="AG1048" s="40"/>
      <c r="AH1048" s="40"/>
      <c r="AI1048" s="40"/>
      <c r="AJ1048" s="40"/>
      <c r="AK1048" s="40"/>
      <c r="AL1048" s="40"/>
      <c r="AM1048" s="40"/>
      <c r="AN1048" s="40"/>
      <c r="AO1048" s="40"/>
      <c r="AP1048" s="40"/>
      <c r="AQ1048" s="40"/>
      <c r="AR1048" s="40"/>
      <c r="AS1048" s="40"/>
      <c r="AT1048" s="40"/>
      <c r="AU1048" s="40"/>
      <c r="AV1048" s="40"/>
      <c r="AW1048" s="40"/>
      <c r="AX1048" s="40"/>
      <c r="AY1048" s="40"/>
      <c r="AZ1048" s="40"/>
      <c r="BA1048" s="40"/>
      <c r="BB1048" s="40"/>
      <c r="BC1048" s="40"/>
      <c r="BD1048" s="40"/>
      <c r="BE1048" s="40"/>
      <c r="BF1048" s="40"/>
      <c r="BG1048" s="40"/>
      <c r="BH1048" s="40"/>
      <c r="BI1048" s="40"/>
      <c r="BJ1048" s="40"/>
      <c r="BK1048" s="42"/>
    </row>
    <row r="1049" spans="1:63" s="43" customFormat="1" x14ac:dyDescent="0.2">
      <c r="A1049" s="51"/>
      <c r="B1049" s="40"/>
      <c r="C1049" s="40"/>
      <c r="D1049" s="40"/>
      <c r="E1049" s="40"/>
      <c r="F1049" s="40"/>
      <c r="G1049" s="40"/>
      <c r="H1049" s="41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  <c r="AA1049" s="40"/>
      <c r="AB1049" s="40"/>
      <c r="AC1049" s="40"/>
      <c r="AD1049" s="40"/>
      <c r="AE1049" s="40"/>
      <c r="AF1049" s="40"/>
      <c r="AG1049" s="40"/>
      <c r="AH1049" s="40"/>
      <c r="AI1049" s="40"/>
      <c r="AJ1049" s="40"/>
      <c r="AK1049" s="40"/>
      <c r="AL1049" s="40"/>
      <c r="AM1049" s="40"/>
      <c r="AN1049" s="40"/>
      <c r="AO1049" s="40"/>
      <c r="AP1049" s="40"/>
      <c r="AQ1049" s="40"/>
      <c r="AR1049" s="40"/>
      <c r="AS1049" s="40"/>
      <c r="AT1049" s="40"/>
      <c r="AU1049" s="40"/>
      <c r="AV1049" s="40"/>
      <c r="AW1049" s="40"/>
      <c r="AX1049" s="40"/>
      <c r="AY1049" s="40"/>
      <c r="AZ1049" s="40"/>
      <c r="BA1049" s="40"/>
      <c r="BB1049" s="40"/>
      <c r="BC1049" s="40"/>
      <c r="BD1049" s="40"/>
      <c r="BE1049" s="40"/>
      <c r="BF1049" s="40"/>
      <c r="BG1049" s="40"/>
      <c r="BH1049" s="40"/>
      <c r="BI1049" s="40"/>
      <c r="BJ1049" s="40"/>
      <c r="BK1049" s="42"/>
    </row>
    <row r="1050" spans="1:63" s="43" customFormat="1" x14ac:dyDescent="0.2">
      <c r="A1050" s="51"/>
      <c r="B1050" s="40"/>
      <c r="C1050" s="40"/>
      <c r="D1050" s="40"/>
      <c r="E1050" s="40"/>
      <c r="F1050" s="40"/>
      <c r="G1050" s="40"/>
      <c r="H1050" s="41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  <c r="AA1050" s="40"/>
      <c r="AB1050" s="40"/>
      <c r="AC1050" s="40"/>
      <c r="AD1050" s="40"/>
      <c r="AE1050" s="40"/>
      <c r="AF1050" s="40"/>
      <c r="AG1050" s="40"/>
      <c r="AH1050" s="40"/>
      <c r="AI1050" s="40"/>
      <c r="AJ1050" s="40"/>
      <c r="AK1050" s="40"/>
      <c r="AL1050" s="40"/>
      <c r="AM1050" s="40"/>
      <c r="AN1050" s="40"/>
      <c r="AO1050" s="40"/>
      <c r="AP1050" s="40"/>
      <c r="AQ1050" s="40"/>
      <c r="AR1050" s="40"/>
      <c r="AS1050" s="40"/>
      <c r="AT1050" s="40"/>
      <c r="AU1050" s="40"/>
      <c r="AV1050" s="40"/>
      <c r="AW1050" s="40"/>
      <c r="AX1050" s="40"/>
      <c r="AY1050" s="40"/>
      <c r="AZ1050" s="40"/>
      <c r="BA1050" s="40"/>
      <c r="BB1050" s="40"/>
      <c r="BC1050" s="40"/>
      <c r="BD1050" s="40"/>
      <c r="BE1050" s="40"/>
      <c r="BF1050" s="40"/>
      <c r="BG1050" s="40"/>
      <c r="BH1050" s="40"/>
      <c r="BI1050" s="40"/>
      <c r="BJ1050" s="40"/>
      <c r="BK1050" s="42"/>
    </row>
    <row r="1051" spans="1:63" s="43" customFormat="1" x14ac:dyDescent="0.2">
      <c r="A1051" s="51"/>
      <c r="B1051" s="40"/>
      <c r="C1051" s="40"/>
      <c r="D1051" s="40"/>
      <c r="E1051" s="40"/>
      <c r="F1051" s="40"/>
      <c r="G1051" s="40"/>
      <c r="H1051" s="41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  <c r="AB1051" s="40"/>
      <c r="AC1051" s="40"/>
      <c r="AD1051" s="40"/>
      <c r="AE1051" s="40"/>
      <c r="AF1051" s="40"/>
      <c r="AG1051" s="40"/>
      <c r="AH1051" s="40"/>
      <c r="AI1051" s="40"/>
      <c r="AJ1051" s="40"/>
      <c r="AK1051" s="40"/>
      <c r="AL1051" s="40"/>
      <c r="AM1051" s="40"/>
      <c r="AN1051" s="40"/>
      <c r="AO1051" s="40"/>
      <c r="AP1051" s="40"/>
      <c r="AQ1051" s="40"/>
      <c r="AR1051" s="40"/>
      <c r="AS1051" s="40"/>
      <c r="AT1051" s="40"/>
      <c r="AU1051" s="40"/>
      <c r="AV1051" s="40"/>
      <c r="AW1051" s="40"/>
      <c r="AX1051" s="40"/>
      <c r="AY1051" s="40"/>
      <c r="AZ1051" s="40"/>
      <c r="BA1051" s="40"/>
      <c r="BB1051" s="40"/>
      <c r="BC1051" s="40"/>
      <c r="BD1051" s="40"/>
      <c r="BE1051" s="40"/>
      <c r="BF1051" s="40"/>
      <c r="BG1051" s="40"/>
      <c r="BH1051" s="40"/>
      <c r="BI1051" s="40"/>
      <c r="BJ1051" s="40"/>
      <c r="BK1051" s="42"/>
    </row>
    <row r="1052" spans="1:63" s="43" customFormat="1" x14ac:dyDescent="0.2">
      <c r="A1052" s="51"/>
      <c r="B1052" s="40"/>
      <c r="C1052" s="40"/>
      <c r="D1052" s="40"/>
      <c r="E1052" s="40"/>
      <c r="F1052" s="40"/>
      <c r="G1052" s="40"/>
      <c r="H1052" s="41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  <c r="AA1052" s="40"/>
      <c r="AB1052" s="40"/>
      <c r="AC1052" s="40"/>
      <c r="AD1052" s="40"/>
      <c r="AE1052" s="40"/>
      <c r="AF1052" s="40"/>
      <c r="AG1052" s="40"/>
      <c r="AH1052" s="40"/>
      <c r="AI1052" s="40"/>
      <c r="AJ1052" s="40"/>
      <c r="AK1052" s="40"/>
      <c r="AL1052" s="40"/>
      <c r="AM1052" s="40"/>
      <c r="AN1052" s="40"/>
      <c r="AO1052" s="40"/>
      <c r="AP1052" s="40"/>
      <c r="AQ1052" s="40"/>
      <c r="AR1052" s="40"/>
      <c r="AS1052" s="40"/>
      <c r="AT1052" s="40"/>
      <c r="AU1052" s="40"/>
      <c r="AV1052" s="40"/>
      <c r="AW1052" s="40"/>
      <c r="AX1052" s="40"/>
      <c r="AY1052" s="40"/>
      <c r="AZ1052" s="40"/>
      <c r="BA1052" s="40"/>
      <c r="BB1052" s="40"/>
      <c r="BC1052" s="40"/>
      <c r="BD1052" s="40"/>
      <c r="BE1052" s="40"/>
      <c r="BF1052" s="40"/>
      <c r="BG1052" s="40"/>
      <c r="BH1052" s="40"/>
      <c r="BI1052" s="40"/>
      <c r="BJ1052" s="40"/>
      <c r="BK1052" s="42"/>
    </row>
    <row r="1053" spans="1:63" s="43" customFormat="1" x14ac:dyDescent="0.2">
      <c r="A1053" s="51"/>
      <c r="B1053" s="40"/>
      <c r="C1053" s="40"/>
      <c r="D1053" s="40"/>
      <c r="E1053" s="40"/>
      <c r="F1053" s="40"/>
      <c r="G1053" s="40"/>
      <c r="H1053" s="41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  <c r="AA1053" s="40"/>
      <c r="AB1053" s="40"/>
      <c r="AC1053" s="40"/>
      <c r="AD1053" s="40"/>
      <c r="AE1053" s="40"/>
      <c r="AF1053" s="40"/>
      <c r="AG1053" s="40"/>
      <c r="AH1053" s="40"/>
      <c r="AI1053" s="40"/>
      <c r="AJ1053" s="40"/>
      <c r="AK1053" s="40"/>
      <c r="AL1053" s="40"/>
      <c r="AM1053" s="40"/>
      <c r="AN1053" s="40"/>
      <c r="AO1053" s="40"/>
      <c r="AP1053" s="40"/>
      <c r="AQ1053" s="40"/>
      <c r="AR1053" s="40"/>
      <c r="AS1053" s="40"/>
      <c r="AT1053" s="40"/>
      <c r="AU1053" s="40"/>
      <c r="AV1053" s="40"/>
      <c r="AW1053" s="40"/>
      <c r="AX1053" s="40"/>
      <c r="AY1053" s="40"/>
      <c r="AZ1053" s="40"/>
      <c r="BA1053" s="40"/>
      <c r="BB1053" s="40"/>
      <c r="BC1053" s="40"/>
      <c r="BD1053" s="40"/>
      <c r="BE1053" s="40"/>
      <c r="BF1053" s="40"/>
      <c r="BG1053" s="40"/>
      <c r="BH1053" s="40"/>
      <c r="BI1053" s="40"/>
      <c r="BJ1053" s="40"/>
      <c r="BK1053" s="42"/>
    </row>
    <row r="1054" spans="1:63" s="43" customFormat="1" x14ac:dyDescent="0.2">
      <c r="A1054" s="51"/>
      <c r="B1054" s="40"/>
      <c r="C1054" s="40"/>
      <c r="D1054" s="40"/>
      <c r="E1054" s="40"/>
      <c r="F1054" s="40"/>
      <c r="G1054" s="40"/>
      <c r="H1054" s="41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  <c r="AA1054" s="40"/>
      <c r="AB1054" s="40"/>
      <c r="AC1054" s="40"/>
      <c r="AD1054" s="40"/>
      <c r="AE1054" s="40"/>
      <c r="AF1054" s="40"/>
      <c r="AG1054" s="40"/>
      <c r="AH1054" s="40"/>
      <c r="AI1054" s="40"/>
      <c r="AJ1054" s="40"/>
      <c r="AK1054" s="40"/>
      <c r="AL1054" s="40"/>
      <c r="AM1054" s="40"/>
      <c r="AN1054" s="40"/>
      <c r="AO1054" s="40"/>
      <c r="AP1054" s="40"/>
      <c r="AQ1054" s="40"/>
      <c r="AR1054" s="40"/>
      <c r="AS1054" s="40"/>
      <c r="AT1054" s="40"/>
      <c r="AU1054" s="40"/>
      <c r="AV1054" s="40"/>
      <c r="AW1054" s="40"/>
      <c r="AX1054" s="40"/>
      <c r="AY1054" s="40"/>
      <c r="AZ1054" s="40"/>
      <c r="BA1054" s="40"/>
      <c r="BB1054" s="40"/>
      <c r="BC1054" s="40"/>
      <c r="BD1054" s="40"/>
      <c r="BE1054" s="40"/>
      <c r="BF1054" s="40"/>
      <c r="BG1054" s="40"/>
      <c r="BH1054" s="40"/>
      <c r="BI1054" s="40"/>
      <c r="BJ1054" s="40"/>
      <c r="BK1054" s="42"/>
    </row>
    <row r="1055" spans="1:63" s="43" customFormat="1" x14ac:dyDescent="0.2">
      <c r="A1055" s="51"/>
      <c r="B1055" s="40"/>
      <c r="C1055" s="40"/>
      <c r="D1055" s="40"/>
      <c r="E1055" s="40"/>
      <c r="F1055" s="40"/>
      <c r="G1055" s="40"/>
      <c r="H1055" s="41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  <c r="AA1055" s="40"/>
      <c r="AB1055" s="40"/>
      <c r="AC1055" s="40"/>
      <c r="AD1055" s="40"/>
      <c r="AE1055" s="40"/>
      <c r="AF1055" s="40"/>
      <c r="AG1055" s="40"/>
      <c r="AH1055" s="40"/>
      <c r="AI1055" s="40"/>
      <c r="AJ1055" s="40"/>
      <c r="AK1055" s="40"/>
      <c r="AL1055" s="40"/>
      <c r="AM1055" s="40"/>
      <c r="AN1055" s="40"/>
      <c r="AO1055" s="40"/>
      <c r="AP1055" s="40"/>
      <c r="AQ1055" s="40"/>
      <c r="AR1055" s="40"/>
      <c r="AS1055" s="40"/>
      <c r="AT1055" s="40"/>
      <c r="AU1055" s="40"/>
      <c r="AV1055" s="40"/>
      <c r="AW1055" s="40"/>
      <c r="AX1055" s="40"/>
      <c r="AY1055" s="40"/>
      <c r="AZ1055" s="40"/>
      <c r="BA1055" s="40"/>
      <c r="BB1055" s="40"/>
      <c r="BC1055" s="40"/>
      <c r="BD1055" s="40"/>
      <c r="BE1055" s="40"/>
      <c r="BF1055" s="40"/>
      <c r="BG1055" s="40"/>
      <c r="BH1055" s="40"/>
      <c r="BI1055" s="40"/>
      <c r="BJ1055" s="40"/>
      <c r="BK1055" s="42"/>
    </row>
    <row r="1056" spans="1:63" s="43" customFormat="1" x14ac:dyDescent="0.2">
      <c r="A1056" s="51"/>
      <c r="B1056" s="40"/>
      <c r="C1056" s="40"/>
      <c r="D1056" s="40"/>
      <c r="E1056" s="40"/>
      <c r="F1056" s="40"/>
      <c r="G1056" s="40"/>
      <c r="H1056" s="41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  <c r="AA1056" s="40"/>
      <c r="AB1056" s="40"/>
      <c r="AC1056" s="40"/>
      <c r="AD1056" s="40"/>
      <c r="AE1056" s="40"/>
      <c r="AF1056" s="40"/>
      <c r="AG1056" s="40"/>
      <c r="AH1056" s="40"/>
      <c r="AI1056" s="40"/>
      <c r="AJ1056" s="40"/>
      <c r="AK1056" s="40"/>
      <c r="AL1056" s="40"/>
      <c r="AM1056" s="40"/>
      <c r="AN1056" s="40"/>
      <c r="AO1056" s="40"/>
      <c r="AP1056" s="40"/>
      <c r="AQ1056" s="40"/>
      <c r="AR1056" s="40"/>
      <c r="AS1056" s="40"/>
      <c r="AT1056" s="40"/>
      <c r="AU1056" s="40"/>
      <c r="AV1056" s="40"/>
      <c r="AW1056" s="40"/>
      <c r="AX1056" s="40"/>
      <c r="AY1056" s="40"/>
      <c r="AZ1056" s="40"/>
      <c r="BA1056" s="40"/>
      <c r="BB1056" s="40"/>
      <c r="BC1056" s="40"/>
      <c r="BD1056" s="40"/>
      <c r="BE1056" s="40"/>
      <c r="BF1056" s="40"/>
      <c r="BG1056" s="40"/>
      <c r="BH1056" s="40"/>
      <c r="BI1056" s="40"/>
      <c r="BJ1056" s="40"/>
      <c r="BK1056" s="42"/>
    </row>
    <row r="1057" spans="1:63" s="43" customFormat="1" x14ac:dyDescent="0.2">
      <c r="A1057" s="51"/>
      <c r="B1057" s="40"/>
      <c r="C1057" s="40"/>
      <c r="D1057" s="40"/>
      <c r="E1057" s="40"/>
      <c r="F1057" s="40"/>
      <c r="G1057" s="40"/>
      <c r="H1057" s="41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  <c r="AA1057" s="40"/>
      <c r="AB1057" s="40"/>
      <c r="AC1057" s="40"/>
      <c r="AD1057" s="40"/>
      <c r="AE1057" s="40"/>
      <c r="AF1057" s="40"/>
      <c r="AG1057" s="40"/>
      <c r="AH1057" s="40"/>
      <c r="AI1057" s="40"/>
      <c r="AJ1057" s="40"/>
      <c r="AK1057" s="40"/>
      <c r="AL1057" s="40"/>
      <c r="AM1057" s="40"/>
      <c r="AN1057" s="40"/>
      <c r="AO1057" s="40"/>
      <c r="AP1057" s="40"/>
      <c r="AQ1057" s="40"/>
      <c r="AR1057" s="40"/>
      <c r="AS1057" s="40"/>
      <c r="AT1057" s="40"/>
      <c r="AU1057" s="40"/>
      <c r="AV1057" s="40"/>
      <c r="AW1057" s="40"/>
      <c r="AX1057" s="40"/>
      <c r="AY1057" s="40"/>
      <c r="AZ1057" s="40"/>
      <c r="BA1057" s="40"/>
      <c r="BB1057" s="40"/>
      <c r="BC1057" s="40"/>
      <c r="BD1057" s="40"/>
      <c r="BE1057" s="40"/>
      <c r="BF1057" s="40"/>
      <c r="BG1057" s="40"/>
      <c r="BH1057" s="40"/>
      <c r="BI1057" s="40"/>
      <c r="BJ1057" s="40"/>
      <c r="BK1057" s="42"/>
    </row>
    <row r="1058" spans="1:63" s="43" customFormat="1" x14ac:dyDescent="0.2">
      <c r="A1058" s="51"/>
      <c r="B1058" s="40"/>
      <c r="C1058" s="40"/>
      <c r="D1058" s="40"/>
      <c r="E1058" s="40"/>
      <c r="F1058" s="40"/>
      <c r="G1058" s="40"/>
      <c r="H1058" s="41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  <c r="AA1058" s="40"/>
      <c r="AB1058" s="40"/>
      <c r="AC1058" s="40"/>
      <c r="AD1058" s="40"/>
      <c r="AE1058" s="40"/>
      <c r="AF1058" s="40"/>
      <c r="AG1058" s="40"/>
      <c r="AH1058" s="40"/>
      <c r="AI1058" s="40"/>
      <c r="AJ1058" s="40"/>
      <c r="AK1058" s="40"/>
      <c r="AL1058" s="40"/>
      <c r="AM1058" s="40"/>
      <c r="AN1058" s="40"/>
      <c r="AO1058" s="40"/>
      <c r="AP1058" s="40"/>
      <c r="AQ1058" s="40"/>
      <c r="AR1058" s="40"/>
      <c r="AS1058" s="40"/>
      <c r="AT1058" s="40"/>
      <c r="AU1058" s="40"/>
      <c r="AV1058" s="40"/>
      <c r="AW1058" s="40"/>
      <c r="AX1058" s="40"/>
      <c r="AY1058" s="40"/>
      <c r="AZ1058" s="40"/>
      <c r="BA1058" s="40"/>
      <c r="BB1058" s="40"/>
      <c r="BC1058" s="40"/>
      <c r="BD1058" s="40"/>
      <c r="BE1058" s="40"/>
      <c r="BF1058" s="40"/>
      <c r="BG1058" s="40"/>
      <c r="BH1058" s="40"/>
      <c r="BI1058" s="40"/>
      <c r="BJ1058" s="40"/>
      <c r="BK1058" s="42"/>
    </row>
    <row r="1059" spans="1:63" s="43" customFormat="1" x14ac:dyDescent="0.2">
      <c r="A1059" s="51"/>
      <c r="B1059" s="40"/>
      <c r="C1059" s="40"/>
      <c r="D1059" s="40"/>
      <c r="E1059" s="40"/>
      <c r="F1059" s="40"/>
      <c r="G1059" s="40"/>
      <c r="H1059" s="41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  <c r="AA1059" s="40"/>
      <c r="AB1059" s="40"/>
      <c r="AC1059" s="40"/>
      <c r="AD1059" s="40"/>
      <c r="AE1059" s="40"/>
      <c r="AF1059" s="40"/>
      <c r="AG1059" s="40"/>
      <c r="AH1059" s="40"/>
      <c r="AI1059" s="40"/>
      <c r="AJ1059" s="40"/>
      <c r="AK1059" s="40"/>
      <c r="AL1059" s="40"/>
      <c r="AM1059" s="40"/>
      <c r="AN1059" s="40"/>
      <c r="AO1059" s="40"/>
      <c r="AP1059" s="40"/>
      <c r="AQ1059" s="40"/>
      <c r="AR1059" s="40"/>
      <c r="AS1059" s="40"/>
      <c r="AT1059" s="40"/>
      <c r="AU1059" s="40"/>
      <c r="AV1059" s="40"/>
      <c r="AW1059" s="40"/>
      <c r="AX1059" s="40"/>
      <c r="AY1059" s="40"/>
      <c r="AZ1059" s="40"/>
      <c r="BA1059" s="40"/>
      <c r="BB1059" s="40"/>
      <c r="BC1059" s="40"/>
      <c r="BD1059" s="40"/>
      <c r="BE1059" s="40"/>
      <c r="BF1059" s="40"/>
      <c r="BG1059" s="40"/>
      <c r="BH1059" s="40"/>
      <c r="BI1059" s="40"/>
      <c r="BJ1059" s="40"/>
      <c r="BK1059" s="42"/>
    </row>
    <row r="1060" spans="1:63" s="43" customFormat="1" x14ac:dyDescent="0.2">
      <c r="A1060" s="51"/>
      <c r="B1060" s="40"/>
      <c r="C1060" s="40"/>
      <c r="D1060" s="40"/>
      <c r="E1060" s="40"/>
      <c r="F1060" s="40"/>
      <c r="G1060" s="40"/>
      <c r="H1060" s="41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  <c r="AA1060" s="40"/>
      <c r="AB1060" s="40"/>
      <c r="AC1060" s="40"/>
      <c r="AD1060" s="40"/>
      <c r="AE1060" s="40"/>
      <c r="AF1060" s="40"/>
      <c r="AG1060" s="40"/>
      <c r="AH1060" s="40"/>
      <c r="AI1060" s="40"/>
      <c r="AJ1060" s="40"/>
      <c r="AK1060" s="40"/>
      <c r="AL1060" s="40"/>
      <c r="AM1060" s="40"/>
      <c r="AN1060" s="40"/>
      <c r="AO1060" s="40"/>
      <c r="AP1060" s="40"/>
      <c r="AQ1060" s="40"/>
      <c r="AR1060" s="40"/>
      <c r="AS1060" s="40"/>
      <c r="AT1060" s="40"/>
      <c r="AU1060" s="40"/>
      <c r="AV1060" s="40"/>
      <c r="AW1060" s="40"/>
      <c r="AX1060" s="40"/>
      <c r="AY1060" s="40"/>
      <c r="AZ1060" s="40"/>
      <c r="BA1060" s="40"/>
      <c r="BB1060" s="40"/>
      <c r="BC1060" s="40"/>
      <c r="BD1060" s="40"/>
      <c r="BE1060" s="40"/>
      <c r="BF1060" s="40"/>
      <c r="BG1060" s="40"/>
      <c r="BH1060" s="40"/>
      <c r="BI1060" s="40"/>
      <c r="BJ1060" s="40"/>
      <c r="BK1060" s="42"/>
    </row>
    <row r="1061" spans="1:63" s="43" customFormat="1" x14ac:dyDescent="0.2">
      <c r="A1061" s="51"/>
      <c r="B1061" s="40"/>
      <c r="C1061" s="40"/>
      <c r="D1061" s="40"/>
      <c r="E1061" s="40"/>
      <c r="F1061" s="40"/>
      <c r="G1061" s="40"/>
      <c r="H1061" s="41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  <c r="AA1061" s="40"/>
      <c r="AB1061" s="40"/>
      <c r="AC1061" s="40"/>
      <c r="AD1061" s="40"/>
      <c r="AE1061" s="40"/>
      <c r="AF1061" s="40"/>
      <c r="AG1061" s="40"/>
      <c r="AH1061" s="40"/>
      <c r="AI1061" s="40"/>
      <c r="AJ1061" s="40"/>
      <c r="AK1061" s="40"/>
      <c r="AL1061" s="40"/>
      <c r="AM1061" s="40"/>
      <c r="AN1061" s="40"/>
      <c r="AO1061" s="40"/>
      <c r="AP1061" s="40"/>
      <c r="AQ1061" s="40"/>
      <c r="AR1061" s="40"/>
      <c r="AS1061" s="40"/>
      <c r="AT1061" s="40"/>
      <c r="AU1061" s="40"/>
      <c r="AV1061" s="40"/>
      <c r="AW1061" s="40"/>
      <c r="AX1061" s="40"/>
      <c r="AY1061" s="40"/>
      <c r="AZ1061" s="40"/>
      <c r="BA1061" s="40"/>
      <c r="BB1061" s="40"/>
      <c r="BC1061" s="40"/>
      <c r="BD1061" s="40"/>
      <c r="BE1061" s="40"/>
      <c r="BF1061" s="40"/>
      <c r="BG1061" s="40"/>
      <c r="BH1061" s="40"/>
      <c r="BI1061" s="40"/>
      <c r="BJ1061" s="40"/>
      <c r="BK1061" s="42"/>
    </row>
    <row r="1062" spans="1:63" s="43" customFormat="1" x14ac:dyDescent="0.2">
      <c r="A1062" s="51"/>
      <c r="B1062" s="40"/>
      <c r="C1062" s="40"/>
      <c r="D1062" s="40"/>
      <c r="E1062" s="40"/>
      <c r="F1062" s="40"/>
      <c r="G1062" s="40"/>
      <c r="H1062" s="41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  <c r="AA1062" s="40"/>
      <c r="AB1062" s="40"/>
      <c r="AC1062" s="40"/>
      <c r="AD1062" s="40"/>
      <c r="AE1062" s="40"/>
      <c r="AF1062" s="40"/>
      <c r="AG1062" s="40"/>
      <c r="AH1062" s="40"/>
      <c r="AI1062" s="40"/>
      <c r="AJ1062" s="40"/>
      <c r="AK1062" s="40"/>
      <c r="AL1062" s="40"/>
      <c r="AM1062" s="40"/>
      <c r="AN1062" s="40"/>
      <c r="AO1062" s="40"/>
      <c r="AP1062" s="40"/>
      <c r="AQ1062" s="40"/>
      <c r="AR1062" s="40"/>
      <c r="AS1062" s="40"/>
      <c r="AT1062" s="40"/>
      <c r="AU1062" s="40"/>
      <c r="AV1062" s="40"/>
      <c r="AW1062" s="40"/>
      <c r="AX1062" s="40"/>
      <c r="AY1062" s="40"/>
      <c r="AZ1062" s="40"/>
      <c r="BA1062" s="40"/>
      <c r="BB1062" s="40"/>
      <c r="BC1062" s="40"/>
      <c r="BD1062" s="40"/>
      <c r="BE1062" s="40"/>
      <c r="BF1062" s="40"/>
      <c r="BG1062" s="40"/>
      <c r="BH1062" s="40"/>
      <c r="BI1062" s="40"/>
      <c r="BJ1062" s="40"/>
      <c r="BK1062" s="42"/>
    </row>
    <row r="1063" spans="1:63" s="43" customFormat="1" x14ac:dyDescent="0.2">
      <c r="A1063" s="51"/>
      <c r="B1063" s="40"/>
      <c r="C1063" s="40"/>
      <c r="D1063" s="40"/>
      <c r="E1063" s="40"/>
      <c r="F1063" s="40"/>
      <c r="G1063" s="40"/>
      <c r="H1063" s="41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  <c r="AB1063" s="40"/>
      <c r="AC1063" s="40"/>
      <c r="AD1063" s="40"/>
      <c r="AE1063" s="40"/>
      <c r="AF1063" s="40"/>
      <c r="AG1063" s="40"/>
      <c r="AH1063" s="40"/>
      <c r="AI1063" s="40"/>
      <c r="AJ1063" s="40"/>
      <c r="AK1063" s="40"/>
      <c r="AL1063" s="40"/>
      <c r="AM1063" s="40"/>
      <c r="AN1063" s="40"/>
      <c r="AO1063" s="40"/>
      <c r="AP1063" s="40"/>
      <c r="AQ1063" s="40"/>
      <c r="AR1063" s="40"/>
      <c r="AS1063" s="40"/>
      <c r="AT1063" s="40"/>
      <c r="AU1063" s="40"/>
      <c r="AV1063" s="40"/>
      <c r="AW1063" s="40"/>
      <c r="AX1063" s="40"/>
      <c r="AY1063" s="40"/>
      <c r="AZ1063" s="40"/>
      <c r="BA1063" s="40"/>
      <c r="BB1063" s="40"/>
      <c r="BC1063" s="40"/>
      <c r="BD1063" s="40"/>
      <c r="BE1063" s="40"/>
      <c r="BF1063" s="40"/>
      <c r="BG1063" s="40"/>
      <c r="BH1063" s="40"/>
      <c r="BI1063" s="40"/>
      <c r="BJ1063" s="40"/>
      <c r="BK1063" s="42"/>
    </row>
    <row r="1064" spans="1:63" s="43" customFormat="1" x14ac:dyDescent="0.2">
      <c r="A1064" s="51"/>
      <c r="B1064" s="40"/>
      <c r="C1064" s="40"/>
      <c r="D1064" s="40"/>
      <c r="E1064" s="40"/>
      <c r="F1064" s="40"/>
      <c r="G1064" s="40"/>
      <c r="H1064" s="41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  <c r="AA1064" s="40"/>
      <c r="AB1064" s="40"/>
      <c r="AC1064" s="40"/>
      <c r="AD1064" s="40"/>
      <c r="AE1064" s="40"/>
      <c r="AF1064" s="40"/>
      <c r="AG1064" s="40"/>
      <c r="AH1064" s="40"/>
      <c r="AI1064" s="40"/>
      <c r="AJ1064" s="40"/>
      <c r="AK1064" s="40"/>
      <c r="AL1064" s="40"/>
      <c r="AM1064" s="40"/>
      <c r="AN1064" s="40"/>
      <c r="AO1064" s="40"/>
      <c r="AP1064" s="40"/>
      <c r="AQ1064" s="40"/>
      <c r="AR1064" s="40"/>
      <c r="AS1064" s="40"/>
      <c r="AT1064" s="40"/>
      <c r="AU1064" s="40"/>
      <c r="AV1064" s="40"/>
      <c r="AW1064" s="40"/>
      <c r="AX1064" s="40"/>
      <c r="AY1064" s="40"/>
      <c r="AZ1064" s="40"/>
      <c r="BA1064" s="40"/>
      <c r="BB1064" s="40"/>
      <c r="BC1064" s="40"/>
      <c r="BD1064" s="40"/>
      <c r="BE1064" s="40"/>
      <c r="BF1064" s="40"/>
      <c r="BG1064" s="40"/>
      <c r="BH1064" s="40"/>
      <c r="BI1064" s="40"/>
      <c r="BJ1064" s="40"/>
      <c r="BK1064" s="42"/>
    </row>
    <row r="1065" spans="1:63" s="43" customFormat="1" x14ac:dyDescent="0.2">
      <c r="A1065" s="51"/>
      <c r="B1065" s="40"/>
      <c r="C1065" s="40"/>
      <c r="D1065" s="40"/>
      <c r="E1065" s="40"/>
      <c r="F1065" s="40"/>
      <c r="G1065" s="40"/>
      <c r="H1065" s="41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  <c r="AA1065" s="40"/>
      <c r="AB1065" s="40"/>
      <c r="AC1065" s="40"/>
      <c r="AD1065" s="40"/>
      <c r="AE1065" s="40"/>
      <c r="AF1065" s="40"/>
      <c r="AG1065" s="40"/>
      <c r="AH1065" s="40"/>
      <c r="AI1065" s="40"/>
      <c r="AJ1065" s="40"/>
      <c r="AK1065" s="40"/>
      <c r="AL1065" s="40"/>
      <c r="AM1065" s="40"/>
      <c r="AN1065" s="40"/>
      <c r="AO1065" s="40"/>
      <c r="AP1065" s="40"/>
      <c r="AQ1065" s="40"/>
      <c r="AR1065" s="40"/>
      <c r="AS1065" s="40"/>
      <c r="AT1065" s="40"/>
      <c r="AU1065" s="40"/>
      <c r="AV1065" s="40"/>
      <c r="AW1065" s="40"/>
      <c r="AX1065" s="40"/>
      <c r="AY1065" s="40"/>
      <c r="AZ1065" s="40"/>
      <c r="BA1065" s="40"/>
      <c r="BB1065" s="40"/>
      <c r="BC1065" s="40"/>
      <c r="BD1065" s="40"/>
      <c r="BE1065" s="40"/>
      <c r="BF1065" s="40"/>
      <c r="BG1065" s="40"/>
      <c r="BH1065" s="40"/>
      <c r="BI1065" s="40"/>
      <c r="BJ1065" s="40"/>
      <c r="BK1065" s="42"/>
    </row>
    <row r="1066" spans="1:63" s="43" customFormat="1" x14ac:dyDescent="0.2">
      <c r="A1066" s="51"/>
      <c r="B1066" s="40"/>
      <c r="C1066" s="40"/>
      <c r="D1066" s="40"/>
      <c r="E1066" s="40"/>
      <c r="F1066" s="40"/>
      <c r="G1066" s="40"/>
      <c r="H1066" s="41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  <c r="AA1066" s="40"/>
      <c r="AB1066" s="40"/>
      <c r="AC1066" s="40"/>
      <c r="AD1066" s="40"/>
      <c r="AE1066" s="40"/>
      <c r="AF1066" s="40"/>
      <c r="AG1066" s="40"/>
      <c r="AH1066" s="40"/>
      <c r="AI1066" s="40"/>
      <c r="AJ1066" s="40"/>
      <c r="AK1066" s="40"/>
      <c r="AL1066" s="40"/>
      <c r="AM1066" s="40"/>
      <c r="AN1066" s="40"/>
      <c r="AO1066" s="40"/>
      <c r="AP1066" s="40"/>
      <c r="AQ1066" s="40"/>
      <c r="AR1066" s="40"/>
      <c r="AS1066" s="40"/>
      <c r="AT1066" s="40"/>
      <c r="AU1066" s="40"/>
      <c r="AV1066" s="40"/>
      <c r="AW1066" s="40"/>
      <c r="AX1066" s="40"/>
      <c r="AY1066" s="40"/>
      <c r="AZ1066" s="40"/>
      <c r="BA1066" s="40"/>
      <c r="BB1066" s="40"/>
      <c r="BC1066" s="40"/>
      <c r="BD1066" s="40"/>
      <c r="BE1066" s="40"/>
      <c r="BF1066" s="40"/>
      <c r="BG1066" s="40"/>
      <c r="BH1066" s="40"/>
      <c r="BI1066" s="40"/>
      <c r="BJ1066" s="40"/>
      <c r="BK1066" s="42"/>
    </row>
    <row r="1067" spans="1:63" s="43" customFormat="1" x14ac:dyDescent="0.2">
      <c r="A1067" s="51"/>
      <c r="B1067" s="40"/>
      <c r="C1067" s="40"/>
      <c r="D1067" s="40"/>
      <c r="E1067" s="40"/>
      <c r="F1067" s="40"/>
      <c r="G1067" s="40"/>
      <c r="H1067" s="41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  <c r="AA1067" s="40"/>
      <c r="AB1067" s="40"/>
      <c r="AC1067" s="40"/>
      <c r="AD1067" s="40"/>
      <c r="AE1067" s="40"/>
      <c r="AF1067" s="40"/>
      <c r="AG1067" s="40"/>
      <c r="AH1067" s="40"/>
      <c r="AI1067" s="40"/>
      <c r="AJ1067" s="40"/>
      <c r="AK1067" s="40"/>
      <c r="AL1067" s="40"/>
      <c r="AM1067" s="40"/>
      <c r="AN1067" s="40"/>
      <c r="AO1067" s="40"/>
      <c r="AP1067" s="40"/>
      <c r="AQ1067" s="40"/>
      <c r="AR1067" s="40"/>
      <c r="AS1067" s="40"/>
      <c r="AT1067" s="40"/>
      <c r="AU1067" s="40"/>
      <c r="AV1067" s="40"/>
      <c r="AW1067" s="40"/>
      <c r="AX1067" s="40"/>
      <c r="AY1067" s="40"/>
      <c r="AZ1067" s="40"/>
      <c r="BA1067" s="40"/>
      <c r="BB1067" s="40"/>
      <c r="BC1067" s="40"/>
      <c r="BD1067" s="40"/>
      <c r="BE1067" s="40"/>
      <c r="BF1067" s="40"/>
      <c r="BG1067" s="40"/>
      <c r="BH1067" s="40"/>
      <c r="BI1067" s="40"/>
      <c r="BJ1067" s="40"/>
      <c r="BK1067" s="42"/>
    </row>
    <row r="1068" spans="1:63" s="43" customFormat="1" x14ac:dyDescent="0.2">
      <c r="A1068" s="51"/>
      <c r="B1068" s="40"/>
      <c r="C1068" s="40"/>
      <c r="D1068" s="40"/>
      <c r="E1068" s="40"/>
      <c r="F1068" s="40"/>
      <c r="G1068" s="40"/>
      <c r="H1068" s="41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  <c r="AA1068" s="40"/>
      <c r="AB1068" s="40"/>
      <c r="AC1068" s="40"/>
      <c r="AD1068" s="40"/>
      <c r="AE1068" s="40"/>
      <c r="AF1068" s="40"/>
      <c r="AG1068" s="40"/>
      <c r="AH1068" s="40"/>
      <c r="AI1068" s="40"/>
      <c r="AJ1068" s="40"/>
      <c r="AK1068" s="40"/>
      <c r="AL1068" s="40"/>
      <c r="AM1068" s="40"/>
      <c r="AN1068" s="40"/>
      <c r="AO1068" s="40"/>
      <c r="AP1068" s="40"/>
      <c r="AQ1068" s="40"/>
      <c r="AR1068" s="40"/>
      <c r="AS1068" s="40"/>
      <c r="AT1068" s="40"/>
      <c r="AU1068" s="40"/>
      <c r="AV1068" s="40"/>
      <c r="AW1068" s="40"/>
      <c r="AX1068" s="40"/>
      <c r="AY1068" s="40"/>
      <c r="AZ1068" s="40"/>
      <c r="BA1068" s="40"/>
      <c r="BB1068" s="40"/>
      <c r="BC1068" s="40"/>
      <c r="BD1068" s="40"/>
      <c r="BE1068" s="40"/>
      <c r="BF1068" s="40"/>
      <c r="BG1068" s="40"/>
      <c r="BH1068" s="40"/>
      <c r="BI1068" s="40"/>
      <c r="BJ1068" s="40"/>
      <c r="BK1068" s="42"/>
    </row>
    <row r="1069" spans="1:63" s="43" customFormat="1" x14ac:dyDescent="0.2">
      <c r="A1069" s="51"/>
      <c r="B1069" s="40"/>
      <c r="C1069" s="40"/>
      <c r="D1069" s="40"/>
      <c r="E1069" s="40"/>
      <c r="F1069" s="40"/>
      <c r="G1069" s="40"/>
      <c r="H1069" s="41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  <c r="AA1069" s="40"/>
      <c r="AB1069" s="40"/>
      <c r="AC1069" s="40"/>
      <c r="AD1069" s="40"/>
      <c r="AE1069" s="40"/>
      <c r="AF1069" s="40"/>
      <c r="AG1069" s="40"/>
      <c r="AH1069" s="40"/>
      <c r="AI1069" s="40"/>
      <c r="AJ1069" s="40"/>
      <c r="AK1069" s="40"/>
      <c r="AL1069" s="40"/>
      <c r="AM1069" s="40"/>
      <c r="AN1069" s="40"/>
      <c r="AO1069" s="40"/>
      <c r="AP1069" s="40"/>
      <c r="AQ1069" s="40"/>
      <c r="AR1069" s="40"/>
      <c r="AS1069" s="40"/>
      <c r="AT1069" s="40"/>
      <c r="AU1069" s="40"/>
      <c r="AV1069" s="40"/>
      <c r="AW1069" s="40"/>
      <c r="AX1069" s="40"/>
      <c r="AY1069" s="40"/>
      <c r="AZ1069" s="40"/>
      <c r="BA1069" s="40"/>
      <c r="BB1069" s="40"/>
      <c r="BC1069" s="40"/>
      <c r="BD1069" s="40"/>
      <c r="BE1069" s="40"/>
      <c r="BF1069" s="40"/>
      <c r="BG1069" s="40"/>
      <c r="BH1069" s="40"/>
      <c r="BI1069" s="40"/>
      <c r="BJ1069" s="40"/>
      <c r="BK1069" s="42"/>
    </row>
    <row r="1070" spans="1:63" s="43" customFormat="1" x14ac:dyDescent="0.2">
      <c r="A1070" s="51"/>
      <c r="B1070" s="40"/>
      <c r="C1070" s="40"/>
      <c r="D1070" s="40"/>
      <c r="E1070" s="40"/>
      <c r="F1070" s="40"/>
      <c r="G1070" s="40"/>
      <c r="H1070" s="41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  <c r="AA1070" s="40"/>
      <c r="AB1070" s="40"/>
      <c r="AC1070" s="40"/>
      <c r="AD1070" s="40"/>
      <c r="AE1070" s="40"/>
      <c r="AF1070" s="40"/>
      <c r="AG1070" s="40"/>
      <c r="AH1070" s="40"/>
      <c r="AI1070" s="40"/>
      <c r="AJ1070" s="40"/>
      <c r="AK1070" s="40"/>
      <c r="AL1070" s="40"/>
      <c r="AM1070" s="40"/>
      <c r="AN1070" s="40"/>
      <c r="AO1070" s="40"/>
      <c r="AP1070" s="40"/>
      <c r="AQ1070" s="40"/>
      <c r="AR1070" s="40"/>
      <c r="AS1070" s="40"/>
      <c r="AT1070" s="40"/>
      <c r="AU1070" s="40"/>
      <c r="AV1070" s="40"/>
      <c r="AW1070" s="40"/>
      <c r="AX1070" s="40"/>
      <c r="AY1070" s="40"/>
      <c r="AZ1070" s="40"/>
      <c r="BA1070" s="40"/>
      <c r="BB1070" s="40"/>
      <c r="BC1070" s="40"/>
      <c r="BD1070" s="40"/>
      <c r="BE1070" s="40"/>
      <c r="BF1070" s="40"/>
      <c r="BG1070" s="40"/>
      <c r="BH1070" s="40"/>
      <c r="BI1070" s="40"/>
      <c r="BJ1070" s="40"/>
      <c r="BK1070" s="42"/>
    </row>
    <row r="1071" spans="1:63" s="43" customFormat="1" x14ac:dyDescent="0.2">
      <c r="A1071" s="51"/>
      <c r="B1071" s="40"/>
      <c r="C1071" s="40"/>
      <c r="D1071" s="40"/>
      <c r="E1071" s="40"/>
      <c r="F1071" s="40"/>
      <c r="G1071" s="40"/>
      <c r="H1071" s="41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  <c r="AA1071" s="40"/>
      <c r="AB1071" s="40"/>
      <c r="AC1071" s="40"/>
      <c r="AD1071" s="40"/>
      <c r="AE1071" s="40"/>
      <c r="AF1071" s="40"/>
      <c r="AG1071" s="40"/>
      <c r="AH1071" s="40"/>
      <c r="AI1071" s="40"/>
      <c r="AJ1071" s="40"/>
      <c r="AK1071" s="40"/>
      <c r="AL1071" s="40"/>
      <c r="AM1071" s="40"/>
      <c r="AN1071" s="40"/>
      <c r="AO1071" s="40"/>
      <c r="AP1071" s="40"/>
      <c r="AQ1071" s="40"/>
      <c r="AR1071" s="40"/>
      <c r="AS1071" s="40"/>
      <c r="AT1071" s="40"/>
      <c r="AU1071" s="40"/>
      <c r="AV1071" s="40"/>
      <c r="AW1071" s="40"/>
      <c r="AX1071" s="40"/>
      <c r="AY1071" s="40"/>
      <c r="AZ1071" s="40"/>
      <c r="BA1071" s="40"/>
      <c r="BB1071" s="40"/>
      <c r="BC1071" s="40"/>
      <c r="BD1071" s="40"/>
      <c r="BE1071" s="40"/>
      <c r="BF1071" s="40"/>
      <c r="BG1071" s="40"/>
      <c r="BH1071" s="40"/>
      <c r="BI1071" s="40"/>
      <c r="BJ1071" s="40"/>
      <c r="BK1071" s="42"/>
    </row>
    <row r="1072" spans="1:63" s="43" customFormat="1" x14ac:dyDescent="0.2">
      <c r="A1072" s="51"/>
      <c r="B1072" s="40"/>
      <c r="C1072" s="40"/>
      <c r="D1072" s="40"/>
      <c r="E1072" s="40"/>
      <c r="F1072" s="40"/>
      <c r="G1072" s="40"/>
      <c r="H1072" s="41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  <c r="AA1072" s="40"/>
      <c r="AB1072" s="40"/>
      <c r="AC1072" s="40"/>
      <c r="AD1072" s="40"/>
      <c r="AE1072" s="40"/>
      <c r="AF1072" s="40"/>
      <c r="AG1072" s="40"/>
      <c r="AH1072" s="40"/>
      <c r="AI1072" s="40"/>
      <c r="AJ1072" s="40"/>
      <c r="AK1072" s="40"/>
      <c r="AL1072" s="40"/>
      <c r="AM1072" s="40"/>
      <c r="AN1072" s="40"/>
      <c r="AO1072" s="40"/>
      <c r="AP1072" s="40"/>
      <c r="AQ1072" s="40"/>
      <c r="AR1072" s="40"/>
      <c r="AS1072" s="40"/>
      <c r="AT1072" s="40"/>
      <c r="AU1072" s="40"/>
      <c r="AV1072" s="40"/>
      <c r="AW1072" s="40"/>
      <c r="AX1072" s="40"/>
      <c r="AY1072" s="40"/>
      <c r="AZ1072" s="40"/>
      <c r="BA1072" s="40"/>
      <c r="BB1072" s="40"/>
      <c r="BC1072" s="40"/>
      <c r="BD1072" s="40"/>
      <c r="BE1072" s="40"/>
      <c r="BF1072" s="40"/>
      <c r="BG1072" s="40"/>
      <c r="BH1072" s="40"/>
      <c r="BI1072" s="40"/>
      <c r="BJ1072" s="40"/>
      <c r="BK1072" s="42"/>
    </row>
    <row r="1073" spans="1:63" s="43" customFormat="1" x14ac:dyDescent="0.2">
      <c r="A1073" s="51"/>
      <c r="B1073" s="40"/>
      <c r="C1073" s="40"/>
      <c r="D1073" s="40"/>
      <c r="E1073" s="40"/>
      <c r="F1073" s="40"/>
      <c r="G1073" s="40"/>
      <c r="H1073" s="41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  <c r="AA1073" s="40"/>
      <c r="AB1073" s="40"/>
      <c r="AC1073" s="40"/>
      <c r="AD1073" s="40"/>
      <c r="AE1073" s="40"/>
      <c r="AF1073" s="40"/>
      <c r="AG1073" s="40"/>
      <c r="AH1073" s="40"/>
      <c r="AI1073" s="40"/>
      <c r="AJ1073" s="40"/>
      <c r="AK1073" s="40"/>
      <c r="AL1073" s="40"/>
      <c r="AM1073" s="40"/>
      <c r="AN1073" s="40"/>
      <c r="AO1073" s="40"/>
      <c r="AP1073" s="40"/>
      <c r="AQ1073" s="40"/>
      <c r="AR1073" s="40"/>
      <c r="AS1073" s="40"/>
      <c r="AT1073" s="40"/>
      <c r="AU1073" s="40"/>
      <c r="AV1073" s="40"/>
      <c r="AW1073" s="40"/>
      <c r="AX1073" s="40"/>
      <c r="AY1073" s="40"/>
      <c r="AZ1073" s="40"/>
      <c r="BA1073" s="40"/>
      <c r="BB1073" s="40"/>
      <c r="BC1073" s="40"/>
      <c r="BD1073" s="40"/>
      <c r="BE1073" s="40"/>
      <c r="BF1073" s="40"/>
      <c r="BG1073" s="40"/>
      <c r="BH1073" s="40"/>
      <c r="BI1073" s="40"/>
      <c r="BJ1073" s="40"/>
      <c r="BK1073" s="42"/>
    </row>
    <row r="1074" spans="1:63" s="43" customFormat="1" x14ac:dyDescent="0.2">
      <c r="A1074" s="51"/>
      <c r="B1074" s="40"/>
      <c r="C1074" s="40"/>
      <c r="D1074" s="40"/>
      <c r="E1074" s="40"/>
      <c r="F1074" s="40"/>
      <c r="G1074" s="40"/>
      <c r="H1074" s="41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  <c r="AA1074" s="40"/>
      <c r="AB1074" s="40"/>
      <c r="AC1074" s="40"/>
      <c r="AD1074" s="40"/>
      <c r="AE1074" s="40"/>
      <c r="AF1074" s="40"/>
      <c r="AG1074" s="40"/>
      <c r="AH1074" s="40"/>
      <c r="AI1074" s="40"/>
      <c r="AJ1074" s="40"/>
      <c r="AK1074" s="40"/>
      <c r="AL1074" s="40"/>
      <c r="AM1074" s="40"/>
      <c r="AN1074" s="40"/>
      <c r="AO1074" s="40"/>
      <c r="AP1074" s="40"/>
      <c r="AQ1074" s="40"/>
      <c r="AR1074" s="40"/>
      <c r="AS1074" s="40"/>
      <c r="AT1074" s="40"/>
      <c r="AU1074" s="40"/>
      <c r="AV1074" s="40"/>
      <c r="AW1074" s="40"/>
      <c r="AX1074" s="40"/>
      <c r="AY1074" s="40"/>
      <c r="AZ1074" s="40"/>
      <c r="BA1074" s="40"/>
      <c r="BB1074" s="40"/>
      <c r="BC1074" s="40"/>
      <c r="BD1074" s="40"/>
      <c r="BE1074" s="40"/>
      <c r="BF1074" s="40"/>
      <c r="BG1074" s="40"/>
      <c r="BH1074" s="40"/>
      <c r="BI1074" s="40"/>
      <c r="BJ1074" s="40"/>
      <c r="BK1074" s="42"/>
    </row>
    <row r="1075" spans="1:63" s="43" customFormat="1" x14ac:dyDescent="0.2">
      <c r="A1075" s="51"/>
      <c r="B1075" s="40"/>
      <c r="C1075" s="40"/>
      <c r="D1075" s="40"/>
      <c r="E1075" s="40"/>
      <c r="F1075" s="40"/>
      <c r="G1075" s="40"/>
      <c r="H1075" s="41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  <c r="AA1075" s="40"/>
      <c r="AB1075" s="40"/>
      <c r="AC1075" s="40"/>
      <c r="AD1075" s="40"/>
      <c r="AE1075" s="40"/>
      <c r="AF1075" s="40"/>
      <c r="AG1075" s="40"/>
      <c r="AH1075" s="40"/>
      <c r="AI1075" s="40"/>
      <c r="AJ1075" s="40"/>
      <c r="AK1075" s="40"/>
      <c r="AL1075" s="40"/>
      <c r="AM1075" s="40"/>
      <c r="AN1075" s="40"/>
      <c r="AO1075" s="40"/>
      <c r="AP1075" s="40"/>
      <c r="AQ1075" s="40"/>
      <c r="AR1075" s="40"/>
      <c r="AS1075" s="40"/>
      <c r="AT1075" s="40"/>
      <c r="AU1075" s="40"/>
      <c r="AV1075" s="40"/>
      <c r="AW1075" s="40"/>
      <c r="AX1075" s="40"/>
      <c r="AY1075" s="40"/>
      <c r="AZ1075" s="40"/>
      <c r="BA1075" s="40"/>
      <c r="BB1075" s="40"/>
      <c r="BC1075" s="40"/>
      <c r="BD1075" s="40"/>
      <c r="BE1075" s="40"/>
      <c r="BF1075" s="40"/>
      <c r="BG1075" s="40"/>
      <c r="BH1075" s="40"/>
      <c r="BI1075" s="40"/>
      <c r="BJ1075" s="40"/>
      <c r="BK1075" s="42"/>
    </row>
    <row r="1076" spans="1:63" s="43" customFormat="1" x14ac:dyDescent="0.2">
      <c r="A1076" s="51"/>
      <c r="B1076" s="40"/>
      <c r="C1076" s="40"/>
      <c r="D1076" s="40"/>
      <c r="E1076" s="40"/>
      <c r="F1076" s="40"/>
      <c r="G1076" s="40"/>
      <c r="H1076" s="41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  <c r="AH1076" s="40"/>
      <c r="AI1076" s="40"/>
      <c r="AJ1076" s="40"/>
      <c r="AK1076" s="40"/>
      <c r="AL1076" s="40"/>
      <c r="AM1076" s="40"/>
      <c r="AN1076" s="40"/>
      <c r="AO1076" s="40"/>
      <c r="AP1076" s="40"/>
      <c r="AQ1076" s="40"/>
      <c r="AR1076" s="40"/>
      <c r="AS1076" s="40"/>
      <c r="AT1076" s="40"/>
      <c r="AU1076" s="40"/>
      <c r="AV1076" s="40"/>
      <c r="AW1076" s="40"/>
      <c r="AX1076" s="40"/>
      <c r="AY1076" s="40"/>
      <c r="AZ1076" s="40"/>
      <c r="BA1076" s="40"/>
      <c r="BB1076" s="40"/>
      <c r="BC1076" s="40"/>
      <c r="BD1076" s="40"/>
      <c r="BE1076" s="40"/>
      <c r="BF1076" s="40"/>
      <c r="BG1076" s="40"/>
      <c r="BH1076" s="40"/>
      <c r="BI1076" s="40"/>
      <c r="BJ1076" s="40"/>
      <c r="BK1076" s="42"/>
    </row>
    <row r="1077" spans="1:63" s="43" customFormat="1" x14ac:dyDescent="0.2">
      <c r="A1077" s="51"/>
      <c r="B1077" s="40"/>
      <c r="C1077" s="40"/>
      <c r="D1077" s="40"/>
      <c r="E1077" s="40"/>
      <c r="F1077" s="40"/>
      <c r="G1077" s="40"/>
      <c r="H1077" s="41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  <c r="AB1077" s="40"/>
      <c r="AC1077" s="40"/>
      <c r="AD1077" s="40"/>
      <c r="AE1077" s="40"/>
      <c r="AF1077" s="40"/>
      <c r="AG1077" s="40"/>
      <c r="AH1077" s="40"/>
      <c r="AI1077" s="40"/>
      <c r="AJ1077" s="40"/>
      <c r="AK1077" s="40"/>
      <c r="AL1077" s="40"/>
      <c r="AM1077" s="40"/>
      <c r="AN1077" s="40"/>
      <c r="AO1077" s="40"/>
      <c r="AP1077" s="40"/>
      <c r="AQ1077" s="40"/>
      <c r="AR1077" s="40"/>
      <c r="AS1077" s="40"/>
      <c r="AT1077" s="40"/>
      <c r="AU1077" s="40"/>
      <c r="AV1077" s="40"/>
      <c r="AW1077" s="40"/>
      <c r="AX1077" s="40"/>
      <c r="AY1077" s="40"/>
      <c r="AZ1077" s="40"/>
      <c r="BA1077" s="40"/>
      <c r="BB1077" s="40"/>
      <c r="BC1077" s="40"/>
      <c r="BD1077" s="40"/>
      <c r="BE1077" s="40"/>
      <c r="BF1077" s="40"/>
      <c r="BG1077" s="40"/>
      <c r="BH1077" s="40"/>
      <c r="BI1077" s="40"/>
      <c r="BJ1077" s="40"/>
      <c r="BK1077" s="42"/>
    </row>
    <row r="1078" spans="1:63" s="43" customFormat="1" x14ac:dyDescent="0.2">
      <c r="A1078" s="51"/>
      <c r="B1078" s="40"/>
      <c r="C1078" s="40"/>
      <c r="D1078" s="40"/>
      <c r="E1078" s="40"/>
      <c r="F1078" s="40"/>
      <c r="G1078" s="40"/>
      <c r="H1078" s="41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  <c r="AA1078" s="40"/>
      <c r="AB1078" s="40"/>
      <c r="AC1078" s="40"/>
      <c r="AD1078" s="40"/>
      <c r="AE1078" s="40"/>
      <c r="AF1078" s="40"/>
      <c r="AG1078" s="40"/>
      <c r="AH1078" s="40"/>
      <c r="AI1078" s="40"/>
      <c r="AJ1078" s="40"/>
      <c r="AK1078" s="40"/>
      <c r="AL1078" s="40"/>
      <c r="AM1078" s="40"/>
      <c r="AN1078" s="40"/>
      <c r="AO1078" s="40"/>
      <c r="AP1078" s="40"/>
      <c r="AQ1078" s="40"/>
      <c r="AR1078" s="40"/>
      <c r="AS1078" s="40"/>
      <c r="AT1078" s="40"/>
      <c r="AU1078" s="40"/>
      <c r="AV1078" s="40"/>
      <c r="AW1078" s="40"/>
      <c r="AX1078" s="40"/>
      <c r="AY1078" s="40"/>
      <c r="AZ1078" s="40"/>
      <c r="BA1078" s="40"/>
      <c r="BB1078" s="40"/>
      <c r="BC1078" s="40"/>
      <c r="BD1078" s="40"/>
      <c r="BE1078" s="40"/>
      <c r="BF1078" s="40"/>
      <c r="BG1078" s="40"/>
      <c r="BH1078" s="40"/>
      <c r="BI1078" s="40"/>
      <c r="BJ1078" s="40"/>
      <c r="BK1078" s="42"/>
    </row>
    <row r="1079" spans="1:63" s="43" customFormat="1" x14ac:dyDescent="0.2">
      <c r="A1079" s="51"/>
      <c r="B1079" s="40"/>
      <c r="C1079" s="40"/>
      <c r="D1079" s="40"/>
      <c r="E1079" s="40"/>
      <c r="F1079" s="40"/>
      <c r="G1079" s="40"/>
      <c r="H1079" s="41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  <c r="AE1079" s="40"/>
      <c r="AF1079" s="40"/>
      <c r="AG1079" s="40"/>
      <c r="AH1079" s="40"/>
      <c r="AI1079" s="40"/>
      <c r="AJ1079" s="40"/>
      <c r="AK1079" s="40"/>
      <c r="AL1079" s="40"/>
      <c r="AM1079" s="40"/>
      <c r="AN1079" s="40"/>
      <c r="AO1079" s="40"/>
      <c r="AP1079" s="40"/>
      <c r="AQ1079" s="40"/>
      <c r="AR1079" s="40"/>
      <c r="AS1079" s="40"/>
      <c r="AT1079" s="40"/>
      <c r="AU1079" s="40"/>
      <c r="AV1079" s="40"/>
      <c r="AW1079" s="40"/>
      <c r="AX1079" s="40"/>
      <c r="AY1079" s="40"/>
      <c r="AZ1079" s="40"/>
      <c r="BA1079" s="40"/>
      <c r="BB1079" s="40"/>
      <c r="BC1079" s="40"/>
      <c r="BD1079" s="40"/>
      <c r="BE1079" s="40"/>
      <c r="BF1079" s="40"/>
      <c r="BG1079" s="40"/>
      <c r="BH1079" s="40"/>
      <c r="BI1079" s="40"/>
      <c r="BJ1079" s="40"/>
      <c r="BK1079" s="42"/>
    </row>
    <row r="1080" spans="1:63" s="43" customFormat="1" x14ac:dyDescent="0.2">
      <c r="A1080" s="51"/>
      <c r="B1080" s="40"/>
      <c r="C1080" s="40"/>
      <c r="D1080" s="40"/>
      <c r="E1080" s="40"/>
      <c r="F1080" s="40"/>
      <c r="G1080" s="40"/>
      <c r="H1080" s="41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  <c r="AC1080" s="40"/>
      <c r="AD1080" s="40"/>
      <c r="AE1080" s="40"/>
      <c r="AF1080" s="40"/>
      <c r="AG1080" s="40"/>
      <c r="AH1080" s="40"/>
      <c r="AI1080" s="40"/>
      <c r="AJ1080" s="40"/>
      <c r="AK1080" s="40"/>
      <c r="AL1080" s="40"/>
      <c r="AM1080" s="40"/>
      <c r="AN1080" s="40"/>
      <c r="AO1080" s="40"/>
      <c r="AP1080" s="40"/>
      <c r="AQ1080" s="40"/>
      <c r="AR1080" s="40"/>
      <c r="AS1080" s="40"/>
      <c r="AT1080" s="40"/>
      <c r="AU1080" s="40"/>
      <c r="AV1080" s="40"/>
      <c r="AW1080" s="40"/>
      <c r="AX1080" s="40"/>
      <c r="AY1080" s="40"/>
      <c r="AZ1080" s="40"/>
      <c r="BA1080" s="40"/>
      <c r="BB1080" s="40"/>
      <c r="BC1080" s="40"/>
      <c r="BD1080" s="40"/>
      <c r="BE1080" s="40"/>
      <c r="BF1080" s="40"/>
      <c r="BG1080" s="40"/>
      <c r="BH1080" s="40"/>
      <c r="BI1080" s="40"/>
      <c r="BJ1080" s="40"/>
      <c r="BK1080" s="42"/>
    </row>
    <row r="1081" spans="1:63" s="43" customFormat="1" x14ac:dyDescent="0.2">
      <c r="A1081" s="51"/>
      <c r="B1081" s="40"/>
      <c r="C1081" s="40"/>
      <c r="D1081" s="40"/>
      <c r="E1081" s="40"/>
      <c r="F1081" s="40"/>
      <c r="G1081" s="40"/>
      <c r="H1081" s="41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  <c r="AA1081" s="40"/>
      <c r="AB1081" s="40"/>
      <c r="AC1081" s="40"/>
      <c r="AD1081" s="40"/>
      <c r="AE1081" s="40"/>
      <c r="AF1081" s="40"/>
      <c r="AG1081" s="40"/>
      <c r="AH1081" s="40"/>
      <c r="AI1081" s="40"/>
      <c r="AJ1081" s="40"/>
      <c r="AK1081" s="40"/>
      <c r="AL1081" s="40"/>
      <c r="AM1081" s="40"/>
      <c r="AN1081" s="40"/>
      <c r="AO1081" s="40"/>
      <c r="AP1081" s="40"/>
      <c r="AQ1081" s="40"/>
      <c r="AR1081" s="40"/>
      <c r="AS1081" s="40"/>
      <c r="AT1081" s="40"/>
      <c r="AU1081" s="40"/>
      <c r="AV1081" s="40"/>
      <c r="AW1081" s="40"/>
      <c r="AX1081" s="40"/>
      <c r="AY1081" s="40"/>
      <c r="AZ1081" s="40"/>
      <c r="BA1081" s="40"/>
      <c r="BB1081" s="40"/>
      <c r="BC1081" s="40"/>
      <c r="BD1081" s="40"/>
      <c r="BE1081" s="40"/>
      <c r="BF1081" s="40"/>
      <c r="BG1081" s="40"/>
      <c r="BH1081" s="40"/>
      <c r="BI1081" s="40"/>
      <c r="BJ1081" s="40"/>
      <c r="BK1081" s="42"/>
    </row>
    <row r="1082" spans="1:63" s="43" customFormat="1" x14ac:dyDescent="0.2">
      <c r="A1082" s="51"/>
      <c r="B1082" s="40"/>
      <c r="C1082" s="40"/>
      <c r="D1082" s="40"/>
      <c r="E1082" s="40"/>
      <c r="F1082" s="40"/>
      <c r="G1082" s="40"/>
      <c r="H1082" s="41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  <c r="AA1082" s="40"/>
      <c r="AB1082" s="40"/>
      <c r="AC1082" s="40"/>
      <c r="AD1082" s="40"/>
      <c r="AE1082" s="40"/>
      <c r="AF1082" s="40"/>
      <c r="AG1082" s="40"/>
      <c r="AH1082" s="40"/>
      <c r="AI1082" s="40"/>
      <c r="AJ1082" s="40"/>
      <c r="AK1082" s="40"/>
      <c r="AL1082" s="40"/>
      <c r="AM1082" s="40"/>
      <c r="AN1082" s="40"/>
      <c r="AO1082" s="40"/>
      <c r="AP1082" s="40"/>
      <c r="AQ1082" s="40"/>
      <c r="AR1082" s="40"/>
      <c r="AS1082" s="40"/>
      <c r="AT1082" s="40"/>
      <c r="AU1082" s="40"/>
      <c r="AV1082" s="40"/>
      <c r="AW1082" s="40"/>
      <c r="AX1082" s="40"/>
      <c r="AY1082" s="40"/>
      <c r="AZ1082" s="40"/>
      <c r="BA1082" s="40"/>
      <c r="BB1082" s="40"/>
      <c r="BC1082" s="40"/>
      <c r="BD1082" s="40"/>
      <c r="BE1082" s="40"/>
      <c r="BF1082" s="40"/>
      <c r="BG1082" s="40"/>
      <c r="BH1082" s="40"/>
      <c r="BI1082" s="40"/>
      <c r="BJ1082" s="40"/>
      <c r="BK1082" s="42"/>
    </row>
    <row r="1083" spans="1:63" s="43" customFormat="1" x14ac:dyDescent="0.2">
      <c r="A1083" s="51"/>
      <c r="B1083" s="40"/>
      <c r="C1083" s="40"/>
      <c r="D1083" s="40"/>
      <c r="E1083" s="40"/>
      <c r="F1083" s="40"/>
      <c r="G1083" s="40"/>
      <c r="H1083" s="41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  <c r="AA1083" s="40"/>
      <c r="AB1083" s="40"/>
      <c r="AC1083" s="40"/>
      <c r="AD1083" s="40"/>
      <c r="AE1083" s="40"/>
      <c r="AF1083" s="40"/>
      <c r="AG1083" s="40"/>
      <c r="AH1083" s="40"/>
      <c r="AI1083" s="40"/>
      <c r="AJ1083" s="40"/>
      <c r="AK1083" s="40"/>
      <c r="AL1083" s="40"/>
      <c r="AM1083" s="40"/>
      <c r="AN1083" s="40"/>
      <c r="AO1083" s="40"/>
      <c r="AP1083" s="40"/>
      <c r="AQ1083" s="40"/>
      <c r="AR1083" s="40"/>
      <c r="AS1083" s="40"/>
      <c r="AT1083" s="40"/>
      <c r="AU1083" s="40"/>
      <c r="AV1083" s="40"/>
      <c r="AW1083" s="40"/>
      <c r="AX1083" s="40"/>
      <c r="AY1083" s="40"/>
      <c r="AZ1083" s="40"/>
      <c r="BA1083" s="40"/>
      <c r="BB1083" s="40"/>
      <c r="BC1083" s="40"/>
      <c r="BD1083" s="40"/>
      <c r="BE1083" s="40"/>
      <c r="BF1083" s="40"/>
      <c r="BG1083" s="40"/>
      <c r="BH1083" s="40"/>
      <c r="BI1083" s="40"/>
      <c r="BJ1083" s="40"/>
      <c r="BK1083" s="42"/>
    </row>
    <row r="1084" spans="1:63" s="43" customFormat="1" x14ac:dyDescent="0.2">
      <c r="A1084" s="51"/>
      <c r="B1084" s="40"/>
      <c r="C1084" s="40"/>
      <c r="D1084" s="40"/>
      <c r="E1084" s="40"/>
      <c r="F1084" s="40"/>
      <c r="G1084" s="40"/>
      <c r="H1084" s="41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  <c r="AA1084" s="40"/>
      <c r="AB1084" s="40"/>
      <c r="AC1084" s="40"/>
      <c r="AD1084" s="40"/>
      <c r="AE1084" s="40"/>
      <c r="AF1084" s="40"/>
      <c r="AG1084" s="40"/>
      <c r="AH1084" s="40"/>
      <c r="AI1084" s="40"/>
      <c r="AJ1084" s="40"/>
      <c r="AK1084" s="40"/>
      <c r="AL1084" s="40"/>
      <c r="AM1084" s="40"/>
      <c r="AN1084" s="40"/>
      <c r="AO1084" s="40"/>
      <c r="AP1084" s="40"/>
      <c r="AQ1084" s="40"/>
      <c r="AR1084" s="40"/>
      <c r="AS1084" s="40"/>
      <c r="AT1084" s="40"/>
      <c r="AU1084" s="40"/>
      <c r="AV1084" s="40"/>
      <c r="AW1084" s="40"/>
      <c r="AX1084" s="40"/>
      <c r="AY1084" s="40"/>
      <c r="AZ1084" s="40"/>
      <c r="BA1084" s="40"/>
      <c r="BB1084" s="40"/>
      <c r="BC1084" s="40"/>
      <c r="BD1084" s="40"/>
      <c r="BE1084" s="40"/>
      <c r="BF1084" s="40"/>
      <c r="BG1084" s="40"/>
      <c r="BH1084" s="40"/>
      <c r="BI1084" s="40"/>
      <c r="BJ1084" s="40"/>
      <c r="BK1084" s="42"/>
    </row>
    <row r="1085" spans="1:63" s="43" customFormat="1" x14ac:dyDescent="0.2">
      <c r="A1085" s="51"/>
      <c r="B1085" s="40"/>
      <c r="C1085" s="40"/>
      <c r="D1085" s="40"/>
      <c r="E1085" s="40"/>
      <c r="F1085" s="40"/>
      <c r="G1085" s="40"/>
      <c r="H1085" s="41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  <c r="AA1085" s="40"/>
      <c r="AB1085" s="40"/>
      <c r="AC1085" s="40"/>
      <c r="AD1085" s="40"/>
      <c r="AE1085" s="40"/>
      <c r="AF1085" s="40"/>
      <c r="AG1085" s="40"/>
      <c r="AH1085" s="40"/>
      <c r="AI1085" s="40"/>
      <c r="AJ1085" s="40"/>
      <c r="AK1085" s="40"/>
      <c r="AL1085" s="40"/>
      <c r="AM1085" s="40"/>
      <c r="AN1085" s="40"/>
      <c r="AO1085" s="40"/>
      <c r="AP1085" s="40"/>
      <c r="AQ1085" s="40"/>
      <c r="AR1085" s="40"/>
      <c r="AS1085" s="40"/>
      <c r="AT1085" s="40"/>
      <c r="AU1085" s="40"/>
      <c r="AV1085" s="40"/>
      <c r="AW1085" s="40"/>
      <c r="AX1085" s="40"/>
      <c r="AY1085" s="40"/>
      <c r="AZ1085" s="40"/>
      <c r="BA1085" s="40"/>
      <c r="BB1085" s="40"/>
      <c r="BC1085" s="40"/>
      <c r="BD1085" s="40"/>
      <c r="BE1085" s="40"/>
      <c r="BF1085" s="40"/>
      <c r="BG1085" s="40"/>
      <c r="BH1085" s="40"/>
      <c r="BI1085" s="40"/>
      <c r="BJ1085" s="40"/>
      <c r="BK1085" s="42"/>
    </row>
    <row r="1086" spans="1:63" s="43" customFormat="1" x14ac:dyDescent="0.2">
      <c r="A1086" s="51"/>
      <c r="B1086" s="40"/>
      <c r="C1086" s="40"/>
      <c r="D1086" s="40"/>
      <c r="E1086" s="40"/>
      <c r="F1086" s="40"/>
      <c r="G1086" s="40"/>
      <c r="H1086" s="41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  <c r="AA1086" s="40"/>
      <c r="AB1086" s="40"/>
      <c r="AC1086" s="40"/>
      <c r="AD1086" s="40"/>
      <c r="AE1086" s="40"/>
      <c r="AF1086" s="40"/>
      <c r="AG1086" s="40"/>
      <c r="AH1086" s="40"/>
      <c r="AI1086" s="40"/>
      <c r="AJ1086" s="40"/>
      <c r="AK1086" s="40"/>
      <c r="AL1086" s="40"/>
      <c r="AM1086" s="40"/>
      <c r="AN1086" s="40"/>
      <c r="AO1086" s="40"/>
      <c r="AP1086" s="40"/>
      <c r="AQ1086" s="40"/>
      <c r="AR1086" s="40"/>
      <c r="AS1086" s="40"/>
      <c r="AT1086" s="40"/>
      <c r="AU1086" s="40"/>
      <c r="AV1086" s="40"/>
      <c r="AW1086" s="40"/>
      <c r="AX1086" s="40"/>
      <c r="AY1086" s="40"/>
      <c r="AZ1086" s="40"/>
      <c r="BA1086" s="40"/>
      <c r="BB1086" s="40"/>
      <c r="BC1086" s="40"/>
      <c r="BD1086" s="40"/>
      <c r="BE1086" s="40"/>
      <c r="BF1086" s="40"/>
      <c r="BG1086" s="40"/>
      <c r="BH1086" s="40"/>
      <c r="BI1086" s="40"/>
      <c r="BJ1086" s="40"/>
      <c r="BK1086" s="42"/>
    </row>
    <row r="1087" spans="1:63" s="43" customFormat="1" x14ac:dyDescent="0.2">
      <c r="A1087" s="51"/>
      <c r="B1087" s="40"/>
      <c r="C1087" s="40"/>
      <c r="D1087" s="40"/>
      <c r="E1087" s="40"/>
      <c r="F1087" s="40"/>
      <c r="G1087" s="40"/>
      <c r="H1087" s="41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  <c r="AE1087" s="40"/>
      <c r="AF1087" s="40"/>
      <c r="AG1087" s="40"/>
      <c r="AH1087" s="40"/>
      <c r="AI1087" s="40"/>
      <c r="AJ1087" s="40"/>
      <c r="AK1087" s="40"/>
      <c r="AL1087" s="40"/>
      <c r="AM1087" s="40"/>
      <c r="AN1087" s="40"/>
      <c r="AO1087" s="40"/>
      <c r="AP1087" s="40"/>
      <c r="AQ1087" s="40"/>
      <c r="AR1087" s="40"/>
      <c r="AS1087" s="40"/>
      <c r="AT1087" s="40"/>
      <c r="AU1087" s="40"/>
      <c r="AV1087" s="40"/>
      <c r="AW1087" s="40"/>
      <c r="AX1087" s="40"/>
      <c r="AY1087" s="40"/>
      <c r="AZ1087" s="40"/>
      <c r="BA1087" s="40"/>
      <c r="BB1087" s="40"/>
      <c r="BC1087" s="40"/>
      <c r="BD1087" s="40"/>
      <c r="BE1087" s="40"/>
      <c r="BF1087" s="40"/>
      <c r="BG1087" s="40"/>
      <c r="BH1087" s="40"/>
      <c r="BI1087" s="40"/>
      <c r="BJ1087" s="40"/>
      <c r="BK1087" s="42"/>
    </row>
    <row r="1088" spans="1:63" s="43" customFormat="1" x14ac:dyDescent="0.2">
      <c r="A1088" s="51"/>
      <c r="B1088" s="40"/>
      <c r="C1088" s="40"/>
      <c r="D1088" s="40"/>
      <c r="E1088" s="40"/>
      <c r="F1088" s="40"/>
      <c r="G1088" s="40"/>
      <c r="H1088" s="41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  <c r="AA1088" s="40"/>
      <c r="AB1088" s="40"/>
      <c r="AC1088" s="40"/>
      <c r="AD1088" s="40"/>
      <c r="AE1088" s="40"/>
      <c r="AF1088" s="40"/>
      <c r="AG1088" s="40"/>
      <c r="AH1088" s="40"/>
      <c r="AI1088" s="40"/>
      <c r="AJ1088" s="40"/>
      <c r="AK1088" s="40"/>
      <c r="AL1088" s="40"/>
      <c r="AM1088" s="40"/>
      <c r="AN1088" s="40"/>
      <c r="AO1088" s="40"/>
      <c r="AP1088" s="40"/>
      <c r="AQ1088" s="40"/>
      <c r="AR1088" s="40"/>
      <c r="AS1088" s="40"/>
      <c r="AT1088" s="40"/>
      <c r="AU1088" s="40"/>
      <c r="AV1088" s="40"/>
      <c r="AW1088" s="40"/>
      <c r="AX1088" s="40"/>
      <c r="AY1088" s="40"/>
      <c r="AZ1088" s="40"/>
      <c r="BA1088" s="40"/>
      <c r="BB1088" s="40"/>
      <c r="BC1088" s="40"/>
      <c r="BD1088" s="40"/>
      <c r="BE1088" s="40"/>
      <c r="BF1088" s="40"/>
      <c r="BG1088" s="40"/>
      <c r="BH1088" s="40"/>
      <c r="BI1088" s="40"/>
      <c r="BJ1088" s="40"/>
      <c r="BK1088" s="42"/>
    </row>
    <row r="1089" spans="1:63" s="43" customFormat="1" x14ac:dyDescent="0.2">
      <c r="A1089" s="51"/>
      <c r="B1089" s="40"/>
      <c r="C1089" s="40"/>
      <c r="D1089" s="40"/>
      <c r="E1089" s="40"/>
      <c r="F1089" s="40"/>
      <c r="G1089" s="40"/>
      <c r="H1089" s="41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  <c r="AA1089" s="40"/>
      <c r="AB1089" s="40"/>
      <c r="AC1089" s="40"/>
      <c r="AD1089" s="40"/>
      <c r="AE1089" s="40"/>
      <c r="AF1089" s="40"/>
      <c r="AG1089" s="40"/>
      <c r="AH1089" s="40"/>
      <c r="AI1089" s="40"/>
      <c r="AJ1089" s="40"/>
      <c r="AK1089" s="40"/>
      <c r="AL1089" s="40"/>
      <c r="AM1089" s="40"/>
      <c r="AN1089" s="40"/>
      <c r="AO1089" s="40"/>
      <c r="AP1089" s="40"/>
      <c r="AQ1089" s="40"/>
      <c r="AR1089" s="40"/>
      <c r="AS1089" s="40"/>
      <c r="AT1089" s="40"/>
      <c r="AU1089" s="40"/>
      <c r="AV1089" s="40"/>
      <c r="AW1089" s="40"/>
      <c r="AX1089" s="40"/>
      <c r="AY1089" s="40"/>
      <c r="AZ1089" s="40"/>
      <c r="BA1089" s="40"/>
      <c r="BB1089" s="40"/>
      <c r="BC1089" s="40"/>
      <c r="BD1089" s="40"/>
      <c r="BE1089" s="40"/>
      <c r="BF1089" s="40"/>
      <c r="BG1089" s="40"/>
      <c r="BH1089" s="40"/>
      <c r="BI1089" s="40"/>
      <c r="BJ1089" s="40"/>
      <c r="BK1089" s="42"/>
    </row>
    <row r="1090" spans="1:63" s="43" customFormat="1" x14ac:dyDescent="0.2">
      <c r="A1090" s="51"/>
      <c r="B1090" s="40"/>
      <c r="C1090" s="40"/>
      <c r="D1090" s="40"/>
      <c r="E1090" s="40"/>
      <c r="F1090" s="40"/>
      <c r="G1090" s="40"/>
      <c r="H1090" s="41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  <c r="AA1090" s="40"/>
      <c r="AB1090" s="40"/>
      <c r="AC1090" s="40"/>
      <c r="AD1090" s="40"/>
      <c r="AE1090" s="40"/>
      <c r="AF1090" s="40"/>
      <c r="AG1090" s="40"/>
      <c r="AH1090" s="40"/>
      <c r="AI1090" s="40"/>
      <c r="AJ1090" s="40"/>
      <c r="AK1090" s="40"/>
      <c r="AL1090" s="40"/>
      <c r="AM1090" s="40"/>
      <c r="AN1090" s="40"/>
      <c r="AO1090" s="40"/>
      <c r="AP1090" s="40"/>
      <c r="AQ1090" s="40"/>
      <c r="AR1090" s="40"/>
      <c r="AS1090" s="40"/>
      <c r="AT1090" s="40"/>
      <c r="AU1090" s="40"/>
      <c r="AV1090" s="40"/>
      <c r="AW1090" s="40"/>
      <c r="AX1090" s="40"/>
      <c r="AY1090" s="40"/>
      <c r="AZ1090" s="40"/>
      <c r="BA1090" s="40"/>
      <c r="BB1090" s="40"/>
      <c r="BC1090" s="40"/>
      <c r="BD1090" s="40"/>
      <c r="BE1090" s="40"/>
      <c r="BF1090" s="40"/>
      <c r="BG1090" s="40"/>
      <c r="BH1090" s="40"/>
      <c r="BI1090" s="40"/>
      <c r="BJ1090" s="40"/>
      <c r="BK1090" s="42"/>
    </row>
    <row r="1091" spans="1:63" s="43" customFormat="1" x14ac:dyDescent="0.2">
      <c r="A1091" s="51"/>
      <c r="B1091" s="40"/>
      <c r="C1091" s="40"/>
      <c r="D1091" s="40"/>
      <c r="E1091" s="40"/>
      <c r="F1091" s="40"/>
      <c r="G1091" s="40"/>
      <c r="H1091" s="41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  <c r="AB1091" s="40"/>
      <c r="AC1091" s="40"/>
      <c r="AD1091" s="40"/>
      <c r="AE1091" s="40"/>
      <c r="AF1091" s="40"/>
      <c r="AG1091" s="40"/>
      <c r="AH1091" s="40"/>
      <c r="AI1091" s="40"/>
      <c r="AJ1091" s="40"/>
      <c r="AK1091" s="40"/>
      <c r="AL1091" s="40"/>
      <c r="AM1091" s="40"/>
      <c r="AN1091" s="40"/>
      <c r="AO1091" s="40"/>
      <c r="AP1091" s="40"/>
      <c r="AQ1091" s="40"/>
      <c r="AR1091" s="40"/>
      <c r="AS1091" s="40"/>
      <c r="AT1091" s="40"/>
      <c r="AU1091" s="40"/>
      <c r="AV1091" s="40"/>
      <c r="AW1091" s="40"/>
      <c r="AX1091" s="40"/>
      <c r="AY1091" s="40"/>
      <c r="AZ1091" s="40"/>
      <c r="BA1091" s="40"/>
      <c r="BB1091" s="40"/>
      <c r="BC1091" s="40"/>
      <c r="BD1091" s="40"/>
      <c r="BE1091" s="40"/>
      <c r="BF1091" s="40"/>
      <c r="BG1091" s="40"/>
      <c r="BH1091" s="40"/>
      <c r="BI1091" s="40"/>
      <c r="BJ1091" s="40"/>
      <c r="BK1091" s="42"/>
    </row>
    <row r="1092" spans="1:63" s="43" customFormat="1" x14ac:dyDescent="0.2">
      <c r="A1092" s="51"/>
      <c r="B1092" s="40"/>
      <c r="C1092" s="40"/>
      <c r="D1092" s="40"/>
      <c r="E1092" s="40"/>
      <c r="F1092" s="40"/>
      <c r="G1092" s="40"/>
      <c r="H1092" s="41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  <c r="AA1092" s="40"/>
      <c r="AB1092" s="40"/>
      <c r="AC1092" s="40"/>
      <c r="AD1092" s="40"/>
      <c r="AE1092" s="40"/>
      <c r="AF1092" s="40"/>
      <c r="AG1092" s="40"/>
      <c r="AH1092" s="40"/>
      <c r="AI1092" s="40"/>
      <c r="AJ1092" s="40"/>
      <c r="AK1092" s="40"/>
      <c r="AL1092" s="40"/>
      <c r="AM1092" s="40"/>
      <c r="AN1092" s="40"/>
      <c r="AO1092" s="40"/>
      <c r="AP1092" s="40"/>
      <c r="AQ1092" s="40"/>
      <c r="AR1092" s="40"/>
      <c r="AS1092" s="40"/>
      <c r="AT1092" s="40"/>
      <c r="AU1092" s="40"/>
      <c r="AV1092" s="40"/>
      <c r="AW1092" s="40"/>
      <c r="AX1092" s="40"/>
      <c r="AY1092" s="40"/>
      <c r="AZ1092" s="40"/>
      <c r="BA1092" s="40"/>
      <c r="BB1092" s="40"/>
      <c r="BC1092" s="40"/>
      <c r="BD1092" s="40"/>
      <c r="BE1092" s="40"/>
      <c r="BF1092" s="40"/>
      <c r="BG1092" s="40"/>
      <c r="BH1092" s="40"/>
      <c r="BI1092" s="40"/>
      <c r="BJ1092" s="40"/>
      <c r="BK1092" s="42"/>
    </row>
    <row r="1093" spans="1:63" s="43" customFormat="1" x14ac:dyDescent="0.2">
      <c r="A1093" s="51"/>
      <c r="B1093" s="40"/>
      <c r="C1093" s="40"/>
      <c r="D1093" s="40"/>
      <c r="E1093" s="40"/>
      <c r="F1093" s="40"/>
      <c r="G1093" s="40"/>
      <c r="H1093" s="41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  <c r="AA1093" s="40"/>
      <c r="AB1093" s="40"/>
      <c r="AC1093" s="40"/>
      <c r="AD1093" s="40"/>
      <c r="AE1093" s="40"/>
      <c r="AF1093" s="40"/>
      <c r="AG1093" s="40"/>
      <c r="AH1093" s="40"/>
      <c r="AI1093" s="40"/>
      <c r="AJ1093" s="40"/>
      <c r="AK1093" s="40"/>
      <c r="AL1093" s="40"/>
      <c r="AM1093" s="40"/>
      <c r="AN1093" s="40"/>
      <c r="AO1093" s="40"/>
      <c r="AP1093" s="40"/>
      <c r="AQ1093" s="40"/>
      <c r="AR1093" s="40"/>
      <c r="AS1093" s="40"/>
      <c r="AT1093" s="40"/>
      <c r="AU1093" s="40"/>
      <c r="AV1093" s="40"/>
      <c r="AW1093" s="40"/>
      <c r="AX1093" s="40"/>
      <c r="AY1093" s="40"/>
      <c r="AZ1093" s="40"/>
      <c r="BA1093" s="40"/>
      <c r="BB1093" s="40"/>
      <c r="BC1093" s="40"/>
      <c r="BD1093" s="40"/>
      <c r="BE1093" s="40"/>
      <c r="BF1093" s="40"/>
      <c r="BG1093" s="40"/>
      <c r="BH1093" s="40"/>
      <c r="BI1093" s="40"/>
      <c r="BJ1093" s="40"/>
      <c r="BK1093" s="42"/>
    </row>
    <row r="1094" spans="1:63" s="43" customFormat="1" x14ac:dyDescent="0.2">
      <c r="A1094" s="51"/>
      <c r="B1094" s="40"/>
      <c r="C1094" s="40"/>
      <c r="D1094" s="40"/>
      <c r="E1094" s="40"/>
      <c r="F1094" s="40"/>
      <c r="G1094" s="40"/>
      <c r="H1094" s="41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  <c r="AB1094" s="40"/>
      <c r="AC1094" s="40"/>
      <c r="AD1094" s="40"/>
      <c r="AE1094" s="40"/>
      <c r="AF1094" s="40"/>
      <c r="AG1094" s="40"/>
      <c r="AH1094" s="40"/>
      <c r="AI1094" s="40"/>
      <c r="AJ1094" s="40"/>
      <c r="AK1094" s="40"/>
      <c r="AL1094" s="40"/>
      <c r="AM1094" s="40"/>
      <c r="AN1094" s="40"/>
      <c r="AO1094" s="40"/>
      <c r="AP1094" s="40"/>
      <c r="AQ1094" s="40"/>
      <c r="AR1094" s="40"/>
      <c r="AS1094" s="40"/>
      <c r="AT1094" s="40"/>
      <c r="AU1094" s="40"/>
      <c r="AV1094" s="40"/>
      <c r="AW1094" s="40"/>
      <c r="AX1094" s="40"/>
      <c r="AY1094" s="40"/>
      <c r="AZ1094" s="40"/>
      <c r="BA1094" s="40"/>
      <c r="BB1094" s="40"/>
      <c r="BC1094" s="40"/>
      <c r="BD1094" s="40"/>
      <c r="BE1094" s="40"/>
      <c r="BF1094" s="40"/>
      <c r="BG1094" s="40"/>
      <c r="BH1094" s="40"/>
      <c r="BI1094" s="40"/>
      <c r="BJ1094" s="40"/>
      <c r="BK1094" s="42"/>
    </row>
    <row r="1095" spans="1:63" s="43" customFormat="1" x14ac:dyDescent="0.2">
      <c r="A1095" s="51"/>
      <c r="B1095" s="40"/>
      <c r="C1095" s="40"/>
      <c r="D1095" s="40"/>
      <c r="E1095" s="40"/>
      <c r="F1095" s="40"/>
      <c r="G1095" s="40"/>
      <c r="H1095" s="41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  <c r="AA1095" s="40"/>
      <c r="AB1095" s="40"/>
      <c r="AC1095" s="40"/>
      <c r="AD1095" s="40"/>
      <c r="AE1095" s="40"/>
      <c r="AF1095" s="40"/>
      <c r="AG1095" s="40"/>
      <c r="AH1095" s="40"/>
      <c r="AI1095" s="40"/>
      <c r="AJ1095" s="40"/>
      <c r="AK1095" s="40"/>
      <c r="AL1095" s="40"/>
      <c r="AM1095" s="40"/>
      <c r="AN1095" s="40"/>
      <c r="AO1095" s="40"/>
      <c r="AP1095" s="40"/>
      <c r="AQ1095" s="40"/>
      <c r="AR1095" s="40"/>
      <c r="AS1095" s="40"/>
      <c r="AT1095" s="40"/>
      <c r="AU1095" s="40"/>
      <c r="AV1095" s="40"/>
      <c r="AW1095" s="40"/>
      <c r="AX1095" s="40"/>
      <c r="AY1095" s="40"/>
      <c r="AZ1095" s="40"/>
      <c r="BA1095" s="40"/>
      <c r="BB1095" s="40"/>
      <c r="BC1095" s="40"/>
      <c r="BD1095" s="40"/>
      <c r="BE1095" s="40"/>
      <c r="BF1095" s="40"/>
      <c r="BG1095" s="40"/>
      <c r="BH1095" s="40"/>
      <c r="BI1095" s="40"/>
      <c r="BJ1095" s="40"/>
      <c r="BK1095" s="42"/>
    </row>
    <row r="1096" spans="1:63" s="43" customFormat="1" x14ac:dyDescent="0.2">
      <c r="A1096" s="51"/>
      <c r="B1096" s="40"/>
      <c r="C1096" s="40"/>
      <c r="D1096" s="40"/>
      <c r="E1096" s="40"/>
      <c r="F1096" s="40"/>
      <c r="G1096" s="40"/>
      <c r="H1096" s="41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  <c r="AA1096" s="40"/>
      <c r="AB1096" s="40"/>
      <c r="AC1096" s="40"/>
      <c r="AD1096" s="40"/>
      <c r="AE1096" s="40"/>
      <c r="AF1096" s="40"/>
      <c r="AG1096" s="40"/>
      <c r="AH1096" s="40"/>
      <c r="AI1096" s="40"/>
      <c r="AJ1096" s="40"/>
      <c r="AK1096" s="40"/>
      <c r="AL1096" s="40"/>
      <c r="AM1096" s="40"/>
      <c r="AN1096" s="40"/>
      <c r="AO1096" s="40"/>
      <c r="AP1096" s="40"/>
      <c r="AQ1096" s="40"/>
      <c r="AR1096" s="40"/>
      <c r="AS1096" s="40"/>
      <c r="AT1096" s="40"/>
      <c r="AU1096" s="40"/>
      <c r="AV1096" s="40"/>
      <c r="AW1096" s="40"/>
      <c r="AX1096" s="40"/>
      <c r="AY1096" s="40"/>
      <c r="AZ1096" s="40"/>
      <c r="BA1096" s="40"/>
      <c r="BB1096" s="40"/>
      <c r="BC1096" s="40"/>
      <c r="BD1096" s="40"/>
      <c r="BE1096" s="40"/>
      <c r="BF1096" s="40"/>
      <c r="BG1096" s="40"/>
      <c r="BH1096" s="40"/>
      <c r="BI1096" s="40"/>
      <c r="BJ1096" s="40"/>
      <c r="BK1096" s="42"/>
    </row>
    <row r="1097" spans="1:63" s="43" customFormat="1" x14ac:dyDescent="0.2">
      <c r="A1097" s="51"/>
      <c r="B1097" s="40"/>
      <c r="C1097" s="40"/>
      <c r="D1097" s="40"/>
      <c r="E1097" s="40"/>
      <c r="F1097" s="40"/>
      <c r="G1097" s="40"/>
      <c r="H1097" s="41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  <c r="AA1097" s="40"/>
      <c r="AB1097" s="40"/>
      <c r="AC1097" s="40"/>
      <c r="AD1097" s="40"/>
      <c r="AE1097" s="40"/>
      <c r="AF1097" s="40"/>
      <c r="AG1097" s="40"/>
      <c r="AH1097" s="40"/>
      <c r="AI1097" s="40"/>
      <c r="AJ1097" s="40"/>
      <c r="AK1097" s="40"/>
      <c r="AL1097" s="40"/>
      <c r="AM1097" s="40"/>
      <c r="AN1097" s="40"/>
      <c r="AO1097" s="40"/>
      <c r="AP1097" s="40"/>
      <c r="AQ1097" s="40"/>
      <c r="AR1097" s="40"/>
      <c r="AS1097" s="40"/>
      <c r="AT1097" s="40"/>
      <c r="AU1097" s="40"/>
      <c r="AV1097" s="40"/>
      <c r="AW1097" s="40"/>
      <c r="AX1097" s="40"/>
      <c r="AY1097" s="40"/>
      <c r="AZ1097" s="40"/>
      <c r="BA1097" s="40"/>
      <c r="BB1097" s="40"/>
      <c r="BC1097" s="40"/>
      <c r="BD1097" s="40"/>
      <c r="BE1097" s="40"/>
      <c r="BF1097" s="40"/>
      <c r="BG1097" s="40"/>
      <c r="BH1097" s="40"/>
      <c r="BI1097" s="40"/>
      <c r="BJ1097" s="40"/>
      <c r="BK1097" s="42"/>
    </row>
    <row r="1098" spans="1:63" s="43" customFormat="1" x14ac:dyDescent="0.2">
      <c r="A1098" s="51"/>
      <c r="B1098" s="40"/>
      <c r="C1098" s="40"/>
      <c r="D1098" s="40"/>
      <c r="E1098" s="40"/>
      <c r="F1098" s="40"/>
      <c r="G1098" s="40"/>
      <c r="H1098" s="41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  <c r="AA1098" s="40"/>
      <c r="AB1098" s="40"/>
      <c r="AC1098" s="40"/>
      <c r="AD1098" s="40"/>
      <c r="AE1098" s="40"/>
      <c r="AF1098" s="40"/>
      <c r="AG1098" s="40"/>
      <c r="AH1098" s="40"/>
      <c r="AI1098" s="40"/>
      <c r="AJ1098" s="40"/>
      <c r="AK1098" s="40"/>
      <c r="AL1098" s="40"/>
      <c r="AM1098" s="40"/>
      <c r="AN1098" s="40"/>
      <c r="AO1098" s="40"/>
      <c r="AP1098" s="40"/>
      <c r="AQ1098" s="40"/>
      <c r="AR1098" s="40"/>
      <c r="AS1098" s="40"/>
      <c r="AT1098" s="40"/>
      <c r="AU1098" s="40"/>
      <c r="AV1098" s="40"/>
      <c r="AW1098" s="40"/>
      <c r="AX1098" s="40"/>
      <c r="AY1098" s="40"/>
      <c r="AZ1098" s="40"/>
      <c r="BA1098" s="40"/>
      <c r="BB1098" s="40"/>
      <c r="BC1098" s="40"/>
      <c r="BD1098" s="40"/>
      <c r="BE1098" s="40"/>
      <c r="BF1098" s="40"/>
      <c r="BG1098" s="40"/>
      <c r="BH1098" s="40"/>
      <c r="BI1098" s="40"/>
      <c r="BJ1098" s="40"/>
      <c r="BK1098" s="42"/>
    </row>
    <row r="1099" spans="1:63" s="43" customFormat="1" x14ac:dyDescent="0.2">
      <c r="A1099" s="51"/>
      <c r="B1099" s="40"/>
      <c r="C1099" s="40"/>
      <c r="D1099" s="40"/>
      <c r="E1099" s="40"/>
      <c r="F1099" s="40"/>
      <c r="G1099" s="40"/>
      <c r="H1099" s="41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  <c r="AA1099" s="40"/>
      <c r="AB1099" s="40"/>
      <c r="AC1099" s="40"/>
      <c r="AD1099" s="40"/>
      <c r="AE1099" s="40"/>
      <c r="AF1099" s="40"/>
      <c r="AG1099" s="40"/>
      <c r="AH1099" s="40"/>
      <c r="AI1099" s="40"/>
      <c r="AJ1099" s="40"/>
      <c r="AK1099" s="40"/>
      <c r="AL1099" s="40"/>
      <c r="AM1099" s="40"/>
      <c r="AN1099" s="40"/>
      <c r="AO1099" s="40"/>
      <c r="AP1099" s="40"/>
      <c r="AQ1099" s="40"/>
      <c r="AR1099" s="40"/>
      <c r="AS1099" s="40"/>
      <c r="AT1099" s="40"/>
      <c r="AU1099" s="40"/>
      <c r="AV1099" s="40"/>
      <c r="AW1099" s="40"/>
      <c r="AX1099" s="40"/>
      <c r="AY1099" s="40"/>
      <c r="AZ1099" s="40"/>
      <c r="BA1099" s="40"/>
      <c r="BB1099" s="40"/>
      <c r="BC1099" s="40"/>
      <c r="BD1099" s="40"/>
      <c r="BE1099" s="40"/>
      <c r="BF1099" s="40"/>
      <c r="BG1099" s="40"/>
      <c r="BH1099" s="40"/>
      <c r="BI1099" s="40"/>
      <c r="BJ1099" s="40"/>
      <c r="BK1099" s="42"/>
    </row>
    <row r="1100" spans="1:63" s="43" customFormat="1" x14ac:dyDescent="0.2">
      <c r="A1100" s="51"/>
      <c r="B1100" s="40"/>
      <c r="C1100" s="40"/>
      <c r="D1100" s="40"/>
      <c r="E1100" s="40"/>
      <c r="F1100" s="40"/>
      <c r="G1100" s="40"/>
      <c r="H1100" s="41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  <c r="AA1100" s="40"/>
      <c r="AB1100" s="40"/>
      <c r="AC1100" s="40"/>
      <c r="AD1100" s="40"/>
      <c r="AE1100" s="40"/>
      <c r="AF1100" s="40"/>
      <c r="AG1100" s="40"/>
      <c r="AH1100" s="40"/>
      <c r="AI1100" s="40"/>
      <c r="AJ1100" s="40"/>
      <c r="AK1100" s="40"/>
      <c r="AL1100" s="40"/>
      <c r="AM1100" s="40"/>
      <c r="AN1100" s="40"/>
      <c r="AO1100" s="40"/>
      <c r="AP1100" s="40"/>
      <c r="AQ1100" s="40"/>
      <c r="AR1100" s="40"/>
      <c r="AS1100" s="40"/>
      <c r="AT1100" s="40"/>
      <c r="AU1100" s="40"/>
      <c r="AV1100" s="40"/>
      <c r="AW1100" s="40"/>
      <c r="AX1100" s="40"/>
      <c r="AY1100" s="40"/>
      <c r="AZ1100" s="40"/>
      <c r="BA1100" s="40"/>
      <c r="BB1100" s="40"/>
      <c r="BC1100" s="40"/>
      <c r="BD1100" s="40"/>
      <c r="BE1100" s="40"/>
      <c r="BF1100" s="40"/>
      <c r="BG1100" s="40"/>
      <c r="BH1100" s="40"/>
      <c r="BI1100" s="40"/>
      <c r="BJ1100" s="40"/>
      <c r="BK1100" s="42"/>
    </row>
    <row r="1101" spans="1:63" s="43" customFormat="1" x14ac:dyDescent="0.2">
      <c r="A1101" s="51"/>
      <c r="B1101" s="44"/>
      <c r="C1101" s="44"/>
      <c r="D1101" s="44"/>
      <c r="E1101" s="44"/>
      <c r="F1101" s="44"/>
      <c r="G1101" s="44"/>
      <c r="H1101" s="45"/>
      <c r="I1101" s="44"/>
      <c r="J1101" s="44"/>
      <c r="K1101" s="44"/>
      <c r="L1101" s="44"/>
      <c r="M1101" s="44"/>
      <c r="N1101" s="44"/>
      <c r="O1101" s="44"/>
      <c r="P1101" s="44"/>
      <c r="Q1101" s="44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  <c r="AL1101" s="44"/>
      <c r="AM1101" s="44"/>
      <c r="AN1101" s="44"/>
      <c r="AO1101" s="44"/>
      <c r="AP1101" s="44"/>
      <c r="AQ1101" s="44"/>
      <c r="AR1101" s="44"/>
      <c r="AS1101" s="44"/>
      <c r="AT1101" s="44"/>
      <c r="AU1101" s="44"/>
      <c r="AV1101" s="44"/>
      <c r="AW1101" s="44"/>
      <c r="AX1101" s="44"/>
      <c r="AY1101" s="44"/>
      <c r="AZ1101" s="44"/>
      <c r="BA1101" s="44"/>
      <c r="BB1101" s="44"/>
      <c r="BC1101" s="44"/>
      <c r="BD1101" s="44"/>
      <c r="BE1101" s="44"/>
      <c r="BF1101" s="44"/>
      <c r="BG1101" s="44"/>
      <c r="BH1101" s="44"/>
      <c r="BI1101" s="44"/>
      <c r="BJ1101" s="44"/>
      <c r="BK1101" s="12"/>
    </row>
    <row r="1102" spans="1:63" s="43" customFormat="1" x14ac:dyDescent="0.2">
      <c r="A1102" s="51"/>
      <c r="B1102" s="44"/>
      <c r="C1102" s="44"/>
      <c r="D1102" s="44"/>
      <c r="E1102" s="44"/>
      <c r="F1102" s="44"/>
      <c r="G1102" s="44"/>
      <c r="H1102" s="45"/>
      <c r="I1102" s="44"/>
      <c r="J1102" s="44"/>
      <c r="K1102" s="44"/>
      <c r="L1102" s="44"/>
      <c r="M1102" s="44"/>
      <c r="N1102" s="44"/>
      <c r="O1102" s="44"/>
      <c r="P1102" s="44"/>
      <c r="Q1102" s="44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4"/>
      <c r="AG1102" s="44"/>
      <c r="AH1102" s="44"/>
      <c r="AI1102" s="44"/>
      <c r="AJ1102" s="44"/>
      <c r="AK1102" s="44"/>
      <c r="AL1102" s="44"/>
      <c r="AM1102" s="44"/>
      <c r="AN1102" s="44"/>
      <c r="AO1102" s="44"/>
      <c r="AP1102" s="44"/>
      <c r="AQ1102" s="44"/>
      <c r="AR1102" s="44"/>
      <c r="AS1102" s="44"/>
      <c r="AT1102" s="44"/>
      <c r="AU1102" s="44"/>
      <c r="AV1102" s="44"/>
      <c r="AW1102" s="44"/>
      <c r="AX1102" s="44"/>
      <c r="AY1102" s="44"/>
      <c r="AZ1102" s="44"/>
      <c r="BA1102" s="44"/>
      <c r="BB1102" s="44"/>
      <c r="BC1102" s="44"/>
      <c r="BD1102" s="44"/>
      <c r="BE1102" s="44"/>
      <c r="BF1102" s="44"/>
      <c r="BG1102" s="44"/>
      <c r="BH1102" s="44"/>
      <c r="BI1102" s="44"/>
      <c r="BJ1102" s="44"/>
      <c r="BK1102" s="12"/>
    </row>
    <row r="1103" spans="1:63" s="43" customFormat="1" x14ac:dyDescent="0.2">
      <c r="A1103" s="51"/>
      <c r="B1103" s="44"/>
      <c r="C1103" s="44"/>
      <c r="D1103" s="44"/>
      <c r="E1103" s="44"/>
      <c r="F1103" s="44"/>
      <c r="G1103" s="44"/>
      <c r="H1103" s="45"/>
      <c r="I1103" s="44"/>
      <c r="J1103" s="44"/>
      <c r="K1103" s="44"/>
      <c r="L1103" s="44"/>
      <c r="M1103" s="44"/>
      <c r="N1103" s="44"/>
      <c r="O1103" s="44"/>
      <c r="P1103" s="44"/>
      <c r="Q1103" s="44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  <c r="AK1103" s="44"/>
      <c r="AL1103" s="44"/>
      <c r="AM1103" s="44"/>
      <c r="AN1103" s="44"/>
      <c r="AO1103" s="44"/>
      <c r="AP1103" s="44"/>
      <c r="AQ1103" s="44"/>
      <c r="AR1103" s="44"/>
      <c r="AS1103" s="44"/>
      <c r="AT1103" s="44"/>
      <c r="AU1103" s="44"/>
      <c r="AV1103" s="44"/>
      <c r="AW1103" s="44"/>
      <c r="AX1103" s="44"/>
      <c r="AY1103" s="44"/>
      <c r="AZ1103" s="44"/>
      <c r="BA1103" s="44"/>
      <c r="BB1103" s="44"/>
      <c r="BC1103" s="44"/>
      <c r="BD1103" s="44"/>
      <c r="BE1103" s="44"/>
      <c r="BF1103" s="44"/>
      <c r="BG1103" s="44"/>
      <c r="BH1103" s="44"/>
      <c r="BI1103" s="44"/>
      <c r="BJ1103" s="44"/>
      <c r="BK1103" s="12"/>
    </row>
    <row r="1104" spans="1:63" s="43" customFormat="1" x14ac:dyDescent="0.2">
      <c r="A1104" s="51"/>
      <c r="B1104" s="44"/>
      <c r="C1104" s="44"/>
      <c r="D1104" s="44"/>
      <c r="E1104" s="44"/>
      <c r="F1104" s="44"/>
      <c r="G1104" s="44"/>
      <c r="H1104" s="45"/>
      <c r="I1104" s="44"/>
      <c r="J1104" s="44"/>
      <c r="K1104" s="44"/>
      <c r="L1104" s="44"/>
      <c r="M1104" s="44"/>
      <c r="N1104" s="44"/>
      <c r="O1104" s="44"/>
      <c r="P1104" s="44"/>
      <c r="Q1104" s="44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4"/>
      <c r="AG1104" s="44"/>
      <c r="AH1104" s="44"/>
      <c r="AI1104" s="44"/>
      <c r="AJ1104" s="44"/>
      <c r="AK1104" s="44"/>
      <c r="AL1104" s="44"/>
      <c r="AM1104" s="44"/>
      <c r="AN1104" s="44"/>
      <c r="AO1104" s="44"/>
      <c r="AP1104" s="44"/>
      <c r="AQ1104" s="44"/>
      <c r="AR1104" s="44"/>
      <c r="AS1104" s="44"/>
      <c r="AT1104" s="44"/>
      <c r="AU1104" s="44"/>
      <c r="AV1104" s="44"/>
      <c r="AW1104" s="44"/>
      <c r="AX1104" s="44"/>
      <c r="AY1104" s="44"/>
      <c r="AZ1104" s="44"/>
      <c r="BA1104" s="44"/>
      <c r="BB1104" s="44"/>
      <c r="BC1104" s="44"/>
      <c r="BD1104" s="44"/>
      <c r="BE1104" s="44"/>
      <c r="BF1104" s="44"/>
      <c r="BG1104" s="44"/>
      <c r="BH1104" s="44"/>
      <c r="BI1104" s="44"/>
      <c r="BJ1104" s="44"/>
      <c r="BK1104" s="12"/>
    </row>
    <row r="1105" spans="1:63" s="43" customFormat="1" x14ac:dyDescent="0.2">
      <c r="A1105" s="51"/>
      <c r="B1105" s="44"/>
      <c r="C1105" s="44"/>
      <c r="D1105" s="44"/>
      <c r="E1105" s="44"/>
      <c r="F1105" s="44"/>
      <c r="G1105" s="44"/>
      <c r="H1105" s="45"/>
      <c r="I1105" s="44"/>
      <c r="J1105" s="44"/>
      <c r="K1105" s="44"/>
      <c r="L1105" s="44"/>
      <c r="M1105" s="44"/>
      <c r="N1105" s="44"/>
      <c r="O1105" s="44"/>
      <c r="P1105" s="44"/>
      <c r="Q1105" s="44"/>
      <c r="R1105" s="44"/>
      <c r="S1105" s="44"/>
      <c r="T1105" s="44"/>
      <c r="U1105" s="44"/>
      <c r="V1105" s="44"/>
      <c r="W1105" s="44"/>
      <c r="X1105" s="44"/>
      <c r="Y1105" s="44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  <c r="AK1105" s="44"/>
      <c r="AL1105" s="44"/>
      <c r="AM1105" s="44"/>
      <c r="AN1105" s="44"/>
      <c r="AO1105" s="44"/>
      <c r="AP1105" s="44"/>
      <c r="AQ1105" s="44"/>
      <c r="AR1105" s="44"/>
      <c r="AS1105" s="44"/>
      <c r="AT1105" s="44"/>
      <c r="AU1105" s="44"/>
      <c r="AV1105" s="44"/>
      <c r="AW1105" s="44"/>
      <c r="AX1105" s="44"/>
      <c r="AY1105" s="44"/>
      <c r="AZ1105" s="44"/>
      <c r="BA1105" s="44"/>
      <c r="BB1105" s="44"/>
      <c r="BC1105" s="44"/>
      <c r="BD1105" s="44"/>
      <c r="BE1105" s="44"/>
      <c r="BF1105" s="44"/>
      <c r="BG1105" s="44"/>
      <c r="BH1105" s="44"/>
      <c r="BI1105" s="44"/>
      <c r="BJ1105" s="44"/>
      <c r="BK1105" s="12"/>
    </row>
    <row r="1106" spans="1:63" s="43" customFormat="1" x14ac:dyDescent="0.2">
      <c r="A1106" s="51"/>
      <c r="B1106" s="44"/>
      <c r="C1106" s="44"/>
      <c r="D1106" s="44"/>
      <c r="E1106" s="44"/>
      <c r="F1106" s="44"/>
      <c r="G1106" s="44"/>
      <c r="H1106" s="45"/>
      <c r="I1106" s="44"/>
      <c r="J1106" s="44"/>
      <c r="K1106" s="44"/>
      <c r="L1106" s="44"/>
      <c r="M1106" s="44"/>
      <c r="N1106" s="44"/>
      <c r="O1106" s="44"/>
      <c r="P1106" s="44"/>
      <c r="Q1106" s="44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4"/>
      <c r="AG1106" s="44"/>
      <c r="AH1106" s="44"/>
      <c r="AI1106" s="44"/>
      <c r="AJ1106" s="44"/>
      <c r="AK1106" s="44"/>
      <c r="AL1106" s="44"/>
      <c r="AM1106" s="44"/>
      <c r="AN1106" s="44"/>
      <c r="AO1106" s="44"/>
      <c r="AP1106" s="44"/>
      <c r="AQ1106" s="44"/>
      <c r="AR1106" s="44"/>
      <c r="AS1106" s="44"/>
      <c r="AT1106" s="44"/>
      <c r="AU1106" s="44"/>
      <c r="AV1106" s="44"/>
      <c r="AW1106" s="44"/>
      <c r="AX1106" s="44"/>
      <c r="AY1106" s="44"/>
      <c r="AZ1106" s="44"/>
      <c r="BA1106" s="44"/>
      <c r="BB1106" s="44"/>
      <c r="BC1106" s="44"/>
      <c r="BD1106" s="44"/>
      <c r="BE1106" s="44"/>
      <c r="BF1106" s="44"/>
      <c r="BG1106" s="44"/>
      <c r="BH1106" s="44"/>
      <c r="BI1106" s="44"/>
      <c r="BJ1106" s="44"/>
      <c r="BK1106" s="12"/>
    </row>
    <row r="1107" spans="1:63" s="43" customFormat="1" x14ac:dyDescent="0.2">
      <c r="A1107" s="51"/>
      <c r="B1107" s="44"/>
      <c r="C1107" s="44"/>
      <c r="D1107" s="44"/>
      <c r="E1107" s="44"/>
      <c r="F1107" s="44"/>
      <c r="G1107" s="44"/>
      <c r="H1107" s="45"/>
      <c r="I1107" s="44"/>
      <c r="J1107" s="44"/>
      <c r="K1107" s="44"/>
      <c r="L1107" s="44"/>
      <c r="M1107" s="44"/>
      <c r="N1107" s="44"/>
      <c r="O1107" s="44"/>
      <c r="P1107" s="44"/>
      <c r="Q1107" s="44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  <c r="AK1107" s="44"/>
      <c r="AL1107" s="44"/>
      <c r="AM1107" s="44"/>
      <c r="AN1107" s="44"/>
      <c r="AO1107" s="44"/>
      <c r="AP1107" s="44"/>
      <c r="AQ1107" s="44"/>
      <c r="AR1107" s="44"/>
      <c r="AS1107" s="44"/>
      <c r="AT1107" s="44"/>
      <c r="AU1107" s="44"/>
      <c r="AV1107" s="44"/>
      <c r="AW1107" s="44"/>
      <c r="AX1107" s="44"/>
      <c r="AY1107" s="44"/>
      <c r="AZ1107" s="44"/>
      <c r="BA1107" s="44"/>
      <c r="BB1107" s="44"/>
      <c r="BC1107" s="44"/>
      <c r="BD1107" s="44"/>
      <c r="BE1107" s="44"/>
      <c r="BF1107" s="44"/>
      <c r="BG1107" s="44"/>
      <c r="BH1107" s="44"/>
      <c r="BI1107" s="44"/>
      <c r="BJ1107" s="44"/>
      <c r="BK1107" s="12"/>
    </row>
    <row r="1108" spans="1:63" s="43" customFormat="1" x14ac:dyDescent="0.2">
      <c r="A1108" s="51"/>
      <c r="B1108" s="44"/>
      <c r="C1108" s="44"/>
      <c r="D1108" s="44"/>
      <c r="E1108" s="44"/>
      <c r="F1108" s="44"/>
      <c r="G1108" s="44"/>
      <c r="H1108" s="45"/>
      <c r="I1108" s="44"/>
      <c r="J1108" s="44"/>
      <c r="K1108" s="44"/>
      <c r="L1108" s="44"/>
      <c r="M1108" s="44"/>
      <c r="N1108" s="44"/>
      <c r="O1108" s="44"/>
      <c r="P1108" s="44"/>
      <c r="Q1108" s="44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4"/>
      <c r="AG1108" s="44"/>
      <c r="AH1108" s="44"/>
      <c r="AI1108" s="44"/>
      <c r="AJ1108" s="44"/>
      <c r="AK1108" s="44"/>
      <c r="AL1108" s="44"/>
      <c r="AM1108" s="44"/>
      <c r="AN1108" s="44"/>
      <c r="AO1108" s="44"/>
      <c r="AP1108" s="44"/>
      <c r="AQ1108" s="44"/>
      <c r="AR1108" s="44"/>
      <c r="AS1108" s="44"/>
      <c r="AT1108" s="44"/>
      <c r="AU1108" s="44"/>
      <c r="AV1108" s="44"/>
      <c r="AW1108" s="44"/>
      <c r="AX1108" s="44"/>
      <c r="AY1108" s="44"/>
      <c r="AZ1108" s="44"/>
      <c r="BA1108" s="44"/>
      <c r="BB1108" s="44"/>
      <c r="BC1108" s="44"/>
      <c r="BD1108" s="44"/>
      <c r="BE1108" s="44"/>
      <c r="BF1108" s="44"/>
      <c r="BG1108" s="44"/>
      <c r="BH1108" s="44"/>
      <c r="BI1108" s="44"/>
      <c r="BJ1108" s="44"/>
      <c r="BK1108" s="12"/>
    </row>
    <row r="1109" spans="1:63" s="43" customFormat="1" x14ac:dyDescent="0.2">
      <c r="A1109" s="51"/>
      <c r="B1109" s="44"/>
      <c r="C1109" s="44"/>
      <c r="D1109" s="44"/>
      <c r="E1109" s="44"/>
      <c r="F1109" s="44"/>
      <c r="G1109" s="44"/>
      <c r="H1109" s="45"/>
      <c r="I1109" s="44"/>
      <c r="J1109" s="44"/>
      <c r="K1109" s="44"/>
      <c r="L1109" s="44"/>
      <c r="M1109" s="44"/>
      <c r="N1109" s="44"/>
      <c r="O1109" s="44"/>
      <c r="P1109" s="44"/>
      <c r="Q1109" s="44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  <c r="AK1109" s="44"/>
      <c r="AL1109" s="44"/>
      <c r="AM1109" s="44"/>
      <c r="AN1109" s="44"/>
      <c r="AO1109" s="44"/>
      <c r="AP1109" s="44"/>
      <c r="AQ1109" s="44"/>
      <c r="AR1109" s="44"/>
      <c r="AS1109" s="44"/>
      <c r="AT1109" s="44"/>
      <c r="AU1109" s="44"/>
      <c r="AV1109" s="44"/>
      <c r="AW1109" s="44"/>
      <c r="AX1109" s="44"/>
      <c r="AY1109" s="44"/>
      <c r="AZ1109" s="44"/>
      <c r="BA1109" s="44"/>
      <c r="BB1109" s="44"/>
      <c r="BC1109" s="44"/>
      <c r="BD1109" s="44"/>
      <c r="BE1109" s="44"/>
      <c r="BF1109" s="44"/>
      <c r="BG1109" s="44"/>
      <c r="BH1109" s="44"/>
      <c r="BI1109" s="44"/>
      <c r="BJ1109" s="44"/>
      <c r="BK1109" s="12"/>
    </row>
    <row r="1110" spans="1:63" s="43" customFormat="1" x14ac:dyDescent="0.2">
      <c r="A1110" s="51"/>
      <c r="B1110" s="44"/>
      <c r="C1110" s="44"/>
      <c r="D1110" s="44"/>
      <c r="E1110" s="44"/>
      <c r="F1110" s="44"/>
      <c r="G1110" s="44"/>
      <c r="H1110" s="45"/>
      <c r="I1110" s="44"/>
      <c r="J1110" s="44"/>
      <c r="K1110" s="44"/>
      <c r="L1110" s="44"/>
      <c r="M1110" s="44"/>
      <c r="N1110" s="44"/>
      <c r="O1110" s="44"/>
      <c r="P1110" s="44"/>
      <c r="Q1110" s="44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4"/>
      <c r="AG1110" s="44"/>
      <c r="AH1110" s="44"/>
      <c r="AI1110" s="44"/>
      <c r="AJ1110" s="44"/>
      <c r="AK1110" s="44"/>
      <c r="AL1110" s="44"/>
      <c r="AM1110" s="44"/>
      <c r="AN1110" s="44"/>
      <c r="AO1110" s="44"/>
      <c r="AP1110" s="44"/>
      <c r="AQ1110" s="44"/>
      <c r="AR1110" s="44"/>
      <c r="AS1110" s="44"/>
      <c r="AT1110" s="44"/>
      <c r="AU1110" s="44"/>
      <c r="AV1110" s="44"/>
      <c r="AW1110" s="44"/>
      <c r="AX1110" s="44"/>
      <c r="AY1110" s="44"/>
      <c r="AZ1110" s="44"/>
      <c r="BA1110" s="44"/>
      <c r="BB1110" s="44"/>
      <c r="BC1110" s="44"/>
      <c r="BD1110" s="44"/>
      <c r="BE1110" s="44"/>
      <c r="BF1110" s="44"/>
      <c r="BG1110" s="44"/>
      <c r="BH1110" s="44"/>
      <c r="BI1110" s="44"/>
      <c r="BJ1110" s="44"/>
      <c r="BK1110" s="12"/>
    </row>
    <row r="1111" spans="1:63" s="43" customFormat="1" x14ac:dyDescent="0.2">
      <c r="A1111" s="51"/>
      <c r="B1111" s="44"/>
      <c r="C1111" s="44"/>
      <c r="D1111" s="44"/>
      <c r="E1111" s="44"/>
      <c r="F1111" s="44"/>
      <c r="G1111" s="44"/>
      <c r="H1111" s="45"/>
      <c r="I1111" s="44"/>
      <c r="J1111" s="44"/>
      <c r="K1111" s="44"/>
      <c r="L1111" s="44"/>
      <c r="M1111" s="44"/>
      <c r="N1111" s="44"/>
      <c r="O1111" s="44"/>
      <c r="P1111" s="44"/>
      <c r="Q1111" s="44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  <c r="AK1111" s="44"/>
      <c r="AL1111" s="44"/>
      <c r="AM1111" s="44"/>
      <c r="AN1111" s="44"/>
      <c r="AO1111" s="44"/>
      <c r="AP1111" s="44"/>
      <c r="AQ1111" s="44"/>
      <c r="AR1111" s="44"/>
      <c r="AS1111" s="44"/>
      <c r="AT1111" s="44"/>
      <c r="AU1111" s="44"/>
      <c r="AV1111" s="44"/>
      <c r="AW1111" s="44"/>
      <c r="AX1111" s="44"/>
      <c r="AY1111" s="44"/>
      <c r="AZ1111" s="44"/>
      <c r="BA1111" s="44"/>
      <c r="BB1111" s="44"/>
      <c r="BC1111" s="44"/>
      <c r="BD1111" s="44"/>
      <c r="BE1111" s="44"/>
      <c r="BF1111" s="44"/>
      <c r="BG1111" s="44"/>
      <c r="BH1111" s="44"/>
      <c r="BI1111" s="44"/>
      <c r="BJ1111" s="44"/>
      <c r="BK1111" s="12"/>
    </row>
    <row r="1112" spans="1:63" s="43" customFormat="1" x14ac:dyDescent="0.2">
      <c r="A1112" s="51"/>
      <c r="B1112" s="44"/>
      <c r="C1112" s="44"/>
      <c r="D1112" s="44"/>
      <c r="E1112" s="44"/>
      <c r="F1112" s="44"/>
      <c r="G1112" s="44"/>
      <c r="H1112" s="45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W1112" s="44"/>
      <c r="X1112" s="44"/>
      <c r="Y1112" s="44"/>
      <c r="Z1112" s="44"/>
      <c r="AA1112" s="44"/>
      <c r="AB1112" s="44"/>
      <c r="AC1112" s="44"/>
      <c r="AD1112" s="44"/>
      <c r="AE1112" s="44"/>
      <c r="AF1112" s="44"/>
      <c r="AG1112" s="44"/>
      <c r="AH1112" s="44"/>
      <c r="AI1112" s="44"/>
      <c r="AJ1112" s="44"/>
      <c r="AK1112" s="44"/>
      <c r="AL1112" s="44"/>
      <c r="AM1112" s="44"/>
      <c r="AN1112" s="44"/>
      <c r="AO1112" s="44"/>
      <c r="AP1112" s="44"/>
      <c r="AQ1112" s="44"/>
      <c r="AR1112" s="44"/>
      <c r="AS1112" s="44"/>
      <c r="AT1112" s="44"/>
      <c r="AU1112" s="44"/>
      <c r="AV1112" s="44"/>
      <c r="AW1112" s="44"/>
      <c r="AX1112" s="44"/>
      <c r="AY1112" s="44"/>
      <c r="AZ1112" s="44"/>
      <c r="BA1112" s="44"/>
      <c r="BB1112" s="44"/>
      <c r="BC1112" s="44"/>
      <c r="BD1112" s="44"/>
      <c r="BE1112" s="44"/>
      <c r="BF1112" s="44"/>
      <c r="BG1112" s="44"/>
      <c r="BH1112" s="44"/>
      <c r="BI1112" s="44"/>
      <c r="BJ1112" s="44"/>
      <c r="BK1112" s="12"/>
    </row>
    <row r="1113" spans="1:63" s="43" customFormat="1" x14ac:dyDescent="0.2">
      <c r="A1113" s="51"/>
      <c r="B1113" s="44"/>
      <c r="C1113" s="44"/>
      <c r="D1113" s="44"/>
      <c r="E1113" s="44"/>
      <c r="F1113" s="44"/>
      <c r="G1113" s="44"/>
      <c r="H1113" s="45"/>
      <c r="I1113" s="44"/>
      <c r="J1113" s="44"/>
      <c r="K1113" s="44"/>
      <c r="L1113" s="44"/>
      <c r="M1113" s="44"/>
      <c r="N1113" s="44"/>
      <c r="O1113" s="44"/>
      <c r="P1113" s="44"/>
      <c r="Q1113" s="44"/>
      <c r="R1113" s="44"/>
      <c r="S1113" s="44"/>
      <c r="T1113" s="44"/>
      <c r="U1113" s="44"/>
      <c r="V1113" s="44"/>
      <c r="W1113" s="44"/>
      <c r="X1113" s="44"/>
      <c r="Y1113" s="44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  <c r="AK1113" s="44"/>
      <c r="AL1113" s="44"/>
      <c r="AM1113" s="44"/>
      <c r="AN1113" s="44"/>
      <c r="AO1113" s="44"/>
      <c r="AP1113" s="44"/>
      <c r="AQ1113" s="44"/>
      <c r="AR1113" s="44"/>
      <c r="AS1113" s="44"/>
      <c r="AT1113" s="44"/>
      <c r="AU1113" s="44"/>
      <c r="AV1113" s="44"/>
      <c r="AW1113" s="44"/>
      <c r="AX1113" s="44"/>
      <c r="AY1113" s="44"/>
      <c r="AZ1113" s="44"/>
      <c r="BA1113" s="44"/>
      <c r="BB1113" s="44"/>
      <c r="BC1113" s="44"/>
      <c r="BD1113" s="44"/>
      <c r="BE1113" s="44"/>
      <c r="BF1113" s="44"/>
      <c r="BG1113" s="44"/>
      <c r="BH1113" s="44"/>
      <c r="BI1113" s="44"/>
      <c r="BJ1113" s="44"/>
      <c r="BK1113" s="12"/>
    </row>
    <row r="1114" spans="1:63" s="43" customFormat="1" x14ac:dyDescent="0.2">
      <c r="A1114" s="51"/>
      <c r="B1114" s="44"/>
      <c r="C1114" s="44"/>
      <c r="D1114" s="44"/>
      <c r="E1114" s="44"/>
      <c r="F1114" s="44"/>
      <c r="G1114" s="44"/>
      <c r="H1114" s="45"/>
      <c r="I1114" s="44"/>
      <c r="J1114" s="44"/>
      <c r="K1114" s="44"/>
      <c r="L1114" s="44"/>
      <c r="M1114" s="44"/>
      <c r="N1114" s="44"/>
      <c r="O1114" s="44"/>
      <c r="P1114" s="44"/>
      <c r="Q1114" s="44"/>
      <c r="R1114" s="44"/>
      <c r="S1114" s="44"/>
      <c r="T1114" s="44"/>
      <c r="U1114" s="44"/>
      <c r="V1114" s="44"/>
      <c r="W1114" s="44"/>
      <c r="X1114" s="44"/>
      <c r="Y1114" s="44"/>
      <c r="Z1114" s="44"/>
      <c r="AA1114" s="44"/>
      <c r="AB1114" s="44"/>
      <c r="AC1114" s="44"/>
      <c r="AD1114" s="44"/>
      <c r="AE1114" s="44"/>
      <c r="AF1114" s="44"/>
      <c r="AG1114" s="44"/>
      <c r="AH1114" s="44"/>
      <c r="AI1114" s="44"/>
      <c r="AJ1114" s="44"/>
      <c r="AK1114" s="44"/>
      <c r="AL1114" s="44"/>
      <c r="AM1114" s="44"/>
      <c r="AN1114" s="44"/>
      <c r="AO1114" s="44"/>
      <c r="AP1114" s="44"/>
      <c r="AQ1114" s="44"/>
      <c r="AR1114" s="44"/>
      <c r="AS1114" s="44"/>
      <c r="AT1114" s="44"/>
      <c r="AU1114" s="44"/>
      <c r="AV1114" s="44"/>
      <c r="AW1114" s="44"/>
      <c r="AX1114" s="44"/>
      <c r="AY1114" s="44"/>
      <c r="AZ1114" s="44"/>
      <c r="BA1114" s="44"/>
      <c r="BB1114" s="44"/>
      <c r="BC1114" s="44"/>
      <c r="BD1114" s="44"/>
      <c r="BE1114" s="44"/>
      <c r="BF1114" s="44"/>
      <c r="BG1114" s="44"/>
      <c r="BH1114" s="44"/>
      <c r="BI1114" s="44"/>
      <c r="BJ1114" s="44"/>
      <c r="BK1114" s="12"/>
    </row>
    <row r="1115" spans="1:63" s="43" customFormat="1" x14ac:dyDescent="0.2">
      <c r="A1115" s="51"/>
      <c r="B1115" s="44"/>
      <c r="C1115" s="44"/>
      <c r="D1115" s="44"/>
      <c r="E1115" s="44"/>
      <c r="F1115" s="44"/>
      <c r="G1115" s="44"/>
      <c r="H1115" s="45"/>
      <c r="I1115" s="44"/>
      <c r="J1115" s="44"/>
      <c r="K1115" s="44"/>
      <c r="L1115" s="44"/>
      <c r="M1115" s="44"/>
      <c r="N1115" s="44"/>
      <c r="O1115" s="44"/>
      <c r="P1115" s="44"/>
      <c r="Q1115" s="44"/>
      <c r="R1115" s="44"/>
      <c r="S1115" s="44"/>
      <c r="T1115" s="44"/>
      <c r="U1115" s="44"/>
      <c r="V1115" s="44"/>
      <c r="W1115" s="44"/>
      <c r="X1115" s="44"/>
      <c r="Y1115" s="44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  <c r="AK1115" s="44"/>
      <c r="AL1115" s="44"/>
      <c r="AM1115" s="44"/>
      <c r="AN1115" s="44"/>
      <c r="AO1115" s="44"/>
      <c r="AP1115" s="44"/>
      <c r="AQ1115" s="44"/>
      <c r="AR1115" s="44"/>
      <c r="AS1115" s="44"/>
      <c r="AT1115" s="44"/>
      <c r="AU1115" s="44"/>
      <c r="AV1115" s="44"/>
      <c r="AW1115" s="44"/>
      <c r="AX1115" s="44"/>
      <c r="AY1115" s="44"/>
      <c r="AZ1115" s="44"/>
      <c r="BA1115" s="44"/>
      <c r="BB1115" s="44"/>
      <c r="BC1115" s="44"/>
      <c r="BD1115" s="44"/>
      <c r="BE1115" s="44"/>
      <c r="BF1115" s="44"/>
      <c r="BG1115" s="44"/>
      <c r="BH1115" s="44"/>
      <c r="BI1115" s="44"/>
      <c r="BJ1115" s="44"/>
      <c r="BK1115" s="12"/>
    </row>
    <row r="1116" spans="1:63" s="43" customFormat="1" x14ac:dyDescent="0.2">
      <c r="A1116" s="51"/>
      <c r="B1116" s="44"/>
      <c r="C1116" s="44"/>
      <c r="D1116" s="44"/>
      <c r="E1116" s="44"/>
      <c r="F1116" s="44"/>
      <c r="G1116" s="44"/>
      <c r="H1116" s="45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S1116" s="44"/>
      <c r="T1116" s="44"/>
      <c r="U1116" s="44"/>
      <c r="V1116" s="44"/>
      <c r="W1116" s="44"/>
      <c r="X1116" s="44"/>
      <c r="Y1116" s="44"/>
      <c r="Z1116" s="44"/>
      <c r="AA1116" s="44"/>
      <c r="AB1116" s="44"/>
      <c r="AC1116" s="44"/>
      <c r="AD1116" s="44"/>
      <c r="AE1116" s="44"/>
      <c r="AF1116" s="44"/>
      <c r="AG1116" s="44"/>
      <c r="AH1116" s="44"/>
      <c r="AI1116" s="44"/>
      <c r="AJ1116" s="44"/>
      <c r="AK1116" s="44"/>
      <c r="AL1116" s="44"/>
      <c r="AM1116" s="44"/>
      <c r="AN1116" s="44"/>
      <c r="AO1116" s="44"/>
      <c r="AP1116" s="44"/>
      <c r="AQ1116" s="44"/>
      <c r="AR1116" s="44"/>
      <c r="AS1116" s="44"/>
      <c r="AT1116" s="44"/>
      <c r="AU1116" s="44"/>
      <c r="AV1116" s="44"/>
      <c r="AW1116" s="44"/>
      <c r="AX1116" s="44"/>
      <c r="AY1116" s="44"/>
      <c r="AZ1116" s="44"/>
      <c r="BA1116" s="44"/>
      <c r="BB1116" s="44"/>
      <c r="BC1116" s="44"/>
      <c r="BD1116" s="44"/>
      <c r="BE1116" s="44"/>
      <c r="BF1116" s="44"/>
      <c r="BG1116" s="44"/>
      <c r="BH1116" s="44"/>
      <c r="BI1116" s="44"/>
      <c r="BJ1116" s="44"/>
      <c r="BK1116" s="12"/>
    </row>
    <row r="1117" spans="1:63" s="43" customFormat="1" x14ac:dyDescent="0.2">
      <c r="A1117" s="51"/>
      <c r="B1117" s="44"/>
      <c r="C1117" s="44"/>
      <c r="D1117" s="44"/>
      <c r="E1117" s="44"/>
      <c r="F1117" s="44"/>
      <c r="G1117" s="44"/>
      <c r="H1117" s="45"/>
      <c r="I1117" s="44"/>
      <c r="J1117" s="44"/>
      <c r="K1117" s="44"/>
      <c r="L1117" s="44"/>
      <c r="M1117" s="44"/>
      <c r="N1117" s="44"/>
      <c r="O1117" s="44"/>
      <c r="P1117" s="44"/>
      <c r="Q1117" s="44"/>
      <c r="R1117" s="44"/>
      <c r="S1117" s="44"/>
      <c r="T1117" s="44"/>
      <c r="U1117" s="44"/>
      <c r="V1117" s="44"/>
      <c r="W1117" s="44"/>
      <c r="X1117" s="44"/>
      <c r="Y1117" s="44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  <c r="AK1117" s="44"/>
      <c r="AL1117" s="44"/>
      <c r="AM1117" s="44"/>
      <c r="AN1117" s="44"/>
      <c r="AO1117" s="44"/>
      <c r="AP1117" s="44"/>
      <c r="AQ1117" s="44"/>
      <c r="AR1117" s="44"/>
      <c r="AS1117" s="44"/>
      <c r="AT1117" s="44"/>
      <c r="AU1117" s="44"/>
      <c r="AV1117" s="44"/>
      <c r="AW1117" s="44"/>
      <c r="AX1117" s="44"/>
      <c r="AY1117" s="44"/>
      <c r="AZ1117" s="44"/>
      <c r="BA1117" s="44"/>
      <c r="BB1117" s="44"/>
      <c r="BC1117" s="44"/>
      <c r="BD1117" s="44"/>
      <c r="BE1117" s="44"/>
      <c r="BF1117" s="44"/>
      <c r="BG1117" s="44"/>
      <c r="BH1117" s="44"/>
      <c r="BI1117" s="44"/>
      <c r="BJ1117" s="44"/>
      <c r="BK1117" s="12"/>
    </row>
    <row r="1118" spans="1:63" s="43" customFormat="1" x14ac:dyDescent="0.2">
      <c r="A1118" s="51"/>
      <c r="B1118" s="44"/>
      <c r="C1118" s="44"/>
      <c r="D1118" s="44"/>
      <c r="E1118" s="44"/>
      <c r="F1118" s="44"/>
      <c r="G1118" s="44"/>
      <c r="H1118" s="45"/>
      <c r="I1118" s="44"/>
      <c r="J1118" s="44"/>
      <c r="K1118" s="44"/>
      <c r="L1118" s="44"/>
      <c r="M1118" s="44"/>
      <c r="N1118" s="44"/>
      <c r="O1118" s="44"/>
      <c r="P1118" s="44"/>
      <c r="Q1118" s="44"/>
      <c r="R1118" s="44"/>
      <c r="S1118" s="44"/>
      <c r="T1118" s="44"/>
      <c r="U1118" s="44"/>
      <c r="V1118" s="44"/>
      <c r="W1118" s="44"/>
      <c r="X1118" s="44"/>
      <c r="Y1118" s="44"/>
      <c r="Z1118" s="44"/>
      <c r="AA1118" s="44"/>
      <c r="AB1118" s="44"/>
      <c r="AC1118" s="44"/>
      <c r="AD1118" s="44"/>
      <c r="AE1118" s="44"/>
      <c r="AF1118" s="44"/>
      <c r="AG1118" s="44"/>
      <c r="AH1118" s="44"/>
      <c r="AI1118" s="44"/>
      <c r="AJ1118" s="44"/>
      <c r="AK1118" s="44"/>
      <c r="AL1118" s="44"/>
      <c r="AM1118" s="44"/>
      <c r="AN1118" s="44"/>
      <c r="AO1118" s="44"/>
      <c r="AP1118" s="44"/>
      <c r="AQ1118" s="44"/>
      <c r="AR1118" s="44"/>
      <c r="AS1118" s="44"/>
      <c r="AT1118" s="44"/>
      <c r="AU1118" s="44"/>
      <c r="AV1118" s="44"/>
      <c r="AW1118" s="44"/>
      <c r="AX1118" s="44"/>
      <c r="AY1118" s="44"/>
      <c r="AZ1118" s="44"/>
      <c r="BA1118" s="44"/>
      <c r="BB1118" s="44"/>
      <c r="BC1118" s="44"/>
      <c r="BD1118" s="44"/>
      <c r="BE1118" s="44"/>
      <c r="BF1118" s="44"/>
      <c r="BG1118" s="44"/>
      <c r="BH1118" s="44"/>
      <c r="BI1118" s="44"/>
      <c r="BJ1118" s="44"/>
      <c r="BK1118" s="12"/>
    </row>
    <row r="1119" spans="1:63" s="43" customFormat="1" x14ac:dyDescent="0.2">
      <c r="A1119" s="51"/>
      <c r="B1119" s="44"/>
      <c r="C1119" s="44"/>
      <c r="D1119" s="44"/>
      <c r="E1119" s="44"/>
      <c r="F1119" s="44"/>
      <c r="G1119" s="44"/>
      <c r="H1119" s="45"/>
      <c r="I1119" s="44"/>
      <c r="J1119" s="44"/>
      <c r="K1119" s="44"/>
      <c r="L1119" s="44"/>
      <c r="M1119" s="44"/>
      <c r="N1119" s="44"/>
      <c r="O1119" s="44"/>
      <c r="P1119" s="44"/>
      <c r="Q1119" s="44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  <c r="AK1119" s="44"/>
      <c r="AL1119" s="44"/>
      <c r="AM1119" s="44"/>
      <c r="AN1119" s="44"/>
      <c r="AO1119" s="44"/>
      <c r="AP1119" s="44"/>
      <c r="AQ1119" s="44"/>
      <c r="AR1119" s="44"/>
      <c r="AS1119" s="44"/>
      <c r="AT1119" s="44"/>
      <c r="AU1119" s="44"/>
      <c r="AV1119" s="44"/>
      <c r="AW1119" s="44"/>
      <c r="AX1119" s="44"/>
      <c r="AY1119" s="44"/>
      <c r="AZ1119" s="44"/>
      <c r="BA1119" s="44"/>
      <c r="BB1119" s="44"/>
      <c r="BC1119" s="44"/>
      <c r="BD1119" s="44"/>
      <c r="BE1119" s="44"/>
      <c r="BF1119" s="44"/>
      <c r="BG1119" s="44"/>
      <c r="BH1119" s="44"/>
      <c r="BI1119" s="44"/>
      <c r="BJ1119" s="44"/>
      <c r="BK1119" s="12"/>
    </row>
    <row r="1120" spans="1:63" s="43" customFormat="1" x14ac:dyDescent="0.2">
      <c r="A1120" s="51"/>
      <c r="B1120" s="44"/>
      <c r="C1120" s="44"/>
      <c r="D1120" s="44"/>
      <c r="E1120" s="44"/>
      <c r="F1120" s="44"/>
      <c r="G1120" s="44"/>
      <c r="H1120" s="45"/>
      <c r="I1120" s="44"/>
      <c r="J1120" s="44"/>
      <c r="K1120" s="44"/>
      <c r="L1120" s="44"/>
      <c r="M1120" s="44"/>
      <c r="N1120" s="44"/>
      <c r="O1120" s="44"/>
      <c r="P1120" s="44"/>
      <c r="Q1120" s="44"/>
      <c r="R1120" s="44"/>
      <c r="S1120" s="44"/>
      <c r="T1120" s="44"/>
      <c r="U1120" s="44"/>
      <c r="V1120" s="44"/>
      <c r="W1120" s="44"/>
      <c r="X1120" s="44"/>
      <c r="Y1120" s="44"/>
      <c r="Z1120" s="44"/>
      <c r="AA1120" s="44"/>
      <c r="AB1120" s="44"/>
      <c r="AC1120" s="44"/>
      <c r="AD1120" s="44"/>
      <c r="AE1120" s="44"/>
      <c r="AF1120" s="44"/>
      <c r="AG1120" s="44"/>
      <c r="AH1120" s="44"/>
      <c r="AI1120" s="44"/>
      <c r="AJ1120" s="44"/>
      <c r="AK1120" s="44"/>
      <c r="AL1120" s="44"/>
      <c r="AM1120" s="44"/>
      <c r="AN1120" s="44"/>
      <c r="AO1120" s="44"/>
      <c r="AP1120" s="44"/>
      <c r="AQ1120" s="44"/>
      <c r="AR1120" s="44"/>
      <c r="AS1120" s="44"/>
      <c r="AT1120" s="44"/>
      <c r="AU1120" s="44"/>
      <c r="AV1120" s="44"/>
      <c r="AW1120" s="44"/>
      <c r="AX1120" s="44"/>
      <c r="AY1120" s="44"/>
      <c r="AZ1120" s="44"/>
      <c r="BA1120" s="44"/>
      <c r="BB1120" s="44"/>
      <c r="BC1120" s="44"/>
      <c r="BD1120" s="44"/>
      <c r="BE1120" s="44"/>
      <c r="BF1120" s="44"/>
      <c r="BG1120" s="44"/>
      <c r="BH1120" s="44"/>
      <c r="BI1120" s="44"/>
      <c r="BJ1120" s="44"/>
      <c r="BK1120" s="12"/>
    </row>
    <row r="1121" spans="1:63" s="43" customFormat="1" x14ac:dyDescent="0.2">
      <c r="A1121" s="51"/>
      <c r="B1121" s="44"/>
      <c r="C1121" s="44"/>
      <c r="D1121" s="44"/>
      <c r="E1121" s="44"/>
      <c r="F1121" s="44"/>
      <c r="G1121" s="44"/>
      <c r="H1121" s="45"/>
      <c r="I1121" s="44"/>
      <c r="J1121" s="44"/>
      <c r="K1121" s="44"/>
      <c r="L1121" s="44"/>
      <c r="M1121" s="44"/>
      <c r="N1121" s="44"/>
      <c r="O1121" s="44"/>
      <c r="P1121" s="44"/>
      <c r="Q1121" s="44"/>
      <c r="R1121" s="44"/>
      <c r="S1121" s="44"/>
      <c r="T1121" s="44"/>
      <c r="U1121" s="44"/>
      <c r="V1121" s="44"/>
      <c r="W1121" s="44"/>
      <c r="X1121" s="44"/>
      <c r="Y1121" s="44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  <c r="AK1121" s="44"/>
      <c r="AL1121" s="44"/>
      <c r="AM1121" s="44"/>
      <c r="AN1121" s="44"/>
      <c r="AO1121" s="44"/>
      <c r="AP1121" s="44"/>
      <c r="AQ1121" s="44"/>
      <c r="AR1121" s="44"/>
      <c r="AS1121" s="44"/>
      <c r="AT1121" s="44"/>
      <c r="AU1121" s="44"/>
      <c r="AV1121" s="44"/>
      <c r="AW1121" s="44"/>
      <c r="AX1121" s="44"/>
      <c r="AY1121" s="44"/>
      <c r="AZ1121" s="44"/>
      <c r="BA1121" s="44"/>
      <c r="BB1121" s="44"/>
      <c r="BC1121" s="44"/>
      <c r="BD1121" s="44"/>
      <c r="BE1121" s="44"/>
      <c r="BF1121" s="44"/>
      <c r="BG1121" s="44"/>
      <c r="BH1121" s="44"/>
      <c r="BI1121" s="44"/>
      <c r="BJ1121" s="44"/>
      <c r="BK1121" s="12"/>
    </row>
    <row r="1122" spans="1:63" s="43" customFormat="1" x14ac:dyDescent="0.2">
      <c r="A1122" s="51"/>
      <c r="B1122" s="44"/>
      <c r="C1122" s="44"/>
      <c r="D1122" s="44"/>
      <c r="E1122" s="44"/>
      <c r="F1122" s="44"/>
      <c r="G1122" s="44"/>
      <c r="H1122" s="45"/>
      <c r="I1122" s="44"/>
      <c r="J1122" s="44"/>
      <c r="K1122" s="44"/>
      <c r="L1122" s="44"/>
      <c r="M1122" s="44"/>
      <c r="N1122" s="44"/>
      <c r="O1122" s="44"/>
      <c r="P1122" s="44"/>
      <c r="Q1122" s="44"/>
      <c r="R1122" s="44"/>
      <c r="S1122" s="44"/>
      <c r="T1122" s="44"/>
      <c r="U1122" s="44"/>
      <c r="V1122" s="44"/>
      <c r="W1122" s="44"/>
      <c r="X1122" s="44"/>
      <c r="Y1122" s="44"/>
      <c r="Z1122" s="44"/>
      <c r="AA1122" s="44"/>
      <c r="AB1122" s="44"/>
      <c r="AC1122" s="44"/>
      <c r="AD1122" s="44"/>
      <c r="AE1122" s="44"/>
      <c r="AF1122" s="44"/>
      <c r="AG1122" s="44"/>
      <c r="AH1122" s="44"/>
      <c r="AI1122" s="44"/>
      <c r="AJ1122" s="44"/>
      <c r="AK1122" s="44"/>
      <c r="AL1122" s="44"/>
      <c r="AM1122" s="44"/>
      <c r="AN1122" s="44"/>
      <c r="AO1122" s="44"/>
      <c r="AP1122" s="44"/>
      <c r="AQ1122" s="44"/>
      <c r="AR1122" s="44"/>
      <c r="AS1122" s="44"/>
      <c r="AT1122" s="44"/>
      <c r="AU1122" s="44"/>
      <c r="AV1122" s="44"/>
      <c r="AW1122" s="44"/>
      <c r="AX1122" s="44"/>
      <c r="AY1122" s="44"/>
      <c r="AZ1122" s="44"/>
      <c r="BA1122" s="44"/>
      <c r="BB1122" s="44"/>
      <c r="BC1122" s="44"/>
      <c r="BD1122" s="44"/>
      <c r="BE1122" s="44"/>
      <c r="BF1122" s="44"/>
      <c r="BG1122" s="44"/>
      <c r="BH1122" s="44"/>
      <c r="BI1122" s="44"/>
      <c r="BJ1122" s="44"/>
      <c r="BK1122" s="12"/>
    </row>
    <row r="1123" spans="1:63" s="43" customFormat="1" x14ac:dyDescent="0.2">
      <c r="A1123" s="51"/>
      <c r="B1123" s="44"/>
      <c r="C1123" s="44"/>
      <c r="D1123" s="44"/>
      <c r="E1123" s="44"/>
      <c r="F1123" s="44"/>
      <c r="G1123" s="44"/>
      <c r="H1123" s="45"/>
      <c r="I1123" s="44"/>
      <c r="J1123" s="44"/>
      <c r="K1123" s="44"/>
      <c r="L1123" s="44"/>
      <c r="M1123" s="44"/>
      <c r="N1123" s="44"/>
      <c r="O1123" s="44"/>
      <c r="P1123" s="44"/>
      <c r="Q1123" s="44"/>
      <c r="R1123" s="44"/>
      <c r="S1123" s="44"/>
      <c r="T1123" s="44"/>
      <c r="U1123" s="44"/>
      <c r="V1123" s="44"/>
      <c r="W1123" s="44"/>
      <c r="X1123" s="44"/>
      <c r="Y1123" s="44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  <c r="AK1123" s="44"/>
      <c r="AL1123" s="44"/>
      <c r="AM1123" s="44"/>
      <c r="AN1123" s="44"/>
      <c r="AO1123" s="44"/>
      <c r="AP1123" s="44"/>
      <c r="AQ1123" s="44"/>
      <c r="AR1123" s="44"/>
      <c r="AS1123" s="44"/>
      <c r="AT1123" s="44"/>
      <c r="AU1123" s="44"/>
      <c r="AV1123" s="44"/>
      <c r="AW1123" s="44"/>
      <c r="AX1123" s="44"/>
      <c r="AY1123" s="44"/>
      <c r="AZ1123" s="44"/>
      <c r="BA1123" s="44"/>
      <c r="BB1123" s="44"/>
      <c r="BC1123" s="44"/>
      <c r="BD1123" s="44"/>
      <c r="BE1123" s="44"/>
      <c r="BF1123" s="44"/>
      <c r="BG1123" s="44"/>
      <c r="BH1123" s="44"/>
      <c r="BI1123" s="44"/>
      <c r="BJ1123" s="44"/>
      <c r="BK1123" s="12"/>
    </row>
    <row r="1124" spans="1:63" s="43" customFormat="1" x14ac:dyDescent="0.2">
      <c r="A1124" s="51"/>
      <c r="B1124" s="44"/>
      <c r="C1124" s="44"/>
      <c r="D1124" s="44"/>
      <c r="E1124" s="44"/>
      <c r="F1124" s="44"/>
      <c r="G1124" s="44"/>
      <c r="H1124" s="45"/>
      <c r="I1124" s="44"/>
      <c r="J1124" s="44"/>
      <c r="K1124" s="44"/>
      <c r="L1124" s="44"/>
      <c r="M1124" s="44"/>
      <c r="N1124" s="44"/>
      <c r="O1124" s="44"/>
      <c r="P1124" s="44"/>
      <c r="Q1124" s="44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4"/>
      <c r="AG1124" s="44"/>
      <c r="AH1124" s="44"/>
      <c r="AI1124" s="44"/>
      <c r="AJ1124" s="44"/>
      <c r="AK1124" s="44"/>
      <c r="AL1124" s="44"/>
      <c r="AM1124" s="44"/>
      <c r="AN1124" s="44"/>
      <c r="AO1124" s="44"/>
      <c r="AP1124" s="44"/>
      <c r="AQ1124" s="44"/>
      <c r="AR1124" s="44"/>
      <c r="AS1124" s="44"/>
      <c r="AT1124" s="44"/>
      <c r="AU1124" s="44"/>
      <c r="AV1124" s="44"/>
      <c r="AW1124" s="44"/>
      <c r="AX1124" s="44"/>
      <c r="AY1124" s="44"/>
      <c r="AZ1124" s="44"/>
      <c r="BA1124" s="44"/>
      <c r="BB1124" s="44"/>
      <c r="BC1124" s="44"/>
      <c r="BD1124" s="44"/>
      <c r="BE1124" s="44"/>
      <c r="BF1124" s="44"/>
      <c r="BG1124" s="44"/>
      <c r="BH1124" s="44"/>
      <c r="BI1124" s="44"/>
      <c r="BJ1124" s="44"/>
      <c r="BK1124" s="12"/>
    </row>
    <row r="1125" spans="1:63" s="43" customFormat="1" x14ac:dyDescent="0.2">
      <c r="A1125" s="51"/>
      <c r="B1125" s="44"/>
      <c r="C1125" s="44"/>
      <c r="D1125" s="44"/>
      <c r="E1125" s="44"/>
      <c r="F1125" s="44"/>
      <c r="G1125" s="44"/>
      <c r="H1125" s="45"/>
      <c r="I1125" s="44"/>
      <c r="J1125" s="44"/>
      <c r="K1125" s="44"/>
      <c r="L1125" s="44"/>
      <c r="M1125" s="44"/>
      <c r="N1125" s="44"/>
      <c r="O1125" s="44"/>
      <c r="P1125" s="44"/>
      <c r="Q1125" s="44"/>
      <c r="R1125" s="44"/>
      <c r="S1125" s="44"/>
      <c r="T1125" s="44"/>
      <c r="U1125" s="44"/>
      <c r="V1125" s="44"/>
      <c r="W1125" s="44"/>
      <c r="X1125" s="44"/>
      <c r="Y1125" s="44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  <c r="AK1125" s="44"/>
      <c r="AL1125" s="44"/>
      <c r="AM1125" s="44"/>
      <c r="AN1125" s="44"/>
      <c r="AO1125" s="44"/>
      <c r="AP1125" s="44"/>
      <c r="AQ1125" s="44"/>
      <c r="AR1125" s="44"/>
      <c r="AS1125" s="44"/>
      <c r="AT1125" s="44"/>
      <c r="AU1125" s="44"/>
      <c r="AV1125" s="44"/>
      <c r="AW1125" s="44"/>
      <c r="AX1125" s="44"/>
      <c r="AY1125" s="44"/>
      <c r="AZ1125" s="44"/>
      <c r="BA1125" s="44"/>
      <c r="BB1125" s="44"/>
      <c r="BC1125" s="44"/>
      <c r="BD1125" s="44"/>
      <c r="BE1125" s="44"/>
      <c r="BF1125" s="44"/>
      <c r="BG1125" s="44"/>
      <c r="BH1125" s="44"/>
      <c r="BI1125" s="44"/>
      <c r="BJ1125" s="44"/>
      <c r="BK1125" s="12"/>
    </row>
    <row r="1126" spans="1:63" s="43" customFormat="1" x14ac:dyDescent="0.2">
      <c r="A1126" s="51"/>
      <c r="B1126" s="44"/>
      <c r="C1126" s="44"/>
      <c r="D1126" s="44"/>
      <c r="E1126" s="44"/>
      <c r="F1126" s="44"/>
      <c r="G1126" s="44"/>
      <c r="H1126" s="45"/>
      <c r="I1126" s="44"/>
      <c r="J1126" s="44"/>
      <c r="K1126" s="44"/>
      <c r="L1126" s="44"/>
      <c r="M1126" s="44"/>
      <c r="N1126" s="44"/>
      <c r="O1126" s="44"/>
      <c r="P1126" s="44"/>
      <c r="Q1126" s="44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4"/>
      <c r="AG1126" s="44"/>
      <c r="AH1126" s="44"/>
      <c r="AI1126" s="44"/>
      <c r="AJ1126" s="44"/>
      <c r="AK1126" s="44"/>
      <c r="AL1126" s="44"/>
      <c r="AM1126" s="44"/>
      <c r="AN1126" s="44"/>
      <c r="AO1126" s="44"/>
      <c r="AP1126" s="44"/>
      <c r="AQ1126" s="44"/>
      <c r="AR1126" s="44"/>
      <c r="AS1126" s="44"/>
      <c r="AT1126" s="44"/>
      <c r="AU1126" s="44"/>
      <c r="AV1126" s="44"/>
      <c r="AW1126" s="44"/>
      <c r="AX1126" s="44"/>
      <c r="AY1126" s="44"/>
      <c r="AZ1126" s="44"/>
      <c r="BA1126" s="44"/>
      <c r="BB1126" s="44"/>
      <c r="BC1126" s="44"/>
      <c r="BD1126" s="44"/>
      <c r="BE1126" s="44"/>
      <c r="BF1126" s="44"/>
      <c r="BG1126" s="44"/>
      <c r="BH1126" s="44"/>
      <c r="BI1126" s="44"/>
      <c r="BJ1126" s="44"/>
      <c r="BK1126" s="12"/>
    </row>
    <row r="1127" spans="1:63" s="43" customFormat="1" x14ac:dyDescent="0.2">
      <c r="A1127" s="51"/>
      <c r="B1127" s="44"/>
      <c r="C1127" s="44"/>
      <c r="D1127" s="44"/>
      <c r="E1127" s="44"/>
      <c r="F1127" s="44"/>
      <c r="G1127" s="44"/>
      <c r="H1127" s="45"/>
      <c r="I1127" s="44"/>
      <c r="J1127" s="44"/>
      <c r="K1127" s="44"/>
      <c r="L1127" s="44"/>
      <c r="M1127" s="44"/>
      <c r="N1127" s="44"/>
      <c r="O1127" s="44"/>
      <c r="P1127" s="44"/>
      <c r="Q1127" s="44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  <c r="AK1127" s="44"/>
      <c r="AL1127" s="44"/>
      <c r="AM1127" s="44"/>
      <c r="AN1127" s="44"/>
      <c r="AO1127" s="44"/>
      <c r="AP1127" s="44"/>
      <c r="AQ1127" s="44"/>
      <c r="AR1127" s="44"/>
      <c r="AS1127" s="44"/>
      <c r="AT1127" s="44"/>
      <c r="AU1127" s="44"/>
      <c r="AV1127" s="44"/>
      <c r="AW1127" s="44"/>
      <c r="AX1127" s="44"/>
      <c r="AY1127" s="44"/>
      <c r="AZ1127" s="44"/>
      <c r="BA1127" s="44"/>
      <c r="BB1127" s="44"/>
      <c r="BC1127" s="44"/>
      <c r="BD1127" s="44"/>
      <c r="BE1127" s="44"/>
      <c r="BF1127" s="44"/>
      <c r="BG1127" s="44"/>
      <c r="BH1127" s="44"/>
      <c r="BI1127" s="44"/>
      <c r="BJ1127" s="44"/>
      <c r="BK1127" s="12"/>
    </row>
    <row r="1128" spans="1:63" s="43" customFormat="1" x14ac:dyDescent="0.2">
      <c r="A1128" s="51"/>
      <c r="B1128" s="44"/>
      <c r="C1128" s="44"/>
      <c r="D1128" s="44"/>
      <c r="E1128" s="44"/>
      <c r="F1128" s="44"/>
      <c r="G1128" s="44"/>
      <c r="H1128" s="45"/>
      <c r="I1128" s="44"/>
      <c r="J1128" s="44"/>
      <c r="K1128" s="44"/>
      <c r="L1128" s="44"/>
      <c r="M1128" s="44"/>
      <c r="N1128" s="44"/>
      <c r="O1128" s="44"/>
      <c r="P1128" s="44"/>
      <c r="Q1128" s="44"/>
      <c r="R1128" s="44"/>
      <c r="S1128" s="44"/>
      <c r="T1128" s="44"/>
      <c r="U1128" s="44"/>
      <c r="V1128" s="44"/>
      <c r="W1128" s="44"/>
      <c r="X1128" s="44"/>
      <c r="Y1128" s="44"/>
      <c r="Z1128" s="44"/>
      <c r="AA1128" s="44"/>
      <c r="AB1128" s="44"/>
      <c r="AC1128" s="44"/>
      <c r="AD1128" s="44"/>
      <c r="AE1128" s="44"/>
      <c r="AF1128" s="44"/>
      <c r="AG1128" s="44"/>
      <c r="AH1128" s="44"/>
      <c r="AI1128" s="44"/>
      <c r="AJ1128" s="44"/>
      <c r="AK1128" s="44"/>
      <c r="AL1128" s="44"/>
      <c r="AM1128" s="44"/>
      <c r="AN1128" s="44"/>
      <c r="AO1128" s="44"/>
      <c r="AP1128" s="44"/>
      <c r="AQ1128" s="44"/>
      <c r="AR1128" s="44"/>
      <c r="AS1128" s="44"/>
      <c r="AT1128" s="44"/>
      <c r="AU1128" s="44"/>
      <c r="AV1128" s="44"/>
      <c r="AW1128" s="44"/>
      <c r="AX1128" s="44"/>
      <c r="AY1128" s="44"/>
      <c r="AZ1128" s="44"/>
      <c r="BA1128" s="44"/>
      <c r="BB1128" s="44"/>
      <c r="BC1128" s="44"/>
      <c r="BD1128" s="44"/>
      <c r="BE1128" s="44"/>
      <c r="BF1128" s="44"/>
      <c r="BG1128" s="44"/>
      <c r="BH1128" s="44"/>
      <c r="BI1128" s="44"/>
      <c r="BJ1128" s="44"/>
      <c r="BK1128" s="12"/>
    </row>
    <row r="1129" spans="1:63" s="43" customFormat="1" x14ac:dyDescent="0.2">
      <c r="A1129" s="51"/>
      <c r="B1129" s="44"/>
      <c r="C1129" s="44"/>
      <c r="D1129" s="44"/>
      <c r="E1129" s="44"/>
      <c r="F1129" s="44"/>
      <c r="G1129" s="44"/>
      <c r="H1129" s="45"/>
      <c r="I1129" s="44"/>
      <c r="J1129" s="44"/>
      <c r="K1129" s="44"/>
      <c r="L1129" s="44"/>
      <c r="M1129" s="44"/>
      <c r="N1129" s="44"/>
      <c r="O1129" s="44"/>
      <c r="P1129" s="44"/>
      <c r="Q1129" s="44"/>
      <c r="R1129" s="44"/>
      <c r="S1129" s="44"/>
      <c r="T1129" s="44"/>
      <c r="U1129" s="44"/>
      <c r="V1129" s="44"/>
      <c r="W1129" s="44"/>
      <c r="X1129" s="44"/>
      <c r="Y1129" s="44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  <c r="AK1129" s="44"/>
      <c r="AL1129" s="44"/>
      <c r="AM1129" s="44"/>
      <c r="AN1129" s="44"/>
      <c r="AO1129" s="44"/>
      <c r="AP1129" s="44"/>
      <c r="AQ1129" s="44"/>
      <c r="AR1129" s="44"/>
      <c r="AS1129" s="44"/>
      <c r="AT1129" s="44"/>
      <c r="AU1129" s="44"/>
      <c r="AV1129" s="44"/>
      <c r="AW1129" s="44"/>
      <c r="AX1129" s="44"/>
      <c r="AY1129" s="44"/>
      <c r="AZ1129" s="44"/>
      <c r="BA1129" s="44"/>
      <c r="BB1129" s="44"/>
      <c r="BC1129" s="44"/>
      <c r="BD1129" s="44"/>
      <c r="BE1129" s="44"/>
      <c r="BF1129" s="44"/>
      <c r="BG1129" s="44"/>
      <c r="BH1129" s="44"/>
      <c r="BI1129" s="44"/>
      <c r="BJ1129" s="44"/>
      <c r="BK1129" s="12"/>
    </row>
    <row r="1130" spans="1:63" s="43" customFormat="1" x14ac:dyDescent="0.2">
      <c r="A1130" s="51"/>
      <c r="B1130" s="44"/>
      <c r="C1130" s="44"/>
      <c r="D1130" s="44"/>
      <c r="E1130" s="44"/>
      <c r="F1130" s="44"/>
      <c r="G1130" s="44"/>
      <c r="H1130" s="45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S1130" s="44"/>
      <c r="T1130" s="44"/>
      <c r="U1130" s="44"/>
      <c r="V1130" s="44"/>
      <c r="W1130" s="44"/>
      <c r="X1130" s="44"/>
      <c r="Y1130" s="44"/>
      <c r="Z1130" s="44"/>
      <c r="AA1130" s="44"/>
      <c r="AB1130" s="44"/>
      <c r="AC1130" s="44"/>
      <c r="AD1130" s="44"/>
      <c r="AE1130" s="44"/>
      <c r="AF1130" s="44"/>
      <c r="AG1130" s="44"/>
      <c r="AH1130" s="44"/>
      <c r="AI1130" s="44"/>
      <c r="AJ1130" s="44"/>
      <c r="AK1130" s="44"/>
      <c r="AL1130" s="44"/>
      <c r="AM1130" s="44"/>
      <c r="AN1130" s="44"/>
      <c r="AO1130" s="44"/>
      <c r="AP1130" s="44"/>
      <c r="AQ1130" s="44"/>
      <c r="AR1130" s="44"/>
      <c r="AS1130" s="44"/>
      <c r="AT1130" s="44"/>
      <c r="AU1130" s="44"/>
      <c r="AV1130" s="44"/>
      <c r="AW1130" s="44"/>
      <c r="AX1130" s="44"/>
      <c r="AY1130" s="44"/>
      <c r="AZ1130" s="44"/>
      <c r="BA1130" s="44"/>
      <c r="BB1130" s="44"/>
      <c r="BC1130" s="44"/>
      <c r="BD1130" s="44"/>
      <c r="BE1130" s="44"/>
      <c r="BF1130" s="44"/>
      <c r="BG1130" s="44"/>
      <c r="BH1130" s="44"/>
      <c r="BI1130" s="44"/>
      <c r="BJ1130" s="44"/>
      <c r="BK1130" s="12"/>
    </row>
    <row r="1131" spans="1:63" s="43" customFormat="1" x14ac:dyDescent="0.2">
      <c r="A1131" s="51"/>
      <c r="B1131" s="44"/>
      <c r="C1131" s="44"/>
      <c r="D1131" s="44"/>
      <c r="E1131" s="44"/>
      <c r="F1131" s="44"/>
      <c r="G1131" s="44"/>
      <c r="H1131" s="45"/>
      <c r="I1131" s="44"/>
      <c r="J1131" s="44"/>
      <c r="K1131" s="44"/>
      <c r="L1131" s="44"/>
      <c r="M1131" s="44"/>
      <c r="N1131" s="44"/>
      <c r="O1131" s="44"/>
      <c r="P1131" s="44"/>
      <c r="Q1131" s="44"/>
      <c r="R1131" s="44"/>
      <c r="S1131" s="44"/>
      <c r="T1131" s="44"/>
      <c r="U1131" s="44"/>
      <c r="V1131" s="44"/>
      <c r="W1131" s="44"/>
      <c r="X1131" s="44"/>
      <c r="Y1131" s="44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  <c r="AK1131" s="44"/>
      <c r="AL1131" s="44"/>
      <c r="AM1131" s="44"/>
      <c r="AN1131" s="44"/>
      <c r="AO1131" s="44"/>
      <c r="AP1131" s="44"/>
      <c r="AQ1131" s="44"/>
      <c r="AR1131" s="44"/>
      <c r="AS1131" s="44"/>
      <c r="AT1131" s="44"/>
      <c r="AU1131" s="44"/>
      <c r="AV1131" s="44"/>
      <c r="AW1131" s="44"/>
      <c r="AX1131" s="44"/>
      <c r="AY1131" s="44"/>
      <c r="AZ1131" s="44"/>
      <c r="BA1131" s="44"/>
      <c r="BB1131" s="44"/>
      <c r="BC1131" s="44"/>
      <c r="BD1131" s="44"/>
      <c r="BE1131" s="44"/>
      <c r="BF1131" s="44"/>
      <c r="BG1131" s="44"/>
      <c r="BH1131" s="44"/>
      <c r="BI1131" s="44"/>
      <c r="BJ1131" s="44"/>
      <c r="BK1131" s="12"/>
    </row>
    <row r="1132" spans="1:63" s="43" customFormat="1" x14ac:dyDescent="0.2">
      <c r="A1132" s="51"/>
      <c r="B1132" s="44"/>
      <c r="C1132" s="44"/>
      <c r="D1132" s="44"/>
      <c r="E1132" s="44"/>
      <c r="F1132" s="44"/>
      <c r="G1132" s="44"/>
      <c r="H1132" s="45"/>
      <c r="I1132" s="44"/>
      <c r="J1132" s="44"/>
      <c r="K1132" s="44"/>
      <c r="L1132" s="44"/>
      <c r="M1132" s="44"/>
      <c r="N1132" s="44"/>
      <c r="O1132" s="44"/>
      <c r="P1132" s="44"/>
      <c r="Q1132" s="44"/>
      <c r="R1132" s="44"/>
      <c r="S1132" s="44"/>
      <c r="T1132" s="44"/>
      <c r="U1132" s="44"/>
      <c r="V1132" s="44"/>
      <c r="W1132" s="44"/>
      <c r="X1132" s="44"/>
      <c r="Y1132" s="44"/>
      <c r="Z1132" s="44"/>
      <c r="AA1132" s="44"/>
      <c r="AB1132" s="44"/>
      <c r="AC1132" s="44"/>
      <c r="AD1132" s="44"/>
      <c r="AE1132" s="44"/>
      <c r="AF1132" s="44"/>
      <c r="AG1132" s="44"/>
      <c r="AH1132" s="44"/>
      <c r="AI1132" s="44"/>
      <c r="AJ1132" s="44"/>
      <c r="AK1132" s="44"/>
      <c r="AL1132" s="44"/>
      <c r="AM1132" s="44"/>
      <c r="AN1132" s="44"/>
      <c r="AO1132" s="44"/>
      <c r="AP1132" s="44"/>
      <c r="AQ1132" s="44"/>
      <c r="AR1132" s="44"/>
      <c r="AS1132" s="44"/>
      <c r="AT1132" s="44"/>
      <c r="AU1132" s="44"/>
      <c r="AV1132" s="44"/>
      <c r="AW1132" s="44"/>
      <c r="AX1132" s="44"/>
      <c r="AY1132" s="44"/>
      <c r="AZ1132" s="44"/>
      <c r="BA1132" s="44"/>
      <c r="BB1132" s="44"/>
      <c r="BC1132" s="44"/>
      <c r="BD1132" s="44"/>
      <c r="BE1132" s="44"/>
      <c r="BF1132" s="44"/>
      <c r="BG1132" s="44"/>
      <c r="BH1132" s="44"/>
      <c r="BI1132" s="44"/>
      <c r="BJ1132" s="44"/>
      <c r="BK1132" s="12"/>
    </row>
    <row r="1133" spans="1:63" s="43" customFormat="1" x14ac:dyDescent="0.2">
      <c r="A1133" s="51"/>
      <c r="B1133" s="44"/>
      <c r="C1133" s="44"/>
      <c r="D1133" s="44"/>
      <c r="E1133" s="44"/>
      <c r="F1133" s="44"/>
      <c r="G1133" s="44"/>
      <c r="H1133" s="45"/>
      <c r="I1133" s="44"/>
      <c r="J1133" s="44"/>
      <c r="K1133" s="44"/>
      <c r="L1133" s="44"/>
      <c r="M1133" s="44"/>
      <c r="N1133" s="44"/>
      <c r="O1133" s="44"/>
      <c r="P1133" s="44"/>
      <c r="Q1133" s="44"/>
      <c r="R1133" s="44"/>
      <c r="S1133" s="44"/>
      <c r="T1133" s="44"/>
      <c r="U1133" s="44"/>
      <c r="V1133" s="44"/>
      <c r="W1133" s="44"/>
      <c r="X1133" s="44"/>
      <c r="Y1133" s="44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  <c r="AK1133" s="44"/>
      <c r="AL1133" s="44"/>
      <c r="AM1133" s="44"/>
      <c r="AN1133" s="44"/>
      <c r="AO1133" s="44"/>
      <c r="AP1133" s="44"/>
      <c r="AQ1133" s="44"/>
      <c r="AR1133" s="44"/>
      <c r="AS1133" s="44"/>
      <c r="AT1133" s="44"/>
      <c r="AU1133" s="44"/>
      <c r="AV1133" s="44"/>
      <c r="AW1133" s="44"/>
      <c r="AX1133" s="44"/>
      <c r="AY1133" s="44"/>
      <c r="AZ1133" s="44"/>
      <c r="BA1133" s="44"/>
      <c r="BB1133" s="44"/>
      <c r="BC1133" s="44"/>
      <c r="BD1133" s="44"/>
      <c r="BE1133" s="44"/>
      <c r="BF1133" s="44"/>
      <c r="BG1133" s="44"/>
      <c r="BH1133" s="44"/>
      <c r="BI1133" s="44"/>
      <c r="BJ1133" s="44"/>
      <c r="BK1133" s="12"/>
    </row>
    <row r="1134" spans="1:63" s="43" customFormat="1" x14ac:dyDescent="0.2">
      <c r="A1134" s="51"/>
      <c r="B1134" s="44"/>
      <c r="C1134" s="44"/>
      <c r="D1134" s="44"/>
      <c r="E1134" s="44"/>
      <c r="F1134" s="44"/>
      <c r="G1134" s="44"/>
      <c r="H1134" s="45"/>
      <c r="I1134" s="44"/>
      <c r="J1134" s="44"/>
      <c r="K1134" s="44"/>
      <c r="L1134" s="44"/>
      <c r="M1134" s="44"/>
      <c r="N1134" s="44"/>
      <c r="O1134" s="44"/>
      <c r="P1134" s="44"/>
      <c r="Q1134" s="44"/>
      <c r="R1134" s="44"/>
      <c r="S1134" s="44"/>
      <c r="T1134" s="44"/>
      <c r="U1134" s="44"/>
      <c r="V1134" s="44"/>
      <c r="W1134" s="44"/>
      <c r="X1134" s="44"/>
      <c r="Y1134" s="44"/>
      <c r="Z1134" s="44"/>
      <c r="AA1134" s="44"/>
      <c r="AB1134" s="44"/>
      <c r="AC1134" s="44"/>
      <c r="AD1134" s="44"/>
      <c r="AE1134" s="44"/>
      <c r="AF1134" s="44"/>
      <c r="AG1134" s="44"/>
      <c r="AH1134" s="44"/>
      <c r="AI1134" s="44"/>
      <c r="AJ1134" s="44"/>
      <c r="AK1134" s="44"/>
      <c r="AL1134" s="44"/>
      <c r="AM1134" s="44"/>
      <c r="AN1134" s="44"/>
      <c r="AO1134" s="44"/>
      <c r="AP1134" s="44"/>
      <c r="AQ1134" s="44"/>
      <c r="AR1134" s="44"/>
      <c r="AS1134" s="44"/>
      <c r="AT1134" s="44"/>
      <c r="AU1134" s="44"/>
      <c r="AV1134" s="44"/>
      <c r="AW1134" s="44"/>
      <c r="AX1134" s="44"/>
      <c r="AY1134" s="44"/>
      <c r="AZ1134" s="44"/>
      <c r="BA1134" s="44"/>
      <c r="BB1134" s="44"/>
      <c r="BC1134" s="44"/>
      <c r="BD1134" s="44"/>
      <c r="BE1134" s="44"/>
      <c r="BF1134" s="44"/>
      <c r="BG1134" s="44"/>
      <c r="BH1134" s="44"/>
      <c r="BI1134" s="44"/>
      <c r="BJ1134" s="44"/>
      <c r="BK1134" s="12"/>
    </row>
    <row r="1135" spans="1:63" s="43" customFormat="1" x14ac:dyDescent="0.2">
      <c r="A1135" s="51"/>
      <c r="B1135" s="44"/>
      <c r="C1135" s="44"/>
      <c r="D1135" s="44"/>
      <c r="E1135" s="44"/>
      <c r="F1135" s="44"/>
      <c r="G1135" s="44"/>
      <c r="H1135" s="45"/>
      <c r="I1135" s="44"/>
      <c r="J1135" s="44"/>
      <c r="K1135" s="44"/>
      <c r="L1135" s="44"/>
      <c r="M1135" s="44"/>
      <c r="N1135" s="44"/>
      <c r="O1135" s="44"/>
      <c r="P1135" s="44"/>
      <c r="Q1135" s="44"/>
      <c r="R1135" s="44"/>
      <c r="S1135" s="44"/>
      <c r="T1135" s="44"/>
      <c r="U1135" s="44"/>
      <c r="V1135" s="44"/>
      <c r="W1135" s="44"/>
      <c r="X1135" s="44"/>
      <c r="Y1135" s="44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  <c r="AK1135" s="44"/>
      <c r="AL1135" s="44"/>
      <c r="AM1135" s="44"/>
      <c r="AN1135" s="44"/>
      <c r="AO1135" s="44"/>
      <c r="AP1135" s="44"/>
      <c r="AQ1135" s="44"/>
      <c r="AR1135" s="44"/>
      <c r="AS1135" s="44"/>
      <c r="AT1135" s="44"/>
      <c r="AU1135" s="44"/>
      <c r="AV1135" s="44"/>
      <c r="AW1135" s="44"/>
      <c r="AX1135" s="44"/>
      <c r="AY1135" s="44"/>
      <c r="AZ1135" s="44"/>
      <c r="BA1135" s="44"/>
      <c r="BB1135" s="44"/>
      <c r="BC1135" s="44"/>
      <c r="BD1135" s="44"/>
      <c r="BE1135" s="44"/>
      <c r="BF1135" s="44"/>
      <c r="BG1135" s="44"/>
      <c r="BH1135" s="44"/>
      <c r="BI1135" s="44"/>
      <c r="BJ1135" s="44"/>
      <c r="BK1135" s="12"/>
    </row>
    <row r="1136" spans="1:63" s="43" customFormat="1" x14ac:dyDescent="0.2">
      <c r="A1136" s="51"/>
      <c r="B1136" s="44"/>
      <c r="C1136" s="44"/>
      <c r="D1136" s="44"/>
      <c r="E1136" s="44"/>
      <c r="F1136" s="44"/>
      <c r="G1136" s="44"/>
      <c r="H1136" s="45"/>
      <c r="I1136" s="44"/>
      <c r="J1136" s="44"/>
      <c r="K1136" s="44"/>
      <c r="L1136" s="44"/>
      <c r="M1136" s="44"/>
      <c r="N1136" s="44"/>
      <c r="O1136" s="44"/>
      <c r="P1136" s="44"/>
      <c r="Q1136" s="44"/>
      <c r="R1136" s="44"/>
      <c r="S1136" s="44"/>
      <c r="T1136" s="44"/>
      <c r="U1136" s="44"/>
      <c r="V1136" s="44"/>
      <c r="W1136" s="44"/>
      <c r="X1136" s="44"/>
      <c r="Y1136" s="44"/>
      <c r="Z1136" s="44"/>
      <c r="AA1136" s="44"/>
      <c r="AB1136" s="44"/>
      <c r="AC1136" s="44"/>
      <c r="AD1136" s="44"/>
      <c r="AE1136" s="44"/>
      <c r="AF1136" s="44"/>
      <c r="AG1136" s="44"/>
      <c r="AH1136" s="44"/>
      <c r="AI1136" s="44"/>
      <c r="AJ1136" s="44"/>
      <c r="AK1136" s="44"/>
      <c r="AL1136" s="44"/>
      <c r="AM1136" s="44"/>
      <c r="AN1136" s="44"/>
      <c r="AO1136" s="44"/>
      <c r="AP1136" s="44"/>
      <c r="AQ1136" s="44"/>
      <c r="AR1136" s="44"/>
      <c r="AS1136" s="44"/>
      <c r="AT1136" s="44"/>
      <c r="AU1136" s="44"/>
      <c r="AV1136" s="44"/>
      <c r="AW1136" s="44"/>
      <c r="AX1136" s="44"/>
      <c r="AY1136" s="44"/>
      <c r="AZ1136" s="44"/>
      <c r="BA1136" s="44"/>
      <c r="BB1136" s="44"/>
      <c r="BC1136" s="44"/>
      <c r="BD1136" s="44"/>
      <c r="BE1136" s="44"/>
      <c r="BF1136" s="44"/>
      <c r="BG1136" s="44"/>
      <c r="BH1136" s="44"/>
      <c r="BI1136" s="44"/>
      <c r="BJ1136" s="44"/>
      <c r="BK1136" s="12"/>
    </row>
    <row r="1137" spans="1:63" s="43" customFormat="1" x14ac:dyDescent="0.2">
      <c r="A1137" s="51"/>
      <c r="B1137" s="44"/>
      <c r="C1137" s="44"/>
      <c r="D1137" s="44"/>
      <c r="E1137" s="44"/>
      <c r="F1137" s="44"/>
      <c r="G1137" s="44"/>
      <c r="H1137" s="45"/>
      <c r="I1137" s="44"/>
      <c r="J1137" s="44"/>
      <c r="K1137" s="44"/>
      <c r="L1137" s="44"/>
      <c r="M1137" s="44"/>
      <c r="N1137" s="44"/>
      <c r="O1137" s="44"/>
      <c r="P1137" s="44"/>
      <c r="Q1137" s="44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  <c r="AK1137" s="44"/>
      <c r="AL1137" s="44"/>
      <c r="AM1137" s="44"/>
      <c r="AN1137" s="44"/>
      <c r="AO1137" s="44"/>
      <c r="AP1137" s="44"/>
      <c r="AQ1137" s="44"/>
      <c r="AR1137" s="44"/>
      <c r="AS1137" s="44"/>
      <c r="AT1137" s="44"/>
      <c r="AU1137" s="44"/>
      <c r="AV1137" s="44"/>
      <c r="AW1137" s="44"/>
      <c r="AX1137" s="44"/>
      <c r="AY1137" s="44"/>
      <c r="AZ1137" s="44"/>
      <c r="BA1137" s="44"/>
      <c r="BB1137" s="44"/>
      <c r="BC1137" s="44"/>
      <c r="BD1137" s="44"/>
      <c r="BE1137" s="44"/>
      <c r="BF1137" s="44"/>
      <c r="BG1137" s="44"/>
      <c r="BH1137" s="44"/>
      <c r="BI1137" s="44"/>
      <c r="BJ1137" s="44"/>
      <c r="BK1137" s="12"/>
    </row>
    <row r="1138" spans="1:63" s="43" customFormat="1" x14ac:dyDescent="0.2">
      <c r="A1138" s="51"/>
      <c r="B1138" s="44"/>
      <c r="C1138" s="44"/>
      <c r="D1138" s="44"/>
      <c r="E1138" s="44"/>
      <c r="F1138" s="44"/>
      <c r="G1138" s="44"/>
      <c r="H1138" s="45"/>
      <c r="I1138" s="44"/>
      <c r="J1138" s="44"/>
      <c r="K1138" s="44"/>
      <c r="L1138" s="44"/>
      <c r="M1138" s="44"/>
      <c r="N1138" s="44"/>
      <c r="O1138" s="44"/>
      <c r="P1138" s="44"/>
      <c r="Q1138" s="44"/>
      <c r="R1138" s="44"/>
      <c r="S1138" s="44"/>
      <c r="T1138" s="44"/>
      <c r="U1138" s="44"/>
      <c r="V1138" s="44"/>
      <c r="W1138" s="44"/>
      <c r="X1138" s="44"/>
      <c r="Y1138" s="44"/>
      <c r="Z1138" s="44"/>
      <c r="AA1138" s="44"/>
      <c r="AB1138" s="44"/>
      <c r="AC1138" s="44"/>
      <c r="AD1138" s="44"/>
      <c r="AE1138" s="44"/>
      <c r="AF1138" s="44"/>
      <c r="AG1138" s="44"/>
      <c r="AH1138" s="44"/>
      <c r="AI1138" s="44"/>
      <c r="AJ1138" s="44"/>
      <c r="AK1138" s="44"/>
      <c r="AL1138" s="44"/>
      <c r="AM1138" s="44"/>
      <c r="AN1138" s="44"/>
      <c r="AO1138" s="44"/>
      <c r="AP1138" s="44"/>
      <c r="AQ1138" s="44"/>
      <c r="AR1138" s="44"/>
      <c r="AS1138" s="44"/>
      <c r="AT1138" s="44"/>
      <c r="AU1138" s="44"/>
      <c r="AV1138" s="44"/>
      <c r="AW1138" s="44"/>
      <c r="AX1138" s="44"/>
      <c r="AY1138" s="44"/>
      <c r="AZ1138" s="44"/>
      <c r="BA1138" s="44"/>
      <c r="BB1138" s="44"/>
      <c r="BC1138" s="44"/>
      <c r="BD1138" s="44"/>
      <c r="BE1138" s="44"/>
      <c r="BF1138" s="44"/>
      <c r="BG1138" s="44"/>
      <c r="BH1138" s="44"/>
      <c r="BI1138" s="44"/>
      <c r="BJ1138" s="44"/>
      <c r="BK1138" s="12"/>
    </row>
    <row r="1139" spans="1:63" s="43" customFormat="1" x14ac:dyDescent="0.2">
      <c r="A1139" s="51"/>
      <c r="B1139" s="44"/>
      <c r="C1139" s="44"/>
      <c r="D1139" s="44"/>
      <c r="E1139" s="44"/>
      <c r="F1139" s="44"/>
      <c r="G1139" s="44"/>
      <c r="H1139" s="45"/>
      <c r="I1139" s="44"/>
      <c r="J1139" s="44"/>
      <c r="K1139" s="44"/>
      <c r="L1139" s="44"/>
      <c r="M1139" s="44"/>
      <c r="N1139" s="44"/>
      <c r="O1139" s="44"/>
      <c r="P1139" s="44"/>
      <c r="Q1139" s="44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  <c r="AK1139" s="44"/>
      <c r="AL1139" s="44"/>
      <c r="AM1139" s="44"/>
      <c r="AN1139" s="44"/>
      <c r="AO1139" s="44"/>
      <c r="AP1139" s="44"/>
      <c r="AQ1139" s="44"/>
      <c r="AR1139" s="44"/>
      <c r="AS1139" s="44"/>
      <c r="AT1139" s="44"/>
      <c r="AU1139" s="44"/>
      <c r="AV1139" s="44"/>
      <c r="AW1139" s="44"/>
      <c r="AX1139" s="44"/>
      <c r="AY1139" s="44"/>
      <c r="AZ1139" s="44"/>
      <c r="BA1139" s="44"/>
      <c r="BB1139" s="44"/>
      <c r="BC1139" s="44"/>
      <c r="BD1139" s="44"/>
      <c r="BE1139" s="44"/>
      <c r="BF1139" s="44"/>
      <c r="BG1139" s="44"/>
      <c r="BH1139" s="44"/>
      <c r="BI1139" s="44"/>
      <c r="BJ1139" s="44"/>
      <c r="BK1139" s="12"/>
    </row>
    <row r="1140" spans="1:63" s="43" customFormat="1" x14ac:dyDescent="0.2">
      <c r="A1140" s="51"/>
      <c r="B1140" s="44"/>
      <c r="C1140" s="44"/>
      <c r="D1140" s="44"/>
      <c r="E1140" s="44"/>
      <c r="F1140" s="44"/>
      <c r="G1140" s="44"/>
      <c r="H1140" s="45"/>
      <c r="I1140" s="44"/>
      <c r="J1140" s="44"/>
      <c r="K1140" s="44"/>
      <c r="L1140" s="44"/>
      <c r="M1140" s="44"/>
      <c r="N1140" s="44"/>
      <c r="O1140" s="44"/>
      <c r="P1140" s="44"/>
      <c r="Q1140" s="44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4"/>
      <c r="AG1140" s="44"/>
      <c r="AH1140" s="44"/>
      <c r="AI1140" s="44"/>
      <c r="AJ1140" s="44"/>
      <c r="AK1140" s="44"/>
      <c r="AL1140" s="44"/>
      <c r="AM1140" s="44"/>
      <c r="AN1140" s="44"/>
      <c r="AO1140" s="44"/>
      <c r="AP1140" s="44"/>
      <c r="AQ1140" s="44"/>
      <c r="AR1140" s="44"/>
      <c r="AS1140" s="44"/>
      <c r="AT1140" s="44"/>
      <c r="AU1140" s="44"/>
      <c r="AV1140" s="44"/>
      <c r="AW1140" s="44"/>
      <c r="AX1140" s="44"/>
      <c r="AY1140" s="44"/>
      <c r="AZ1140" s="44"/>
      <c r="BA1140" s="44"/>
      <c r="BB1140" s="44"/>
      <c r="BC1140" s="44"/>
      <c r="BD1140" s="44"/>
      <c r="BE1140" s="44"/>
      <c r="BF1140" s="44"/>
      <c r="BG1140" s="44"/>
      <c r="BH1140" s="44"/>
      <c r="BI1140" s="44"/>
      <c r="BJ1140" s="44"/>
      <c r="BK1140" s="12"/>
    </row>
    <row r="1141" spans="1:63" s="43" customFormat="1" x14ac:dyDescent="0.2">
      <c r="A1141" s="51"/>
      <c r="B1141" s="44"/>
      <c r="C1141" s="44"/>
      <c r="D1141" s="44"/>
      <c r="E1141" s="44"/>
      <c r="F1141" s="44"/>
      <c r="G1141" s="44"/>
      <c r="H1141" s="45"/>
      <c r="I1141" s="44"/>
      <c r="J1141" s="44"/>
      <c r="K1141" s="44"/>
      <c r="L1141" s="44"/>
      <c r="M1141" s="44"/>
      <c r="N1141" s="44"/>
      <c r="O1141" s="44"/>
      <c r="P1141" s="44"/>
      <c r="Q1141" s="44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  <c r="AK1141" s="44"/>
      <c r="AL1141" s="44"/>
      <c r="AM1141" s="44"/>
      <c r="AN1141" s="44"/>
      <c r="AO1141" s="44"/>
      <c r="AP1141" s="44"/>
      <c r="AQ1141" s="44"/>
      <c r="AR1141" s="44"/>
      <c r="AS1141" s="44"/>
      <c r="AT1141" s="44"/>
      <c r="AU1141" s="44"/>
      <c r="AV1141" s="44"/>
      <c r="AW1141" s="44"/>
      <c r="AX1141" s="44"/>
      <c r="AY1141" s="44"/>
      <c r="AZ1141" s="44"/>
      <c r="BA1141" s="44"/>
      <c r="BB1141" s="44"/>
      <c r="BC1141" s="44"/>
      <c r="BD1141" s="44"/>
      <c r="BE1141" s="44"/>
      <c r="BF1141" s="44"/>
      <c r="BG1141" s="44"/>
      <c r="BH1141" s="44"/>
      <c r="BI1141" s="44"/>
      <c r="BJ1141" s="44"/>
      <c r="BK1141" s="12"/>
    </row>
    <row r="1142" spans="1:63" s="43" customFormat="1" x14ac:dyDescent="0.2">
      <c r="A1142" s="51"/>
      <c r="B1142" s="44"/>
      <c r="C1142" s="44"/>
      <c r="D1142" s="44"/>
      <c r="E1142" s="44"/>
      <c r="F1142" s="44"/>
      <c r="G1142" s="44"/>
      <c r="H1142" s="45"/>
      <c r="I1142" s="44"/>
      <c r="J1142" s="44"/>
      <c r="K1142" s="44"/>
      <c r="L1142" s="44"/>
      <c r="M1142" s="44"/>
      <c r="N1142" s="44"/>
      <c r="O1142" s="44"/>
      <c r="P1142" s="44"/>
      <c r="Q1142" s="44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4"/>
      <c r="AG1142" s="44"/>
      <c r="AH1142" s="44"/>
      <c r="AI1142" s="44"/>
      <c r="AJ1142" s="44"/>
      <c r="AK1142" s="44"/>
      <c r="AL1142" s="44"/>
      <c r="AM1142" s="44"/>
      <c r="AN1142" s="44"/>
      <c r="AO1142" s="44"/>
      <c r="AP1142" s="44"/>
      <c r="AQ1142" s="44"/>
      <c r="AR1142" s="44"/>
      <c r="AS1142" s="44"/>
      <c r="AT1142" s="44"/>
      <c r="AU1142" s="44"/>
      <c r="AV1142" s="44"/>
      <c r="AW1142" s="44"/>
      <c r="AX1142" s="44"/>
      <c r="AY1142" s="44"/>
      <c r="AZ1142" s="44"/>
      <c r="BA1142" s="44"/>
      <c r="BB1142" s="44"/>
      <c r="BC1142" s="44"/>
      <c r="BD1142" s="44"/>
      <c r="BE1142" s="44"/>
      <c r="BF1142" s="44"/>
      <c r="BG1142" s="44"/>
      <c r="BH1142" s="44"/>
      <c r="BI1142" s="44"/>
      <c r="BJ1142" s="44"/>
      <c r="BK1142" s="12"/>
    </row>
    <row r="1143" spans="1:63" s="43" customFormat="1" x14ac:dyDescent="0.2">
      <c r="A1143" s="51"/>
      <c r="B1143" s="44"/>
      <c r="C1143" s="44"/>
      <c r="D1143" s="44"/>
      <c r="E1143" s="44"/>
      <c r="F1143" s="44"/>
      <c r="G1143" s="44"/>
      <c r="H1143" s="45"/>
      <c r="I1143" s="44"/>
      <c r="J1143" s="44"/>
      <c r="K1143" s="44"/>
      <c r="L1143" s="44"/>
      <c r="M1143" s="44"/>
      <c r="N1143" s="44"/>
      <c r="O1143" s="44"/>
      <c r="P1143" s="44"/>
      <c r="Q1143" s="44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  <c r="AK1143" s="44"/>
      <c r="AL1143" s="44"/>
      <c r="AM1143" s="44"/>
      <c r="AN1143" s="44"/>
      <c r="AO1143" s="44"/>
      <c r="AP1143" s="44"/>
      <c r="AQ1143" s="44"/>
      <c r="AR1143" s="44"/>
      <c r="AS1143" s="44"/>
      <c r="AT1143" s="44"/>
      <c r="AU1143" s="44"/>
      <c r="AV1143" s="44"/>
      <c r="AW1143" s="44"/>
      <c r="AX1143" s="44"/>
      <c r="AY1143" s="44"/>
      <c r="AZ1143" s="44"/>
      <c r="BA1143" s="44"/>
      <c r="BB1143" s="44"/>
      <c r="BC1143" s="44"/>
      <c r="BD1143" s="44"/>
      <c r="BE1143" s="44"/>
      <c r="BF1143" s="44"/>
      <c r="BG1143" s="44"/>
      <c r="BH1143" s="44"/>
      <c r="BI1143" s="44"/>
      <c r="BJ1143" s="44"/>
      <c r="BK1143" s="12"/>
    </row>
    <row r="1144" spans="1:63" s="43" customFormat="1" x14ac:dyDescent="0.2">
      <c r="A1144" s="51"/>
      <c r="B1144" s="44"/>
      <c r="C1144" s="44"/>
      <c r="D1144" s="44"/>
      <c r="E1144" s="44"/>
      <c r="F1144" s="44"/>
      <c r="G1144" s="44"/>
      <c r="H1144" s="45"/>
      <c r="I1144" s="44"/>
      <c r="J1144" s="44"/>
      <c r="K1144" s="44"/>
      <c r="L1144" s="44"/>
      <c r="M1144" s="44"/>
      <c r="N1144" s="44"/>
      <c r="O1144" s="44"/>
      <c r="P1144" s="44"/>
      <c r="Q1144" s="44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4"/>
      <c r="AG1144" s="44"/>
      <c r="AH1144" s="44"/>
      <c r="AI1144" s="44"/>
      <c r="AJ1144" s="44"/>
      <c r="AK1144" s="44"/>
      <c r="AL1144" s="44"/>
      <c r="AM1144" s="44"/>
      <c r="AN1144" s="44"/>
      <c r="AO1144" s="44"/>
      <c r="AP1144" s="44"/>
      <c r="AQ1144" s="44"/>
      <c r="AR1144" s="44"/>
      <c r="AS1144" s="44"/>
      <c r="AT1144" s="44"/>
      <c r="AU1144" s="44"/>
      <c r="AV1144" s="44"/>
      <c r="AW1144" s="44"/>
      <c r="AX1144" s="44"/>
      <c r="AY1144" s="44"/>
      <c r="AZ1144" s="44"/>
      <c r="BA1144" s="44"/>
      <c r="BB1144" s="44"/>
      <c r="BC1144" s="44"/>
      <c r="BD1144" s="44"/>
      <c r="BE1144" s="44"/>
      <c r="BF1144" s="44"/>
      <c r="BG1144" s="44"/>
      <c r="BH1144" s="44"/>
      <c r="BI1144" s="44"/>
      <c r="BJ1144" s="44"/>
      <c r="BK1144" s="12"/>
    </row>
    <row r="1145" spans="1:63" s="43" customFormat="1" x14ac:dyDescent="0.2">
      <c r="A1145" s="51"/>
      <c r="B1145" s="44"/>
      <c r="C1145" s="44"/>
      <c r="D1145" s="44"/>
      <c r="E1145" s="44"/>
      <c r="F1145" s="44"/>
      <c r="G1145" s="44"/>
      <c r="H1145" s="45"/>
      <c r="I1145" s="44"/>
      <c r="J1145" s="44"/>
      <c r="K1145" s="44"/>
      <c r="L1145" s="44"/>
      <c r="M1145" s="44"/>
      <c r="N1145" s="44"/>
      <c r="O1145" s="44"/>
      <c r="P1145" s="44"/>
      <c r="Q1145" s="44"/>
      <c r="R1145" s="44"/>
      <c r="S1145" s="44"/>
      <c r="T1145" s="44"/>
      <c r="U1145" s="44"/>
      <c r="V1145" s="44"/>
      <c r="W1145" s="44"/>
      <c r="X1145" s="44"/>
      <c r="Y1145" s="44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  <c r="AK1145" s="44"/>
      <c r="AL1145" s="44"/>
      <c r="AM1145" s="44"/>
      <c r="AN1145" s="44"/>
      <c r="AO1145" s="44"/>
      <c r="AP1145" s="44"/>
      <c r="AQ1145" s="44"/>
      <c r="AR1145" s="44"/>
      <c r="AS1145" s="44"/>
      <c r="AT1145" s="44"/>
      <c r="AU1145" s="44"/>
      <c r="AV1145" s="44"/>
      <c r="AW1145" s="44"/>
      <c r="AX1145" s="44"/>
      <c r="AY1145" s="44"/>
      <c r="AZ1145" s="44"/>
      <c r="BA1145" s="44"/>
      <c r="BB1145" s="44"/>
      <c r="BC1145" s="44"/>
      <c r="BD1145" s="44"/>
      <c r="BE1145" s="44"/>
      <c r="BF1145" s="44"/>
      <c r="BG1145" s="44"/>
      <c r="BH1145" s="44"/>
      <c r="BI1145" s="44"/>
      <c r="BJ1145" s="44"/>
      <c r="BK1145" s="12"/>
    </row>
    <row r="1146" spans="1:63" s="43" customFormat="1" x14ac:dyDescent="0.2">
      <c r="A1146" s="51"/>
      <c r="B1146" s="44"/>
      <c r="C1146" s="44"/>
      <c r="D1146" s="44"/>
      <c r="E1146" s="44"/>
      <c r="F1146" s="44"/>
      <c r="G1146" s="44"/>
      <c r="H1146" s="45"/>
      <c r="I1146" s="44"/>
      <c r="J1146" s="44"/>
      <c r="K1146" s="44"/>
      <c r="L1146" s="44"/>
      <c r="M1146" s="44"/>
      <c r="N1146" s="44"/>
      <c r="O1146" s="44"/>
      <c r="P1146" s="44"/>
      <c r="Q1146" s="44"/>
      <c r="R1146" s="44"/>
      <c r="S1146" s="44"/>
      <c r="T1146" s="44"/>
      <c r="U1146" s="44"/>
      <c r="V1146" s="44"/>
      <c r="W1146" s="44"/>
      <c r="X1146" s="44"/>
      <c r="Y1146" s="44"/>
      <c r="Z1146" s="44"/>
      <c r="AA1146" s="44"/>
      <c r="AB1146" s="44"/>
      <c r="AC1146" s="44"/>
      <c r="AD1146" s="44"/>
      <c r="AE1146" s="44"/>
      <c r="AF1146" s="44"/>
      <c r="AG1146" s="44"/>
      <c r="AH1146" s="44"/>
      <c r="AI1146" s="44"/>
      <c r="AJ1146" s="44"/>
      <c r="AK1146" s="44"/>
      <c r="AL1146" s="44"/>
      <c r="AM1146" s="44"/>
      <c r="AN1146" s="44"/>
      <c r="AO1146" s="44"/>
      <c r="AP1146" s="44"/>
      <c r="AQ1146" s="44"/>
      <c r="AR1146" s="44"/>
      <c r="AS1146" s="44"/>
      <c r="AT1146" s="44"/>
      <c r="AU1146" s="44"/>
      <c r="AV1146" s="44"/>
      <c r="AW1146" s="44"/>
      <c r="AX1146" s="44"/>
      <c r="AY1146" s="44"/>
      <c r="AZ1146" s="44"/>
      <c r="BA1146" s="44"/>
      <c r="BB1146" s="44"/>
      <c r="BC1146" s="44"/>
      <c r="BD1146" s="44"/>
      <c r="BE1146" s="44"/>
      <c r="BF1146" s="44"/>
      <c r="BG1146" s="44"/>
      <c r="BH1146" s="44"/>
      <c r="BI1146" s="44"/>
      <c r="BJ1146" s="44"/>
      <c r="BK1146" s="12"/>
    </row>
    <row r="1147" spans="1:63" s="43" customFormat="1" x14ac:dyDescent="0.2">
      <c r="A1147" s="51"/>
      <c r="B1147" s="44"/>
      <c r="C1147" s="44"/>
      <c r="D1147" s="44"/>
      <c r="E1147" s="44"/>
      <c r="F1147" s="44"/>
      <c r="G1147" s="44"/>
      <c r="H1147" s="45"/>
      <c r="I1147" s="44"/>
      <c r="J1147" s="44"/>
      <c r="K1147" s="44"/>
      <c r="L1147" s="44"/>
      <c r="M1147" s="44"/>
      <c r="N1147" s="44"/>
      <c r="O1147" s="44"/>
      <c r="P1147" s="44"/>
      <c r="Q1147" s="44"/>
      <c r="R1147" s="44"/>
      <c r="S1147" s="44"/>
      <c r="T1147" s="44"/>
      <c r="U1147" s="44"/>
      <c r="V1147" s="44"/>
      <c r="W1147" s="44"/>
      <c r="X1147" s="44"/>
      <c r="Y1147" s="44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  <c r="AK1147" s="44"/>
      <c r="AL1147" s="44"/>
      <c r="AM1147" s="44"/>
      <c r="AN1147" s="44"/>
      <c r="AO1147" s="44"/>
      <c r="AP1147" s="44"/>
      <c r="AQ1147" s="44"/>
      <c r="AR1147" s="44"/>
      <c r="AS1147" s="44"/>
      <c r="AT1147" s="44"/>
      <c r="AU1147" s="44"/>
      <c r="AV1147" s="44"/>
      <c r="AW1147" s="44"/>
      <c r="AX1147" s="44"/>
      <c r="AY1147" s="44"/>
      <c r="AZ1147" s="44"/>
      <c r="BA1147" s="44"/>
      <c r="BB1147" s="44"/>
      <c r="BC1147" s="44"/>
      <c r="BD1147" s="44"/>
      <c r="BE1147" s="44"/>
      <c r="BF1147" s="44"/>
      <c r="BG1147" s="44"/>
      <c r="BH1147" s="44"/>
      <c r="BI1147" s="44"/>
      <c r="BJ1147" s="44"/>
      <c r="BK1147" s="12"/>
    </row>
    <row r="1148" spans="1:63" s="43" customFormat="1" x14ac:dyDescent="0.2">
      <c r="A1148" s="51"/>
      <c r="B1148" s="44"/>
      <c r="C1148" s="44"/>
      <c r="D1148" s="44"/>
      <c r="E1148" s="44"/>
      <c r="F1148" s="44"/>
      <c r="G1148" s="44"/>
      <c r="H1148" s="45"/>
      <c r="I1148" s="44"/>
      <c r="J1148" s="44"/>
      <c r="K1148" s="44"/>
      <c r="L1148" s="44"/>
      <c r="M1148" s="44"/>
      <c r="N1148" s="44"/>
      <c r="O1148" s="44"/>
      <c r="P1148" s="44"/>
      <c r="Q1148" s="44"/>
      <c r="R1148" s="44"/>
      <c r="S1148" s="44"/>
      <c r="T1148" s="44"/>
      <c r="U1148" s="44"/>
      <c r="V1148" s="44"/>
      <c r="W1148" s="44"/>
      <c r="X1148" s="44"/>
      <c r="Y1148" s="44"/>
      <c r="Z1148" s="44"/>
      <c r="AA1148" s="44"/>
      <c r="AB1148" s="44"/>
      <c r="AC1148" s="44"/>
      <c r="AD1148" s="44"/>
      <c r="AE1148" s="44"/>
      <c r="AF1148" s="44"/>
      <c r="AG1148" s="44"/>
      <c r="AH1148" s="44"/>
      <c r="AI1148" s="44"/>
      <c r="AJ1148" s="44"/>
      <c r="AK1148" s="44"/>
      <c r="AL1148" s="44"/>
      <c r="AM1148" s="44"/>
      <c r="AN1148" s="44"/>
      <c r="AO1148" s="44"/>
      <c r="AP1148" s="44"/>
      <c r="AQ1148" s="44"/>
      <c r="AR1148" s="44"/>
      <c r="AS1148" s="44"/>
      <c r="AT1148" s="44"/>
      <c r="AU1148" s="44"/>
      <c r="AV1148" s="44"/>
      <c r="AW1148" s="44"/>
      <c r="AX1148" s="44"/>
      <c r="AY1148" s="44"/>
      <c r="AZ1148" s="44"/>
      <c r="BA1148" s="44"/>
      <c r="BB1148" s="44"/>
      <c r="BC1148" s="44"/>
      <c r="BD1148" s="44"/>
      <c r="BE1148" s="44"/>
      <c r="BF1148" s="44"/>
      <c r="BG1148" s="44"/>
      <c r="BH1148" s="44"/>
      <c r="BI1148" s="44"/>
      <c r="BJ1148" s="44"/>
      <c r="BK1148" s="12"/>
    </row>
    <row r="1149" spans="1:63" s="43" customFormat="1" x14ac:dyDescent="0.2">
      <c r="A1149" s="51"/>
      <c r="B1149" s="44"/>
      <c r="C1149" s="44"/>
      <c r="D1149" s="44"/>
      <c r="E1149" s="44"/>
      <c r="F1149" s="44"/>
      <c r="G1149" s="44"/>
      <c r="H1149" s="45"/>
      <c r="I1149" s="44"/>
      <c r="J1149" s="44"/>
      <c r="K1149" s="44"/>
      <c r="L1149" s="44"/>
      <c r="M1149" s="44"/>
      <c r="N1149" s="44"/>
      <c r="O1149" s="44"/>
      <c r="P1149" s="44"/>
      <c r="Q1149" s="44"/>
      <c r="R1149" s="44"/>
      <c r="S1149" s="44"/>
      <c r="T1149" s="44"/>
      <c r="U1149" s="44"/>
      <c r="V1149" s="44"/>
      <c r="W1149" s="44"/>
      <c r="X1149" s="44"/>
      <c r="Y1149" s="44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  <c r="AK1149" s="44"/>
      <c r="AL1149" s="44"/>
      <c r="AM1149" s="44"/>
      <c r="AN1149" s="44"/>
      <c r="AO1149" s="44"/>
      <c r="AP1149" s="44"/>
      <c r="AQ1149" s="44"/>
      <c r="AR1149" s="44"/>
      <c r="AS1149" s="44"/>
      <c r="AT1149" s="44"/>
      <c r="AU1149" s="44"/>
      <c r="AV1149" s="44"/>
      <c r="AW1149" s="44"/>
      <c r="AX1149" s="44"/>
      <c r="AY1149" s="44"/>
      <c r="AZ1149" s="44"/>
      <c r="BA1149" s="44"/>
      <c r="BB1149" s="44"/>
      <c r="BC1149" s="44"/>
      <c r="BD1149" s="44"/>
      <c r="BE1149" s="44"/>
      <c r="BF1149" s="44"/>
      <c r="BG1149" s="44"/>
      <c r="BH1149" s="44"/>
      <c r="BI1149" s="44"/>
      <c r="BJ1149" s="44"/>
      <c r="BK1149" s="12"/>
    </row>
    <row r="1150" spans="1:63" s="43" customFormat="1" x14ac:dyDescent="0.2">
      <c r="A1150" s="51"/>
      <c r="B1150" s="44"/>
      <c r="C1150" s="44"/>
      <c r="D1150" s="44"/>
      <c r="E1150" s="44"/>
      <c r="F1150" s="44"/>
      <c r="G1150" s="44"/>
      <c r="H1150" s="45"/>
      <c r="I1150" s="44"/>
      <c r="J1150" s="44"/>
      <c r="K1150" s="44"/>
      <c r="L1150" s="44"/>
      <c r="M1150" s="44"/>
      <c r="N1150" s="44"/>
      <c r="O1150" s="44"/>
      <c r="P1150" s="44"/>
      <c r="Q1150" s="44"/>
      <c r="R1150" s="44"/>
      <c r="S1150" s="44"/>
      <c r="T1150" s="44"/>
      <c r="U1150" s="44"/>
      <c r="V1150" s="44"/>
      <c r="W1150" s="44"/>
      <c r="X1150" s="44"/>
      <c r="Y1150" s="44"/>
      <c r="Z1150" s="44"/>
      <c r="AA1150" s="44"/>
      <c r="AB1150" s="44"/>
      <c r="AC1150" s="44"/>
      <c r="AD1150" s="44"/>
      <c r="AE1150" s="44"/>
      <c r="AF1150" s="44"/>
      <c r="AG1150" s="44"/>
      <c r="AH1150" s="44"/>
      <c r="AI1150" s="44"/>
      <c r="AJ1150" s="44"/>
      <c r="AK1150" s="44"/>
      <c r="AL1150" s="44"/>
      <c r="AM1150" s="44"/>
      <c r="AN1150" s="44"/>
      <c r="AO1150" s="44"/>
      <c r="AP1150" s="44"/>
      <c r="AQ1150" s="44"/>
      <c r="AR1150" s="44"/>
      <c r="AS1150" s="44"/>
      <c r="AT1150" s="44"/>
      <c r="AU1150" s="44"/>
      <c r="AV1150" s="44"/>
      <c r="AW1150" s="44"/>
      <c r="AX1150" s="44"/>
      <c r="AY1150" s="44"/>
      <c r="AZ1150" s="44"/>
      <c r="BA1150" s="44"/>
      <c r="BB1150" s="44"/>
      <c r="BC1150" s="44"/>
      <c r="BD1150" s="44"/>
      <c r="BE1150" s="44"/>
      <c r="BF1150" s="44"/>
      <c r="BG1150" s="44"/>
      <c r="BH1150" s="44"/>
      <c r="BI1150" s="44"/>
      <c r="BJ1150" s="44"/>
      <c r="BK1150" s="12"/>
    </row>
    <row r="1151" spans="1:63" s="43" customFormat="1" x14ac:dyDescent="0.2">
      <c r="A1151" s="51"/>
      <c r="B1151" s="44"/>
      <c r="C1151" s="44"/>
      <c r="D1151" s="44"/>
      <c r="E1151" s="44"/>
      <c r="F1151" s="44"/>
      <c r="G1151" s="44"/>
      <c r="H1151" s="45"/>
      <c r="I1151" s="44"/>
      <c r="J1151" s="44"/>
      <c r="K1151" s="44"/>
      <c r="L1151" s="44"/>
      <c r="M1151" s="44"/>
      <c r="N1151" s="44"/>
      <c r="O1151" s="44"/>
      <c r="P1151" s="44"/>
      <c r="Q1151" s="44"/>
      <c r="R1151" s="44"/>
      <c r="S1151" s="44"/>
      <c r="T1151" s="44"/>
      <c r="U1151" s="44"/>
      <c r="V1151" s="44"/>
      <c r="W1151" s="44"/>
      <c r="X1151" s="44"/>
      <c r="Y1151" s="44"/>
      <c r="Z1151" s="44"/>
      <c r="AA1151" s="44"/>
      <c r="AB1151" s="44"/>
      <c r="AC1151" s="44"/>
      <c r="AD1151" s="44"/>
      <c r="AE1151" s="44"/>
      <c r="AF1151" s="44"/>
      <c r="AG1151" s="44"/>
      <c r="AH1151" s="44"/>
      <c r="AI1151" s="44"/>
      <c r="AJ1151" s="44"/>
      <c r="AK1151" s="44"/>
      <c r="AL1151" s="44"/>
      <c r="AM1151" s="44"/>
      <c r="AN1151" s="44"/>
      <c r="AO1151" s="44"/>
      <c r="AP1151" s="44"/>
      <c r="AQ1151" s="44"/>
      <c r="AR1151" s="44"/>
      <c r="AS1151" s="44"/>
      <c r="AT1151" s="44"/>
      <c r="AU1151" s="44"/>
      <c r="AV1151" s="44"/>
      <c r="AW1151" s="44"/>
      <c r="AX1151" s="44"/>
      <c r="AY1151" s="44"/>
      <c r="AZ1151" s="44"/>
      <c r="BA1151" s="44"/>
      <c r="BB1151" s="44"/>
      <c r="BC1151" s="44"/>
      <c r="BD1151" s="44"/>
      <c r="BE1151" s="44"/>
      <c r="BF1151" s="44"/>
      <c r="BG1151" s="44"/>
      <c r="BH1151" s="44"/>
      <c r="BI1151" s="44"/>
      <c r="BJ1151" s="44"/>
      <c r="BK1151" s="12"/>
    </row>
    <row r="1152" spans="1:63" s="43" customFormat="1" x14ac:dyDescent="0.2">
      <c r="A1152" s="51"/>
      <c r="B1152" s="44"/>
      <c r="C1152" s="44"/>
      <c r="D1152" s="44"/>
      <c r="E1152" s="44"/>
      <c r="F1152" s="44"/>
      <c r="G1152" s="44"/>
      <c r="H1152" s="45"/>
      <c r="I1152" s="44"/>
      <c r="J1152" s="44"/>
      <c r="K1152" s="44"/>
      <c r="L1152" s="44"/>
      <c r="M1152" s="44"/>
      <c r="N1152" s="44"/>
      <c r="O1152" s="44"/>
      <c r="P1152" s="44"/>
      <c r="Q1152" s="44"/>
      <c r="R1152" s="44"/>
      <c r="S1152" s="44"/>
      <c r="T1152" s="44"/>
      <c r="U1152" s="44"/>
      <c r="V1152" s="44"/>
      <c r="W1152" s="44"/>
      <c r="X1152" s="44"/>
      <c r="Y1152" s="44"/>
      <c r="Z1152" s="44"/>
      <c r="AA1152" s="44"/>
      <c r="AB1152" s="44"/>
      <c r="AC1152" s="44"/>
      <c r="AD1152" s="44"/>
      <c r="AE1152" s="44"/>
      <c r="AF1152" s="44"/>
      <c r="AG1152" s="44"/>
      <c r="AH1152" s="44"/>
      <c r="AI1152" s="44"/>
      <c r="AJ1152" s="44"/>
      <c r="AK1152" s="44"/>
      <c r="AL1152" s="44"/>
      <c r="AM1152" s="44"/>
      <c r="AN1152" s="44"/>
      <c r="AO1152" s="44"/>
      <c r="AP1152" s="44"/>
      <c r="AQ1152" s="44"/>
      <c r="AR1152" s="44"/>
      <c r="AS1152" s="44"/>
      <c r="AT1152" s="44"/>
      <c r="AU1152" s="44"/>
      <c r="AV1152" s="44"/>
      <c r="AW1152" s="44"/>
      <c r="AX1152" s="44"/>
      <c r="AY1152" s="44"/>
      <c r="AZ1152" s="44"/>
      <c r="BA1152" s="44"/>
      <c r="BB1152" s="44"/>
      <c r="BC1152" s="44"/>
      <c r="BD1152" s="44"/>
      <c r="BE1152" s="44"/>
      <c r="BF1152" s="44"/>
      <c r="BG1152" s="44"/>
      <c r="BH1152" s="44"/>
      <c r="BI1152" s="44"/>
      <c r="BJ1152" s="44"/>
      <c r="BK1152" s="12"/>
    </row>
    <row r="1153" spans="1:63" s="43" customFormat="1" x14ac:dyDescent="0.2">
      <c r="A1153" s="51"/>
      <c r="B1153" s="44"/>
      <c r="C1153" s="44"/>
      <c r="D1153" s="44"/>
      <c r="E1153" s="44"/>
      <c r="F1153" s="44"/>
      <c r="G1153" s="44"/>
      <c r="H1153" s="45"/>
      <c r="I1153" s="44"/>
      <c r="J1153" s="44"/>
      <c r="K1153" s="44"/>
      <c r="L1153" s="44"/>
      <c r="M1153" s="44"/>
      <c r="N1153" s="44"/>
      <c r="O1153" s="44"/>
      <c r="P1153" s="44"/>
      <c r="Q1153" s="44"/>
      <c r="R1153" s="44"/>
      <c r="S1153" s="44"/>
      <c r="T1153" s="44"/>
      <c r="U1153" s="44"/>
      <c r="V1153" s="44"/>
      <c r="W1153" s="44"/>
      <c r="X1153" s="44"/>
      <c r="Y1153" s="44"/>
      <c r="Z1153" s="44"/>
      <c r="AA1153" s="44"/>
      <c r="AB1153" s="44"/>
      <c r="AC1153" s="44"/>
      <c r="AD1153" s="44"/>
      <c r="AE1153" s="44"/>
      <c r="AF1153" s="44"/>
      <c r="AG1153" s="44"/>
      <c r="AH1153" s="44"/>
      <c r="AI1153" s="44"/>
      <c r="AJ1153" s="44"/>
      <c r="AK1153" s="44"/>
      <c r="AL1153" s="44"/>
      <c r="AM1153" s="44"/>
      <c r="AN1153" s="44"/>
      <c r="AO1153" s="44"/>
      <c r="AP1153" s="44"/>
      <c r="AQ1153" s="44"/>
      <c r="AR1153" s="44"/>
      <c r="AS1153" s="44"/>
      <c r="AT1153" s="44"/>
      <c r="AU1153" s="44"/>
      <c r="AV1153" s="44"/>
      <c r="AW1153" s="44"/>
      <c r="AX1153" s="44"/>
      <c r="AY1153" s="44"/>
      <c r="AZ1153" s="44"/>
      <c r="BA1153" s="44"/>
      <c r="BB1153" s="44"/>
      <c r="BC1153" s="44"/>
      <c r="BD1153" s="44"/>
      <c r="BE1153" s="44"/>
      <c r="BF1153" s="44"/>
      <c r="BG1153" s="44"/>
      <c r="BH1153" s="44"/>
      <c r="BI1153" s="44"/>
      <c r="BJ1153" s="44"/>
      <c r="BK1153" s="12"/>
    </row>
    <row r="1154" spans="1:63" s="43" customFormat="1" x14ac:dyDescent="0.2">
      <c r="A1154" s="51"/>
      <c r="B1154" s="44"/>
      <c r="C1154" s="44"/>
      <c r="D1154" s="44"/>
      <c r="E1154" s="44"/>
      <c r="F1154" s="44"/>
      <c r="G1154" s="44"/>
      <c r="H1154" s="45"/>
      <c r="I1154" s="44"/>
      <c r="J1154" s="44"/>
      <c r="K1154" s="44"/>
      <c r="L1154" s="44"/>
      <c r="M1154" s="44"/>
      <c r="N1154" s="44"/>
      <c r="O1154" s="44"/>
      <c r="P1154" s="44"/>
      <c r="Q1154" s="44"/>
      <c r="R1154" s="44"/>
      <c r="S1154" s="44"/>
      <c r="T1154" s="44"/>
      <c r="U1154" s="44"/>
      <c r="V1154" s="44"/>
      <c r="W1154" s="44"/>
      <c r="X1154" s="44"/>
      <c r="Y1154" s="44"/>
      <c r="Z1154" s="44"/>
      <c r="AA1154" s="44"/>
      <c r="AB1154" s="44"/>
      <c r="AC1154" s="44"/>
      <c r="AD1154" s="44"/>
      <c r="AE1154" s="44"/>
      <c r="AF1154" s="44"/>
      <c r="AG1154" s="44"/>
      <c r="AH1154" s="44"/>
      <c r="AI1154" s="44"/>
      <c r="AJ1154" s="44"/>
      <c r="AK1154" s="44"/>
      <c r="AL1154" s="44"/>
      <c r="AM1154" s="44"/>
      <c r="AN1154" s="44"/>
      <c r="AO1154" s="44"/>
      <c r="AP1154" s="44"/>
      <c r="AQ1154" s="44"/>
      <c r="AR1154" s="44"/>
      <c r="AS1154" s="44"/>
      <c r="AT1154" s="44"/>
      <c r="AU1154" s="44"/>
      <c r="AV1154" s="44"/>
      <c r="AW1154" s="44"/>
      <c r="AX1154" s="44"/>
      <c r="AY1154" s="44"/>
      <c r="AZ1154" s="44"/>
      <c r="BA1154" s="44"/>
      <c r="BB1154" s="44"/>
      <c r="BC1154" s="44"/>
      <c r="BD1154" s="44"/>
      <c r="BE1154" s="44"/>
      <c r="BF1154" s="44"/>
      <c r="BG1154" s="44"/>
      <c r="BH1154" s="44"/>
      <c r="BI1154" s="44"/>
      <c r="BJ1154" s="44"/>
      <c r="BK1154" s="12"/>
    </row>
    <row r="1155" spans="1:63" s="43" customFormat="1" x14ac:dyDescent="0.2">
      <c r="A1155" s="51"/>
      <c r="B1155" s="44"/>
      <c r="C1155" s="44"/>
      <c r="D1155" s="44"/>
      <c r="E1155" s="44"/>
      <c r="F1155" s="44"/>
      <c r="G1155" s="44"/>
      <c r="H1155" s="45"/>
      <c r="I1155" s="44"/>
      <c r="J1155" s="44"/>
      <c r="K1155" s="44"/>
      <c r="L1155" s="44"/>
      <c r="M1155" s="44"/>
      <c r="N1155" s="44"/>
      <c r="O1155" s="44"/>
      <c r="P1155" s="44"/>
      <c r="Q1155" s="44"/>
      <c r="R1155" s="44"/>
      <c r="S1155" s="44"/>
      <c r="T1155" s="44"/>
      <c r="U1155" s="44"/>
      <c r="V1155" s="44"/>
      <c r="W1155" s="44"/>
      <c r="X1155" s="44"/>
      <c r="Y1155" s="44"/>
      <c r="Z1155" s="44"/>
      <c r="AA1155" s="44"/>
      <c r="AB1155" s="44"/>
      <c r="AC1155" s="44"/>
      <c r="AD1155" s="44"/>
      <c r="AE1155" s="44"/>
      <c r="AF1155" s="44"/>
      <c r="AG1155" s="44"/>
      <c r="AH1155" s="44"/>
      <c r="AI1155" s="44"/>
      <c r="AJ1155" s="44"/>
      <c r="AK1155" s="44"/>
      <c r="AL1155" s="44"/>
      <c r="AM1155" s="44"/>
      <c r="AN1155" s="44"/>
      <c r="AO1155" s="44"/>
      <c r="AP1155" s="44"/>
      <c r="AQ1155" s="44"/>
      <c r="AR1155" s="44"/>
      <c r="AS1155" s="44"/>
      <c r="AT1155" s="44"/>
      <c r="AU1155" s="44"/>
      <c r="AV1155" s="44"/>
      <c r="AW1155" s="44"/>
      <c r="AX1155" s="44"/>
      <c r="AY1155" s="44"/>
      <c r="AZ1155" s="44"/>
      <c r="BA1155" s="44"/>
      <c r="BB1155" s="44"/>
      <c r="BC1155" s="44"/>
      <c r="BD1155" s="44"/>
      <c r="BE1155" s="44"/>
      <c r="BF1155" s="44"/>
      <c r="BG1155" s="44"/>
      <c r="BH1155" s="44"/>
      <c r="BI1155" s="44"/>
      <c r="BJ1155" s="44"/>
      <c r="BK1155" s="12"/>
    </row>
    <row r="1156" spans="1:63" s="43" customFormat="1" x14ac:dyDescent="0.2">
      <c r="A1156" s="51"/>
      <c r="B1156" s="44"/>
      <c r="C1156" s="44"/>
      <c r="D1156" s="44"/>
      <c r="E1156" s="44"/>
      <c r="F1156" s="44"/>
      <c r="G1156" s="44"/>
      <c r="H1156" s="45"/>
      <c r="I1156" s="44"/>
      <c r="J1156" s="44"/>
      <c r="K1156" s="44"/>
      <c r="L1156" s="44"/>
      <c r="M1156" s="44"/>
      <c r="N1156" s="44"/>
      <c r="O1156" s="44"/>
      <c r="P1156" s="44"/>
      <c r="Q1156" s="44"/>
      <c r="R1156" s="44"/>
      <c r="S1156" s="44"/>
      <c r="T1156" s="44"/>
      <c r="U1156" s="44"/>
      <c r="V1156" s="44"/>
      <c r="W1156" s="44"/>
      <c r="X1156" s="44"/>
      <c r="Y1156" s="44"/>
      <c r="Z1156" s="44"/>
      <c r="AA1156" s="44"/>
      <c r="AB1156" s="44"/>
      <c r="AC1156" s="44"/>
      <c r="AD1156" s="44"/>
      <c r="AE1156" s="44"/>
      <c r="AF1156" s="44"/>
      <c r="AG1156" s="44"/>
      <c r="AH1156" s="44"/>
      <c r="AI1156" s="44"/>
      <c r="AJ1156" s="44"/>
      <c r="AK1156" s="44"/>
      <c r="AL1156" s="44"/>
      <c r="AM1156" s="44"/>
      <c r="AN1156" s="44"/>
      <c r="AO1156" s="44"/>
      <c r="AP1156" s="44"/>
      <c r="AQ1156" s="44"/>
      <c r="AR1156" s="44"/>
      <c r="AS1156" s="44"/>
      <c r="AT1156" s="44"/>
      <c r="AU1156" s="44"/>
      <c r="AV1156" s="44"/>
      <c r="AW1156" s="44"/>
      <c r="AX1156" s="44"/>
      <c r="AY1156" s="44"/>
      <c r="AZ1156" s="44"/>
      <c r="BA1156" s="44"/>
      <c r="BB1156" s="44"/>
      <c r="BC1156" s="44"/>
      <c r="BD1156" s="44"/>
      <c r="BE1156" s="44"/>
      <c r="BF1156" s="44"/>
      <c r="BG1156" s="44"/>
      <c r="BH1156" s="44"/>
      <c r="BI1156" s="44"/>
      <c r="BJ1156" s="44"/>
      <c r="BK1156" s="12"/>
    </row>
    <row r="1157" spans="1:63" s="43" customFormat="1" x14ac:dyDescent="0.2">
      <c r="A1157" s="51"/>
      <c r="B1157" s="44"/>
      <c r="C1157" s="44"/>
      <c r="D1157" s="44"/>
      <c r="E1157" s="44"/>
      <c r="F1157" s="44"/>
      <c r="G1157" s="44"/>
      <c r="H1157" s="45"/>
      <c r="I1157" s="44"/>
      <c r="J1157" s="44"/>
      <c r="K1157" s="44"/>
      <c r="L1157" s="44"/>
      <c r="M1157" s="44"/>
      <c r="N1157" s="44"/>
      <c r="O1157" s="44"/>
      <c r="P1157" s="44"/>
      <c r="Q1157" s="44"/>
      <c r="R1157" s="44"/>
      <c r="S1157" s="44"/>
      <c r="T1157" s="44"/>
      <c r="U1157" s="44"/>
      <c r="V1157" s="44"/>
      <c r="W1157" s="44"/>
      <c r="X1157" s="44"/>
      <c r="Y1157" s="44"/>
      <c r="Z1157" s="44"/>
      <c r="AA1157" s="44"/>
      <c r="AB1157" s="44"/>
      <c r="AC1157" s="44"/>
      <c r="AD1157" s="44"/>
      <c r="AE1157" s="44"/>
      <c r="AF1157" s="44"/>
      <c r="AG1157" s="44"/>
      <c r="AH1157" s="44"/>
      <c r="AI1157" s="44"/>
      <c r="AJ1157" s="44"/>
      <c r="AK1157" s="44"/>
      <c r="AL1157" s="44"/>
      <c r="AM1157" s="44"/>
      <c r="AN1157" s="44"/>
      <c r="AO1157" s="44"/>
      <c r="AP1157" s="44"/>
      <c r="AQ1157" s="44"/>
      <c r="AR1157" s="44"/>
      <c r="AS1157" s="44"/>
      <c r="AT1157" s="44"/>
      <c r="AU1157" s="44"/>
      <c r="AV1157" s="44"/>
      <c r="AW1157" s="44"/>
      <c r="AX1157" s="44"/>
      <c r="AY1157" s="44"/>
      <c r="AZ1157" s="44"/>
      <c r="BA1157" s="44"/>
      <c r="BB1157" s="44"/>
      <c r="BC1157" s="44"/>
      <c r="BD1157" s="44"/>
      <c r="BE1157" s="44"/>
      <c r="BF1157" s="44"/>
      <c r="BG1157" s="44"/>
      <c r="BH1157" s="44"/>
      <c r="BI1157" s="44"/>
      <c r="BJ1157" s="44"/>
      <c r="BK1157" s="12"/>
    </row>
    <row r="1158" spans="1:63" s="43" customFormat="1" x14ac:dyDescent="0.2">
      <c r="A1158" s="51"/>
      <c r="B1158" s="44"/>
      <c r="C1158" s="44"/>
      <c r="D1158" s="44"/>
      <c r="E1158" s="44"/>
      <c r="F1158" s="44"/>
      <c r="G1158" s="44"/>
      <c r="H1158" s="45"/>
      <c r="I1158" s="44"/>
      <c r="J1158" s="44"/>
      <c r="K1158" s="44"/>
      <c r="L1158" s="44"/>
      <c r="M1158" s="44"/>
      <c r="N1158" s="44"/>
      <c r="O1158" s="44"/>
      <c r="P1158" s="44"/>
      <c r="Q1158" s="44"/>
      <c r="R1158" s="44"/>
      <c r="S1158" s="44"/>
      <c r="T1158" s="44"/>
      <c r="U1158" s="44"/>
      <c r="V1158" s="44"/>
      <c r="W1158" s="44"/>
      <c r="X1158" s="44"/>
      <c r="Y1158" s="44"/>
      <c r="Z1158" s="44"/>
      <c r="AA1158" s="44"/>
      <c r="AB1158" s="44"/>
      <c r="AC1158" s="44"/>
      <c r="AD1158" s="44"/>
      <c r="AE1158" s="44"/>
      <c r="AF1158" s="44"/>
      <c r="AG1158" s="44"/>
      <c r="AH1158" s="44"/>
      <c r="AI1158" s="44"/>
      <c r="AJ1158" s="44"/>
      <c r="AK1158" s="44"/>
      <c r="AL1158" s="44"/>
      <c r="AM1158" s="44"/>
      <c r="AN1158" s="44"/>
      <c r="AO1158" s="44"/>
      <c r="AP1158" s="44"/>
      <c r="AQ1158" s="44"/>
      <c r="AR1158" s="44"/>
      <c r="AS1158" s="44"/>
      <c r="AT1158" s="44"/>
      <c r="AU1158" s="44"/>
      <c r="AV1158" s="44"/>
      <c r="AW1158" s="44"/>
      <c r="AX1158" s="44"/>
      <c r="AY1158" s="44"/>
      <c r="AZ1158" s="44"/>
      <c r="BA1158" s="44"/>
      <c r="BB1158" s="44"/>
      <c r="BC1158" s="44"/>
      <c r="BD1158" s="44"/>
      <c r="BE1158" s="44"/>
      <c r="BF1158" s="44"/>
      <c r="BG1158" s="44"/>
      <c r="BH1158" s="44"/>
      <c r="BI1158" s="44"/>
      <c r="BJ1158" s="44"/>
      <c r="BK1158" s="12"/>
    </row>
    <row r="1159" spans="1:63" s="43" customFormat="1" x14ac:dyDescent="0.2">
      <c r="A1159" s="51"/>
      <c r="B1159" s="44"/>
      <c r="C1159" s="44"/>
      <c r="D1159" s="44"/>
      <c r="E1159" s="44"/>
      <c r="F1159" s="44"/>
      <c r="G1159" s="44"/>
      <c r="H1159" s="45"/>
      <c r="I1159" s="44"/>
      <c r="J1159" s="44"/>
      <c r="K1159" s="44"/>
      <c r="L1159" s="44"/>
      <c r="M1159" s="44"/>
      <c r="N1159" s="44"/>
      <c r="O1159" s="44"/>
      <c r="P1159" s="44"/>
      <c r="Q1159" s="44"/>
      <c r="R1159" s="44"/>
      <c r="S1159" s="44"/>
      <c r="T1159" s="44"/>
      <c r="U1159" s="44"/>
      <c r="V1159" s="44"/>
      <c r="W1159" s="44"/>
      <c r="X1159" s="44"/>
      <c r="Y1159" s="44"/>
      <c r="Z1159" s="44"/>
      <c r="AA1159" s="44"/>
      <c r="AB1159" s="44"/>
      <c r="AC1159" s="44"/>
      <c r="AD1159" s="44"/>
      <c r="AE1159" s="44"/>
      <c r="AF1159" s="44"/>
      <c r="AG1159" s="44"/>
      <c r="AH1159" s="44"/>
      <c r="AI1159" s="44"/>
      <c r="AJ1159" s="44"/>
      <c r="AK1159" s="44"/>
      <c r="AL1159" s="44"/>
      <c r="AM1159" s="44"/>
      <c r="AN1159" s="44"/>
      <c r="AO1159" s="44"/>
      <c r="AP1159" s="44"/>
      <c r="AQ1159" s="44"/>
      <c r="AR1159" s="44"/>
      <c r="AS1159" s="44"/>
      <c r="AT1159" s="44"/>
      <c r="AU1159" s="44"/>
      <c r="AV1159" s="44"/>
      <c r="AW1159" s="44"/>
      <c r="AX1159" s="44"/>
      <c r="AY1159" s="44"/>
      <c r="AZ1159" s="44"/>
      <c r="BA1159" s="44"/>
      <c r="BB1159" s="44"/>
      <c r="BC1159" s="44"/>
      <c r="BD1159" s="44"/>
      <c r="BE1159" s="44"/>
      <c r="BF1159" s="44"/>
      <c r="BG1159" s="44"/>
      <c r="BH1159" s="44"/>
      <c r="BI1159" s="44"/>
      <c r="BJ1159" s="44"/>
      <c r="BK1159" s="12"/>
    </row>
    <row r="1160" spans="1:63" s="43" customFormat="1" x14ac:dyDescent="0.2">
      <c r="A1160" s="51"/>
      <c r="B1160" s="44"/>
      <c r="C1160" s="44"/>
      <c r="D1160" s="44"/>
      <c r="E1160" s="44"/>
      <c r="F1160" s="44"/>
      <c r="G1160" s="44"/>
      <c r="H1160" s="45"/>
      <c r="I1160" s="44"/>
      <c r="J1160" s="44"/>
      <c r="K1160" s="44"/>
      <c r="L1160" s="44"/>
      <c r="M1160" s="44"/>
      <c r="N1160" s="44"/>
      <c r="O1160" s="44"/>
      <c r="P1160" s="44"/>
      <c r="Q1160" s="44"/>
      <c r="R1160" s="44"/>
      <c r="S1160" s="44"/>
      <c r="T1160" s="44"/>
      <c r="U1160" s="44"/>
      <c r="V1160" s="44"/>
      <c r="W1160" s="44"/>
      <c r="X1160" s="44"/>
      <c r="Y1160" s="44"/>
      <c r="Z1160" s="44"/>
      <c r="AA1160" s="44"/>
      <c r="AB1160" s="44"/>
      <c r="AC1160" s="44"/>
      <c r="AD1160" s="44"/>
      <c r="AE1160" s="44"/>
      <c r="AF1160" s="44"/>
      <c r="AG1160" s="44"/>
      <c r="AH1160" s="44"/>
      <c r="AI1160" s="44"/>
      <c r="AJ1160" s="44"/>
      <c r="AK1160" s="44"/>
      <c r="AL1160" s="44"/>
      <c r="AM1160" s="44"/>
      <c r="AN1160" s="44"/>
      <c r="AO1160" s="44"/>
      <c r="AP1160" s="44"/>
      <c r="AQ1160" s="44"/>
      <c r="AR1160" s="44"/>
      <c r="AS1160" s="44"/>
      <c r="AT1160" s="44"/>
      <c r="AU1160" s="44"/>
      <c r="AV1160" s="44"/>
      <c r="AW1160" s="44"/>
      <c r="AX1160" s="44"/>
      <c r="AY1160" s="44"/>
      <c r="AZ1160" s="44"/>
      <c r="BA1160" s="44"/>
      <c r="BB1160" s="44"/>
      <c r="BC1160" s="44"/>
      <c r="BD1160" s="44"/>
      <c r="BE1160" s="44"/>
      <c r="BF1160" s="44"/>
      <c r="BG1160" s="44"/>
      <c r="BH1160" s="44"/>
      <c r="BI1160" s="44"/>
      <c r="BJ1160" s="44"/>
      <c r="BK1160" s="12"/>
    </row>
    <row r="1161" spans="1:63" s="43" customFormat="1" x14ac:dyDescent="0.2">
      <c r="A1161" s="51"/>
      <c r="B1161" s="44"/>
      <c r="C1161" s="44"/>
      <c r="D1161" s="44"/>
      <c r="E1161" s="44"/>
      <c r="F1161" s="44"/>
      <c r="G1161" s="44"/>
      <c r="H1161" s="45"/>
      <c r="I1161" s="44"/>
      <c r="J1161" s="44"/>
      <c r="K1161" s="44"/>
      <c r="L1161" s="44"/>
      <c r="M1161" s="44"/>
      <c r="N1161" s="44"/>
      <c r="O1161" s="44"/>
      <c r="P1161" s="44"/>
      <c r="Q1161" s="44"/>
      <c r="R1161" s="44"/>
      <c r="S1161" s="44"/>
      <c r="T1161" s="44"/>
      <c r="U1161" s="44"/>
      <c r="V1161" s="44"/>
      <c r="W1161" s="44"/>
      <c r="X1161" s="44"/>
      <c r="Y1161" s="44"/>
      <c r="Z1161" s="44"/>
      <c r="AA1161" s="44"/>
      <c r="AB1161" s="44"/>
      <c r="AC1161" s="44"/>
      <c r="AD1161" s="44"/>
      <c r="AE1161" s="44"/>
      <c r="AF1161" s="44"/>
      <c r="AG1161" s="44"/>
      <c r="AH1161" s="44"/>
      <c r="AI1161" s="44"/>
      <c r="AJ1161" s="44"/>
      <c r="AK1161" s="44"/>
      <c r="AL1161" s="44"/>
      <c r="AM1161" s="44"/>
      <c r="AN1161" s="44"/>
      <c r="AO1161" s="44"/>
      <c r="AP1161" s="44"/>
      <c r="AQ1161" s="44"/>
      <c r="AR1161" s="44"/>
      <c r="AS1161" s="44"/>
      <c r="AT1161" s="44"/>
      <c r="AU1161" s="44"/>
      <c r="AV1161" s="44"/>
      <c r="AW1161" s="44"/>
      <c r="AX1161" s="44"/>
      <c r="AY1161" s="44"/>
      <c r="AZ1161" s="44"/>
      <c r="BA1161" s="44"/>
      <c r="BB1161" s="44"/>
      <c r="BC1161" s="44"/>
      <c r="BD1161" s="44"/>
      <c r="BE1161" s="44"/>
      <c r="BF1161" s="44"/>
      <c r="BG1161" s="44"/>
      <c r="BH1161" s="44"/>
      <c r="BI1161" s="44"/>
      <c r="BJ1161" s="44"/>
      <c r="BK1161" s="12"/>
    </row>
    <row r="1162" spans="1:63" s="43" customFormat="1" x14ac:dyDescent="0.2">
      <c r="A1162" s="51"/>
      <c r="B1162" s="44"/>
      <c r="C1162" s="44"/>
      <c r="D1162" s="44"/>
      <c r="E1162" s="44"/>
      <c r="F1162" s="44"/>
      <c r="G1162" s="44"/>
      <c r="H1162" s="45"/>
      <c r="I1162" s="44"/>
      <c r="J1162" s="44"/>
      <c r="K1162" s="44"/>
      <c r="L1162" s="44"/>
      <c r="M1162" s="44"/>
      <c r="N1162" s="44"/>
      <c r="O1162" s="44"/>
      <c r="P1162" s="44"/>
      <c r="Q1162" s="44"/>
      <c r="R1162" s="44"/>
      <c r="S1162" s="44"/>
      <c r="T1162" s="44"/>
      <c r="U1162" s="44"/>
      <c r="V1162" s="44"/>
      <c r="W1162" s="44"/>
      <c r="X1162" s="44"/>
      <c r="Y1162" s="44"/>
      <c r="Z1162" s="44"/>
      <c r="AA1162" s="44"/>
      <c r="AB1162" s="44"/>
      <c r="AC1162" s="44"/>
      <c r="AD1162" s="44"/>
      <c r="AE1162" s="44"/>
      <c r="AF1162" s="44"/>
      <c r="AG1162" s="44"/>
      <c r="AH1162" s="44"/>
      <c r="AI1162" s="44"/>
      <c r="AJ1162" s="44"/>
      <c r="AK1162" s="44"/>
      <c r="AL1162" s="44"/>
      <c r="AM1162" s="44"/>
      <c r="AN1162" s="44"/>
      <c r="AO1162" s="44"/>
      <c r="AP1162" s="44"/>
      <c r="AQ1162" s="44"/>
      <c r="AR1162" s="44"/>
      <c r="AS1162" s="44"/>
      <c r="AT1162" s="44"/>
      <c r="AU1162" s="44"/>
      <c r="AV1162" s="44"/>
      <c r="AW1162" s="44"/>
      <c r="AX1162" s="44"/>
      <c r="AY1162" s="44"/>
      <c r="AZ1162" s="44"/>
      <c r="BA1162" s="44"/>
      <c r="BB1162" s="44"/>
      <c r="BC1162" s="44"/>
      <c r="BD1162" s="44"/>
      <c r="BE1162" s="44"/>
      <c r="BF1162" s="44"/>
      <c r="BG1162" s="44"/>
      <c r="BH1162" s="44"/>
      <c r="BI1162" s="44"/>
      <c r="BJ1162" s="44"/>
      <c r="BK1162" s="12"/>
    </row>
    <row r="1163" spans="1:63" s="43" customFormat="1" x14ac:dyDescent="0.2">
      <c r="A1163" s="51"/>
      <c r="B1163" s="44"/>
      <c r="C1163" s="44"/>
      <c r="D1163" s="44"/>
      <c r="E1163" s="44"/>
      <c r="F1163" s="44"/>
      <c r="G1163" s="44"/>
      <c r="H1163" s="45"/>
      <c r="I1163" s="44"/>
      <c r="J1163" s="44"/>
      <c r="K1163" s="44"/>
      <c r="L1163" s="44"/>
      <c r="M1163" s="44"/>
      <c r="N1163" s="44"/>
      <c r="O1163" s="44"/>
      <c r="P1163" s="44"/>
      <c r="Q1163" s="44"/>
      <c r="R1163" s="44"/>
      <c r="S1163" s="44"/>
      <c r="T1163" s="44"/>
      <c r="U1163" s="44"/>
      <c r="V1163" s="44"/>
      <c r="W1163" s="44"/>
      <c r="X1163" s="44"/>
      <c r="Y1163" s="44"/>
      <c r="Z1163" s="44"/>
      <c r="AA1163" s="44"/>
      <c r="AB1163" s="44"/>
      <c r="AC1163" s="44"/>
      <c r="AD1163" s="44"/>
      <c r="AE1163" s="44"/>
      <c r="AF1163" s="44"/>
      <c r="AG1163" s="44"/>
      <c r="AH1163" s="44"/>
      <c r="AI1163" s="44"/>
      <c r="AJ1163" s="44"/>
      <c r="AK1163" s="44"/>
      <c r="AL1163" s="44"/>
      <c r="AM1163" s="44"/>
      <c r="AN1163" s="44"/>
      <c r="AO1163" s="44"/>
      <c r="AP1163" s="44"/>
      <c r="AQ1163" s="44"/>
      <c r="AR1163" s="44"/>
      <c r="AS1163" s="44"/>
      <c r="AT1163" s="44"/>
      <c r="AU1163" s="44"/>
      <c r="AV1163" s="44"/>
      <c r="AW1163" s="44"/>
      <c r="AX1163" s="44"/>
      <c r="AY1163" s="44"/>
      <c r="AZ1163" s="44"/>
      <c r="BA1163" s="44"/>
      <c r="BB1163" s="44"/>
      <c r="BC1163" s="44"/>
      <c r="BD1163" s="44"/>
      <c r="BE1163" s="44"/>
      <c r="BF1163" s="44"/>
      <c r="BG1163" s="44"/>
      <c r="BH1163" s="44"/>
      <c r="BI1163" s="44"/>
      <c r="BJ1163" s="44"/>
      <c r="BK1163" s="12"/>
    </row>
    <row r="1164" spans="1:63" s="43" customFormat="1" x14ac:dyDescent="0.2">
      <c r="A1164" s="51"/>
      <c r="B1164" s="44"/>
      <c r="C1164" s="44"/>
      <c r="D1164" s="44"/>
      <c r="E1164" s="44"/>
      <c r="F1164" s="44"/>
      <c r="G1164" s="44"/>
      <c r="H1164" s="45"/>
      <c r="I1164" s="44"/>
      <c r="J1164" s="44"/>
      <c r="K1164" s="44"/>
      <c r="L1164" s="44"/>
      <c r="M1164" s="44"/>
      <c r="N1164" s="44"/>
      <c r="O1164" s="44"/>
      <c r="P1164" s="44"/>
      <c r="Q1164" s="44"/>
      <c r="R1164" s="44"/>
      <c r="S1164" s="44"/>
      <c r="T1164" s="44"/>
      <c r="U1164" s="44"/>
      <c r="V1164" s="44"/>
      <c r="W1164" s="44"/>
      <c r="X1164" s="44"/>
      <c r="Y1164" s="44"/>
      <c r="Z1164" s="44"/>
      <c r="AA1164" s="44"/>
      <c r="AB1164" s="44"/>
      <c r="AC1164" s="44"/>
      <c r="AD1164" s="44"/>
      <c r="AE1164" s="44"/>
      <c r="AF1164" s="44"/>
      <c r="AG1164" s="44"/>
      <c r="AH1164" s="44"/>
      <c r="AI1164" s="44"/>
      <c r="AJ1164" s="44"/>
      <c r="AK1164" s="44"/>
      <c r="AL1164" s="44"/>
      <c r="AM1164" s="44"/>
      <c r="AN1164" s="44"/>
      <c r="AO1164" s="44"/>
      <c r="AP1164" s="44"/>
      <c r="AQ1164" s="44"/>
      <c r="AR1164" s="44"/>
      <c r="AS1164" s="44"/>
      <c r="AT1164" s="44"/>
      <c r="AU1164" s="44"/>
      <c r="AV1164" s="44"/>
      <c r="AW1164" s="44"/>
      <c r="AX1164" s="44"/>
      <c r="AY1164" s="44"/>
      <c r="AZ1164" s="44"/>
      <c r="BA1164" s="44"/>
      <c r="BB1164" s="44"/>
      <c r="BC1164" s="44"/>
      <c r="BD1164" s="44"/>
      <c r="BE1164" s="44"/>
      <c r="BF1164" s="44"/>
      <c r="BG1164" s="44"/>
      <c r="BH1164" s="44"/>
      <c r="BI1164" s="44"/>
      <c r="BJ1164" s="44"/>
      <c r="BK1164" s="12"/>
    </row>
    <row r="1165" spans="1:63" s="43" customFormat="1" x14ac:dyDescent="0.2">
      <c r="A1165" s="51"/>
      <c r="B1165" s="44"/>
      <c r="C1165" s="44"/>
      <c r="D1165" s="44"/>
      <c r="E1165" s="44"/>
      <c r="F1165" s="44"/>
      <c r="G1165" s="44"/>
      <c r="H1165" s="45"/>
      <c r="I1165" s="44"/>
      <c r="J1165" s="44"/>
      <c r="K1165" s="44"/>
      <c r="L1165" s="44"/>
      <c r="M1165" s="44"/>
      <c r="N1165" s="44"/>
      <c r="O1165" s="44"/>
      <c r="P1165" s="44"/>
      <c r="Q1165" s="44"/>
      <c r="R1165" s="44"/>
      <c r="S1165" s="44"/>
      <c r="T1165" s="44"/>
      <c r="U1165" s="44"/>
      <c r="V1165" s="44"/>
      <c r="W1165" s="44"/>
      <c r="X1165" s="44"/>
      <c r="Y1165" s="44"/>
      <c r="Z1165" s="44"/>
      <c r="AA1165" s="44"/>
      <c r="AB1165" s="44"/>
      <c r="AC1165" s="44"/>
      <c r="AD1165" s="44"/>
      <c r="AE1165" s="44"/>
      <c r="AF1165" s="44"/>
      <c r="AG1165" s="44"/>
      <c r="AH1165" s="44"/>
      <c r="AI1165" s="44"/>
      <c r="AJ1165" s="44"/>
      <c r="AK1165" s="44"/>
      <c r="AL1165" s="44"/>
      <c r="AM1165" s="44"/>
      <c r="AN1165" s="44"/>
      <c r="AO1165" s="44"/>
      <c r="AP1165" s="44"/>
      <c r="AQ1165" s="44"/>
      <c r="AR1165" s="44"/>
      <c r="AS1165" s="44"/>
      <c r="AT1165" s="44"/>
      <c r="AU1165" s="44"/>
      <c r="AV1165" s="44"/>
      <c r="AW1165" s="44"/>
      <c r="AX1165" s="44"/>
      <c r="AY1165" s="44"/>
      <c r="AZ1165" s="44"/>
      <c r="BA1165" s="44"/>
      <c r="BB1165" s="44"/>
      <c r="BC1165" s="44"/>
      <c r="BD1165" s="44"/>
      <c r="BE1165" s="44"/>
      <c r="BF1165" s="44"/>
      <c r="BG1165" s="44"/>
      <c r="BH1165" s="44"/>
      <c r="BI1165" s="44"/>
      <c r="BJ1165" s="44"/>
      <c r="BK1165" s="12"/>
    </row>
    <row r="1166" spans="1:63" s="43" customFormat="1" x14ac:dyDescent="0.2">
      <c r="A1166" s="51"/>
      <c r="B1166" s="44"/>
      <c r="C1166" s="44"/>
      <c r="D1166" s="44"/>
      <c r="E1166" s="44"/>
      <c r="F1166" s="44"/>
      <c r="G1166" s="44"/>
      <c r="H1166" s="45"/>
      <c r="I1166" s="44"/>
      <c r="J1166" s="44"/>
      <c r="K1166" s="44"/>
      <c r="L1166" s="44"/>
      <c r="M1166" s="44"/>
      <c r="N1166" s="44"/>
      <c r="O1166" s="44"/>
      <c r="P1166" s="44"/>
      <c r="Q1166" s="44"/>
      <c r="R1166" s="44"/>
      <c r="S1166" s="44"/>
      <c r="T1166" s="44"/>
      <c r="U1166" s="44"/>
      <c r="V1166" s="44"/>
      <c r="W1166" s="44"/>
      <c r="X1166" s="44"/>
      <c r="Y1166" s="44"/>
      <c r="Z1166" s="44"/>
      <c r="AA1166" s="44"/>
      <c r="AB1166" s="44"/>
      <c r="AC1166" s="44"/>
      <c r="AD1166" s="44"/>
      <c r="AE1166" s="44"/>
      <c r="AF1166" s="44"/>
      <c r="AG1166" s="44"/>
      <c r="AH1166" s="44"/>
      <c r="AI1166" s="44"/>
      <c r="AJ1166" s="44"/>
      <c r="AK1166" s="44"/>
      <c r="AL1166" s="44"/>
      <c r="AM1166" s="44"/>
      <c r="AN1166" s="44"/>
      <c r="AO1166" s="44"/>
      <c r="AP1166" s="44"/>
      <c r="AQ1166" s="44"/>
      <c r="AR1166" s="44"/>
      <c r="AS1166" s="44"/>
      <c r="AT1166" s="44"/>
      <c r="AU1166" s="44"/>
      <c r="AV1166" s="44"/>
      <c r="AW1166" s="44"/>
      <c r="AX1166" s="44"/>
      <c r="AY1166" s="44"/>
      <c r="AZ1166" s="44"/>
      <c r="BA1166" s="44"/>
      <c r="BB1166" s="44"/>
      <c r="BC1166" s="44"/>
      <c r="BD1166" s="44"/>
      <c r="BE1166" s="44"/>
      <c r="BF1166" s="44"/>
      <c r="BG1166" s="44"/>
      <c r="BH1166" s="44"/>
      <c r="BI1166" s="44"/>
      <c r="BJ1166" s="44"/>
      <c r="BK1166" s="12"/>
    </row>
    <row r="1167" spans="1:63" s="43" customFormat="1" x14ac:dyDescent="0.2">
      <c r="A1167" s="51"/>
      <c r="B1167" s="44"/>
      <c r="C1167" s="44"/>
      <c r="D1167" s="44"/>
      <c r="E1167" s="44"/>
      <c r="F1167" s="44"/>
      <c r="G1167" s="44"/>
      <c r="H1167" s="45"/>
      <c r="I1167" s="44"/>
      <c r="J1167" s="44"/>
      <c r="K1167" s="44"/>
      <c r="L1167" s="44"/>
      <c r="M1167" s="44"/>
      <c r="N1167" s="44"/>
      <c r="O1167" s="44"/>
      <c r="P1167" s="44"/>
      <c r="Q1167" s="44"/>
      <c r="R1167" s="44"/>
      <c r="S1167" s="44"/>
      <c r="T1167" s="44"/>
      <c r="U1167" s="44"/>
      <c r="V1167" s="44"/>
      <c r="W1167" s="44"/>
      <c r="X1167" s="44"/>
      <c r="Y1167" s="44"/>
      <c r="Z1167" s="44"/>
      <c r="AA1167" s="44"/>
      <c r="AB1167" s="44"/>
      <c r="AC1167" s="44"/>
      <c r="AD1167" s="44"/>
      <c r="AE1167" s="44"/>
      <c r="AF1167" s="44"/>
      <c r="AG1167" s="44"/>
      <c r="AH1167" s="44"/>
      <c r="AI1167" s="44"/>
      <c r="AJ1167" s="44"/>
      <c r="AK1167" s="44"/>
      <c r="AL1167" s="44"/>
      <c r="AM1167" s="44"/>
      <c r="AN1167" s="44"/>
      <c r="AO1167" s="44"/>
      <c r="AP1167" s="44"/>
      <c r="AQ1167" s="44"/>
      <c r="AR1167" s="44"/>
      <c r="AS1167" s="44"/>
      <c r="AT1167" s="44"/>
      <c r="AU1167" s="44"/>
      <c r="AV1167" s="44"/>
      <c r="AW1167" s="44"/>
      <c r="AX1167" s="44"/>
      <c r="AY1167" s="44"/>
      <c r="AZ1167" s="44"/>
      <c r="BA1167" s="44"/>
      <c r="BB1167" s="44"/>
      <c r="BC1167" s="44"/>
      <c r="BD1167" s="44"/>
      <c r="BE1167" s="44"/>
      <c r="BF1167" s="44"/>
      <c r="BG1167" s="44"/>
      <c r="BH1167" s="44"/>
      <c r="BI1167" s="44"/>
      <c r="BJ1167" s="44"/>
      <c r="BK1167" s="12"/>
    </row>
    <row r="1168" spans="1:63" s="43" customFormat="1" x14ac:dyDescent="0.2">
      <c r="A1168" s="51"/>
      <c r="B1168" s="44"/>
      <c r="C1168" s="44"/>
      <c r="D1168" s="44"/>
      <c r="E1168" s="44"/>
      <c r="F1168" s="44"/>
      <c r="G1168" s="44"/>
      <c r="H1168" s="45"/>
      <c r="I1168" s="44"/>
      <c r="J1168" s="44"/>
      <c r="K1168" s="44"/>
      <c r="L1168" s="44"/>
      <c r="M1168" s="44"/>
      <c r="N1168" s="44"/>
      <c r="O1168" s="44"/>
      <c r="P1168" s="44"/>
      <c r="Q1168" s="44"/>
      <c r="R1168" s="44"/>
      <c r="S1168" s="44"/>
      <c r="T1168" s="44"/>
      <c r="U1168" s="44"/>
      <c r="V1168" s="44"/>
      <c r="W1168" s="44"/>
      <c r="X1168" s="44"/>
      <c r="Y1168" s="44"/>
      <c r="Z1168" s="44"/>
      <c r="AA1168" s="44"/>
      <c r="AB1168" s="44"/>
      <c r="AC1168" s="44"/>
      <c r="AD1168" s="44"/>
      <c r="AE1168" s="44"/>
      <c r="AF1168" s="44"/>
      <c r="AG1168" s="44"/>
      <c r="AH1168" s="44"/>
      <c r="AI1168" s="44"/>
      <c r="AJ1168" s="44"/>
      <c r="AK1168" s="44"/>
      <c r="AL1168" s="44"/>
      <c r="AM1168" s="44"/>
      <c r="AN1168" s="44"/>
      <c r="AO1168" s="44"/>
      <c r="AP1168" s="44"/>
      <c r="AQ1168" s="44"/>
      <c r="AR1168" s="44"/>
      <c r="AS1168" s="44"/>
      <c r="AT1168" s="44"/>
      <c r="AU1168" s="44"/>
      <c r="AV1168" s="44"/>
      <c r="AW1168" s="44"/>
      <c r="AX1168" s="44"/>
      <c r="AY1168" s="44"/>
      <c r="AZ1168" s="44"/>
      <c r="BA1168" s="44"/>
      <c r="BB1168" s="44"/>
      <c r="BC1168" s="44"/>
      <c r="BD1168" s="44"/>
      <c r="BE1168" s="44"/>
      <c r="BF1168" s="44"/>
      <c r="BG1168" s="44"/>
      <c r="BH1168" s="44"/>
      <c r="BI1168" s="44"/>
      <c r="BJ1168" s="44"/>
      <c r="BK1168" s="12"/>
    </row>
    <row r="1169" spans="1:63" s="43" customFormat="1" x14ac:dyDescent="0.2">
      <c r="A1169" s="51"/>
      <c r="B1169" s="44"/>
      <c r="C1169" s="44"/>
      <c r="D1169" s="44"/>
      <c r="E1169" s="44"/>
      <c r="F1169" s="44"/>
      <c r="G1169" s="44"/>
      <c r="H1169" s="45"/>
      <c r="I1169" s="44"/>
      <c r="J1169" s="44"/>
      <c r="K1169" s="44"/>
      <c r="L1169" s="44"/>
      <c r="M1169" s="44"/>
      <c r="N1169" s="44"/>
      <c r="O1169" s="44"/>
      <c r="P1169" s="44"/>
      <c r="Q1169" s="44"/>
      <c r="R1169" s="44"/>
      <c r="S1169" s="44"/>
      <c r="T1169" s="44"/>
      <c r="U1169" s="44"/>
      <c r="V1169" s="44"/>
      <c r="W1169" s="44"/>
      <c r="X1169" s="44"/>
      <c r="Y1169" s="44"/>
      <c r="Z1169" s="44"/>
      <c r="AA1169" s="44"/>
      <c r="AB1169" s="44"/>
      <c r="AC1169" s="44"/>
      <c r="AD1169" s="44"/>
      <c r="AE1169" s="44"/>
      <c r="AF1169" s="44"/>
      <c r="AG1169" s="44"/>
      <c r="AH1169" s="44"/>
      <c r="AI1169" s="44"/>
      <c r="AJ1169" s="44"/>
      <c r="AK1169" s="44"/>
      <c r="AL1169" s="44"/>
      <c r="AM1169" s="44"/>
      <c r="AN1169" s="44"/>
      <c r="AO1169" s="44"/>
      <c r="AP1169" s="44"/>
      <c r="AQ1169" s="44"/>
      <c r="AR1169" s="44"/>
      <c r="AS1169" s="44"/>
      <c r="AT1169" s="44"/>
      <c r="AU1169" s="44"/>
      <c r="AV1169" s="44"/>
      <c r="AW1169" s="44"/>
      <c r="AX1169" s="44"/>
      <c r="AY1169" s="44"/>
      <c r="AZ1169" s="44"/>
      <c r="BA1169" s="44"/>
      <c r="BB1169" s="44"/>
      <c r="BC1169" s="44"/>
      <c r="BD1169" s="44"/>
      <c r="BE1169" s="44"/>
      <c r="BF1169" s="44"/>
      <c r="BG1169" s="44"/>
      <c r="BH1169" s="44"/>
      <c r="BI1169" s="44"/>
      <c r="BJ1169" s="44"/>
      <c r="BK1169" s="12"/>
    </row>
    <row r="1170" spans="1:63" s="43" customFormat="1" x14ac:dyDescent="0.2">
      <c r="A1170" s="51"/>
      <c r="B1170" s="44"/>
      <c r="C1170" s="44"/>
      <c r="D1170" s="44"/>
      <c r="E1170" s="44"/>
      <c r="F1170" s="44"/>
      <c r="G1170" s="44"/>
      <c r="H1170" s="45"/>
      <c r="I1170" s="44"/>
      <c r="J1170" s="44"/>
      <c r="K1170" s="44"/>
      <c r="L1170" s="44"/>
      <c r="M1170" s="44"/>
      <c r="N1170" s="44"/>
      <c r="O1170" s="44"/>
      <c r="P1170" s="44"/>
      <c r="Q1170" s="44"/>
      <c r="R1170" s="44"/>
      <c r="S1170" s="44"/>
      <c r="T1170" s="44"/>
      <c r="U1170" s="44"/>
      <c r="V1170" s="44"/>
      <c r="W1170" s="44"/>
      <c r="X1170" s="44"/>
      <c r="Y1170" s="44"/>
      <c r="Z1170" s="44"/>
      <c r="AA1170" s="44"/>
      <c r="AB1170" s="44"/>
      <c r="AC1170" s="44"/>
      <c r="AD1170" s="44"/>
      <c r="AE1170" s="44"/>
      <c r="AF1170" s="44"/>
      <c r="AG1170" s="44"/>
      <c r="AH1170" s="44"/>
      <c r="AI1170" s="44"/>
      <c r="AJ1170" s="44"/>
      <c r="AK1170" s="44"/>
      <c r="AL1170" s="44"/>
      <c r="AM1170" s="44"/>
      <c r="AN1170" s="44"/>
      <c r="AO1170" s="44"/>
      <c r="AP1170" s="44"/>
      <c r="AQ1170" s="44"/>
      <c r="AR1170" s="44"/>
      <c r="AS1170" s="44"/>
      <c r="AT1170" s="44"/>
      <c r="AU1170" s="44"/>
      <c r="AV1170" s="44"/>
      <c r="AW1170" s="44"/>
      <c r="AX1170" s="44"/>
      <c r="AY1170" s="44"/>
      <c r="AZ1170" s="44"/>
      <c r="BA1170" s="44"/>
      <c r="BB1170" s="44"/>
      <c r="BC1170" s="44"/>
      <c r="BD1170" s="44"/>
      <c r="BE1170" s="44"/>
      <c r="BF1170" s="44"/>
      <c r="BG1170" s="44"/>
      <c r="BH1170" s="44"/>
      <c r="BI1170" s="44"/>
      <c r="BJ1170" s="44"/>
      <c r="BK1170" s="12"/>
    </row>
    <row r="1171" spans="1:63" s="43" customFormat="1" x14ac:dyDescent="0.2">
      <c r="A1171" s="51"/>
      <c r="B1171" s="44"/>
      <c r="C1171" s="44"/>
      <c r="D1171" s="44"/>
      <c r="E1171" s="44"/>
      <c r="F1171" s="44"/>
      <c r="G1171" s="44"/>
      <c r="H1171" s="45"/>
      <c r="I1171" s="44"/>
      <c r="J1171" s="44"/>
      <c r="K1171" s="44"/>
      <c r="L1171" s="44"/>
      <c r="M1171" s="44"/>
      <c r="N1171" s="44"/>
      <c r="O1171" s="44"/>
      <c r="P1171" s="44"/>
      <c r="Q1171" s="44"/>
      <c r="R1171" s="44"/>
      <c r="S1171" s="44"/>
      <c r="T1171" s="44"/>
      <c r="U1171" s="44"/>
      <c r="V1171" s="44"/>
      <c r="W1171" s="44"/>
      <c r="X1171" s="44"/>
      <c r="Y1171" s="44"/>
      <c r="Z1171" s="44"/>
      <c r="AA1171" s="44"/>
      <c r="AB1171" s="44"/>
      <c r="AC1171" s="44"/>
      <c r="AD1171" s="44"/>
      <c r="AE1171" s="44"/>
      <c r="AF1171" s="44"/>
      <c r="AG1171" s="44"/>
      <c r="AH1171" s="44"/>
      <c r="AI1171" s="44"/>
      <c r="AJ1171" s="44"/>
      <c r="AK1171" s="44"/>
      <c r="AL1171" s="44"/>
      <c r="AM1171" s="44"/>
      <c r="AN1171" s="44"/>
      <c r="AO1171" s="44"/>
      <c r="AP1171" s="44"/>
      <c r="AQ1171" s="44"/>
      <c r="AR1171" s="44"/>
      <c r="AS1171" s="44"/>
      <c r="AT1171" s="44"/>
      <c r="AU1171" s="44"/>
      <c r="AV1171" s="44"/>
      <c r="AW1171" s="44"/>
      <c r="AX1171" s="44"/>
      <c r="AY1171" s="44"/>
      <c r="AZ1171" s="44"/>
      <c r="BA1171" s="44"/>
      <c r="BB1171" s="44"/>
      <c r="BC1171" s="44"/>
      <c r="BD1171" s="44"/>
      <c r="BE1171" s="44"/>
      <c r="BF1171" s="44"/>
      <c r="BG1171" s="44"/>
      <c r="BH1171" s="44"/>
      <c r="BI1171" s="44"/>
      <c r="BJ1171" s="44"/>
      <c r="BK1171" s="12"/>
    </row>
    <row r="1172" spans="1:63" s="43" customFormat="1" x14ac:dyDescent="0.2">
      <c r="A1172" s="51"/>
      <c r="B1172" s="44"/>
      <c r="C1172" s="44"/>
      <c r="D1172" s="44"/>
      <c r="E1172" s="44"/>
      <c r="F1172" s="44"/>
      <c r="G1172" s="44"/>
      <c r="H1172" s="45"/>
      <c r="I1172" s="44"/>
      <c r="J1172" s="44"/>
      <c r="K1172" s="44"/>
      <c r="L1172" s="44"/>
      <c r="M1172" s="44"/>
      <c r="N1172" s="44"/>
      <c r="O1172" s="44"/>
      <c r="P1172" s="44"/>
      <c r="Q1172" s="44"/>
      <c r="R1172" s="44"/>
      <c r="S1172" s="44"/>
      <c r="T1172" s="44"/>
      <c r="U1172" s="44"/>
      <c r="V1172" s="44"/>
      <c r="W1172" s="44"/>
      <c r="X1172" s="44"/>
      <c r="Y1172" s="44"/>
      <c r="Z1172" s="44"/>
      <c r="AA1172" s="44"/>
      <c r="AB1172" s="44"/>
      <c r="AC1172" s="44"/>
      <c r="AD1172" s="44"/>
      <c r="AE1172" s="44"/>
      <c r="AF1172" s="44"/>
      <c r="AG1172" s="44"/>
      <c r="AH1172" s="44"/>
      <c r="AI1172" s="44"/>
      <c r="AJ1172" s="44"/>
      <c r="AK1172" s="44"/>
      <c r="AL1172" s="44"/>
      <c r="AM1172" s="44"/>
      <c r="AN1172" s="44"/>
      <c r="AO1172" s="44"/>
      <c r="AP1172" s="44"/>
      <c r="AQ1172" s="44"/>
      <c r="AR1172" s="44"/>
      <c r="AS1172" s="44"/>
      <c r="AT1172" s="44"/>
      <c r="AU1172" s="44"/>
      <c r="AV1172" s="44"/>
      <c r="AW1172" s="44"/>
      <c r="AX1172" s="44"/>
      <c r="AY1172" s="44"/>
      <c r="AZ1172" s="44"/>
      <c r="BA1172" s="44"/>
      <c r="BB1172" s="44"/>
      <c r="BC1172" s="44"/>
      <c r="BD1172" s="44"/>
      <c r="BE1172" s="44"/>
      <c r="BF1172" s="44"/>
      <c r="BG1172" s="44"/>
      <c r="BH1172" s="44"/>
      <c r="BI1172" s="44"/>
      <c r="BJ1172" s="44"/>
      <c r="BK1172" s="12"/>
    </row>
    <row r="1173" spans="1:63" s="43" customFormat="1" x14ac:dyDescent="0.2">
      <c r="A1173" s="51"/>
      <c r="B1173" s="44"/>
      <c r="C1173" s="44"/>
      <c r="D1173" s="44"/>
      <c r="E1173" s="44"/>
      <c r="F1173" s="44"/>
      <c r="G1173" s="44"/>
      <c r="H1173" s="45"/>
      <c r="I1173" s="44"/>
      <c r="J1173" s="44"/>
      <c r="K1173" s="44"/>
      <c r="L1173" s="44"/>
      <c r="M1173" s="44"/>
      <c r="N1173" s="44"/>
      <c r="O1173" s="44"/>
      <c r="P1173" s="44"/>
      <c r="Q1173" s="44"/>
      <c r="R1173" s="44"/>
      <c r="S1173" s="44"/>
      <c r="T1173" s="44"/>
      <c r="U1173" s="44"/>
      <c r="V1173" s="44"/>
      <c r="W1173" s="44"/>
      <c r="X1173" s="44"/>
      <c r="Y1173" s="44"/>
      <c r="Z1173" s="44"/>
      <c r="AA1173" s="44"/>
      <c r="AB1173" s="44"/>
      <c r="AC1173" s="44"/>
      <c r="AD1173" s="44"/>
      <c r="AE1173" s="44"/>
      <c r="AF1173" s="44"/>
      <c r="AG1173" s="44"/>
      <c r="AH1173" s="44"/>
      <c r="AI1173" s="44"/>
      <c r="AJ1173" s="44"/>
      <c r="AK1173" s="44"/>
      <c r="AL1173" s="44"/>
      <c r="AM1173" s="44"/>
      <c r="AN1173" s="44"/>
      <c r="AO1173" s="44"/>
      <c r="AP1173" s="44"/>
      <c r="AQ1173" s="44"/>
      <c r="AR1173" s="44"/>
      <c r="AS1173" s="44"/>
      <c r="AT1173" s="44"/>
      <c r="AU1173" s="44"/>
      <c r="AV1173" s="44"/>
      <c r="AW1173" s="44"/>
      <c r="AX1173" s="44"/>
      <c r="AY1173" s="44"/>
      <c r="AZ1173" s="44"/>
      <c r="BA1173" s="44"/>
      <c r="BB1173" s="44"/>
      <c r="BC1173" s="44"/>
      <c r="BD1173" s="44"/>
      <c r="BE1173" s="44"/>
      <c r="BF1173" s="44"/>
      <c r="BG1173" s="44"/>
      <c r="BH1173" s="44"/>
      <c r="BI1173" s="44"/>
      <c r="BJ1173" s="44"/>
      <c r="BK1173" s="12"/>
    </row>
    <row r="1174" spans="1:63" s="43" customFormat="1" x14ac:dyDescent="0.2">
      <c r="A1174" s="51"/>
      <c r="B1174" s="44"/>
      <c r="C1174" s="44"/>
      <c r="D1174" s="44"/>
      <c r="E1174" s="44"/>
      <c r="F1174" s="44"/>
      <c r="G1174" s="44"/>
      <c r="H1174" s="45"/>
      <c r="I1174" s="44"/>
      <c r="J1174" s="44"/>
      <c r="K1174" s="44"/>
      <c r="L1174" s="44"/>
      <c r="M1174" s="44"/>
      <c r="N1174" s="44"/>
      <c r="O1174" s="44"/>
      <c r="P1174" s="44"/>
      <c r="Q1174" s="44"/>
      <c r="R1174" s="44"/>
      <c r="S1174" s="44"/>
      <c r="T1174" s="44"/>
      <c r="U1174" s="44"/>
      <c r="V1174" s="44"/>
      <c r="W1174" s="44"/>
      <c r="X1174" s="44"/>
      <c r="Y1174" s="44"/>
      <c r="Z1174" s="44"/>
      <c r="AA1174" s="44"/>
      <c r="AB1174" s="44"/>
      <c r="AC1174" s="44"/>
      <c r="AD1174" s="44"/>
      <c r="AE1174" s="44"/>
      <c r="AF1174" s="44"/>
      <c r="AG1174" s="44"/>
      <c r="AH1174" s="44"/>
      <c r="AI1174" s="44"/>
      <c r="AJ1174" s="44"/>
      <c r="AK1174" s="44"/>
      <c r="AL1174" s="44"/>
      <c r="AM1174" s="44"/>
      <c r="AN1174" s="44"/>
      <c r="AO1174" s="44"/>
      <c r="AP1174" s="44"/>
      <c r="AQ1174" s="44"/>
      <c r="AR1174" s="44"/>
      <c r="AS1174" s="44"/>
      <c r="AT1174" s="44"/>
      <c r="AU1174" s="44"/>
      <c r="AV1174" s="44"/>
      <c r="AW1174" s="44"/>
      <c r="AX1174" s="44"/>
      <c r="AY1174" s="44"/>
      <c r="AZ1174" s="44"/>
      <c r="BA1174" s="44"/>
      <c r="BB1174" s="44"/>
      <c r="BC1174" s="44"/>
      <c r="BD1174" s="44"/>
      <c r="BE1174" s="44"/>
      <c r="BF1174" s="44"/>
      <c r="BG1174" s="44"/>
      <c r="BH1174" s="44"/>
      <c r="BI1174" s="44"/>
      <c r="BJ1174" s="44"/>
      <c r="BK1174" s="12"/>
    </row>
    <row r="1175" spans="1:63" s="43" customFormat="1" x14ac:dyDescent="0.2">
      <c r="A1175" s="51"/>
      <c r="B1175" s="44"/>
      <c r="C1175" s="44"/>
      <c r="D1175" s="44"/>
      <c r="E1175" s="44"/>
      <c r="F1175" s="44"/>
      <c r="G1175" s="44"/>
      <c r="H1175" s="45"/>
      <c r="I1175" s="44"/>
      <c r="J1175" s="44"/>
      <c r="K1175" s="44"/>
      <c r="L1175" s="44"/>
      <c r="M1175" s="44"/>
      <c r="N1175" s="44"/>
      <c r="O1175" s="44"/>
      <c r="P1175" s="44"/>
      <c r="Q1175" s="44"/>
      <c r="R1175" s="44"/>
      <c r="S1175" s="44"/>
      <c r="T1175" s="44"/>
      <c r="U1175" s="44"/>
      <c r="V1175" s="44"/>
      <c r="W1175" s="44"/>
      <c r="X1175" s="44"/>
      <c r="Y1175" s="44"/>
      <c r="Z1175" s="44"/>
      <c r="AA1175" s="44"/>
      <c r="AB1175" s="44"/>
      <c r="AC1175" s="44"/>
      <c r="AD1175" s="44"/>
      <c r="AE1175" s="44"/>
      <c r="AF1175" s="44"/>
      <c r="AG1175" s="44"/>
      <c r="AH1175" s="44"/>
      <c r="AI1175" s="44"/>
      <c r="AJ1175" s="44"/>
      <c r="AK1175" s="44"/>
      <c r="AL1175" s="44"/>
      <c r="AM1175" s="44"/>
      <c r="AN1175" s="44"/>
      <c r="AO1175" s="44"/>
      <c r="AP1175" s="44"/>
      <c r="AQ1175" s="44"/>
      <c r="AR1175" s="44"/>
      <c r="AS1175" s="44"/>
      <c r="AT1175" s="44"/>
      <c r="AU1175" s="44"/>
      <c r="AV1175" s="44"/>
      <c r="AW1175" s="44"/>
      <c r="AX1175" s="44"/>
      <c r="AY1175" s="44"/>
      <c r="AZ1175" s="44"/>
      <c r="BA1175" s="44"/>
      <c r="BB1175" s="44"/>
      <c r="BC1175" s="44"/>
      <c r="BD1175" s="44"/>
      <c r="BE1175" s="44"/>
      <c r="BF1175" s="44"/>
      <c r="BG1175" s="44"/>
      <c r="BH1175" s="44"/>
      <c r="BI1175" s="44"/>
      <c r="BJ1175" s="44"/>
      <c r="BK1175" s="12"/>
    </row>
    <row r="1176" spans="1:63" s="43" customFormat="1" x14ac:dyDescent="0.2">
      <c r="A1176" s="51"/>
      <c r="B1176" s="44"/>
      <c r="C1176" s="44"/>
      <c r="D1176" s="44"/>
      <c r="E1176" s="44"/>
      <c r="F1176" s="44"/>
      <c r="G1176" s="44"/>
      <c r="H1176" s="45"/>
      <c r="I1176" s="44"/>
      <c r="J1176" s="44"/>
      <c r="K1176" s="44"/>
      <c r="L1176" s="44"/>
      <c r="M1176" s="44"/>
      <c r="N1176" s="44"/>
      <c r="O1176" s="44"/>
      <c r="P1176" s="44"/>
      <c r="Q1176" s="44"/>
      <c r="R1176" s="44"/>
      <c r="S1176" s="44"/>
      <c r="T1176" s="44"/>
      <c r="U1176" s="44"/>
      <c r="V1176" s="44"/>
      <c r="W1176" s="44"/>
      <c r="X1176" s="44"/>
      <c r="Y1176" s="44"/>
      <c r="Z1176" s="44"/>
      <c r="AA1176" s="44"/>
      <c r="AB1176" s="44"/>
      <c r="AC1176" s="44"/>
      <c r="AD1176" s="44"/>
      <c r="AE1176" s="44"/>
      <c r="AF1176" s="44"/>
      <c r="AG1176" s="44"/>
      <c r="AH1176" s="44"/>
      <c r="AI1176" s="44"/>
      <c r="AJ1176" s="44"/>
      <c r="AK1176" s="44"/>
      <c r="AL1176" s="44"/>
      <c r="AM1176" s="44"/>
      <c r="AN1176" s="44"/>
      <c r="AO1176" s="44"/>
      <c r="AP1176" s="44"/>
      <c r="AQ1176" s="44"/>
      <c r="AR1176" s="44"/>
      <c r="AS1176" s="44"/>
      <c r="AT1176" s="44"/>
      <c r="AU1176" s="44"/>
      <c r="AV1176" s="44"/>
      <c r="AW1176" s="44"/>
      <c r="AX1176" s="44"/>
      <c r="AY1176" s="44"/>
      <c r="AZ1176" s="44"/>
      <c r="BA1176" s="44"/>
      <c r="BB1176" s="44"/>
      <c r="BC1176" s="44"/>
      <c r="BD1176" s="44"/>
      <c r="BE1176" s="44"/>
      <c r="BF1176" s="44"/>
      <c r="BG1176" s="44"/>
      <c r="BH1176" s="44"/>
      <c r="BI1176" s="44"/>
      <c r="BJ1176" s="44"/>
      <c r="BK1176" s="12"/>
    </row>
    <row r="1177" spans="1:63" s="43" customFormat="1" x14ac:dyDescent="0.2">
      <c r="A1177" s="51"/>
      <c r="B1177" s="44"/>
      <c r="C1177" s="44"/>
      <c r="D1177" s="44"/>
      <c r="E1177" s="44"/>
      <c r="F1177" s="44"/>
      <c r="G1177" s="44"/>
      <c r="H1177" s="45"/>
      <c r="I1177" s="44"/>
      <c r="J1177" s="44"/>
      <c r="K1177" s="44"/>
      <c r="L1177" s="44"/>
      <c r="M1177" s="44"/>
      <c r="N1177" s="44"/>
      <c r="O1177" s="44"/>
      <c r="P1177" s="44"/>
      <c r="Q1177" s="44"/>
      <c r="R1177" s="44"/>
      <c r="S1177" s="44"/>
      <c r="T1177" s="44"/>
      <c r="U1177" s="44"/>
      <c r="V1177" s="44"/>
      <c r="W1177" s="44"/>
      <c r="X1177" s="44"/>
      <c r="Y1177" s="44"/>
      <c r="Z1177" s="44"/>
      <c r="AA1177" s="44"/>
      <c r="AB1177" s="44"/>
      <c r="AC1177" s="44"/>
      <c r="AD1177" s="44"/>
      <c r="AE1177" s="44"/>
      <c r="AF1177" s="44"/>
      <c r="AG1177" s="44"/>
      <c r="AH1177" s="44"/>
      <c r="AI1177" s="44"/>
      <c r="AJ1177" s="44"/>
      <c r="AK1177" s="44"/>
      <c r="AL1177" s="44"/>
      <c r="AM1177" s="44"/>
      <c r="AN1177" s="44"/>
      <c r="AO1177" s="44"/>
      <c r="AP1177" s="44"/>
      <c r="AQ1177" s="44"/>
      <c r="AR1177" s="44"/>
      <c r="AS1177" s="44"/>
      <c r="AT1177" s="44"/>
      <c r="AU1177" s="44"/>
      <c r="AV1177" s="44"/>
      <c r="AW1177" s="44"/>
      <c r="AX1177" s="44"/>
      <c r="AY1177" s="44"/>
      <c r="AZ1177" s="44"/>
      <c r="BA1177" s="44"/>
      <c r="BB1177" s="44"/>
      <c r="BC1177" s="44"/>
      <c r="BD1177" s="44"/>
      <c r="BE1177" s="44"/>
      <c r="BF1177" s="44"/>
      <c r="BG1177" s="44"/>
      <c r="BH1177" s="44"/>
      <c r="BI1177" s="44"/>
      <c r="BJ1177" s="44"/>
      <c r="BK1177" s="12"/>
    </row>
    <row r="1178" spans="1:63" s="43" customFormat="1" x14ac:dyDescent="0.2">
      <c r="A1178" s="51"/>
      <c r="B1178" s="44"/>
      <c r="C1178" s="44"/>
      <c r="D1178" s="44"/>
      <c r="E1178" s="44"/>
      <c r="F1178" s="44"/>
      <c r="G1178" s="44"/>
      <c r="H1178" s="45"/>
      <c r="I1178" s="44"/>
      <c r="J1178" s="44"/>
      <c r="K1178" s="44"/>
      <c r="L1178" s="44"/>
      <c r="M1178" s="44"/>
      <c r="N1178" s="44"/>
      <c r="O1178" s="44"/>
      <c r="P1178" s="44"/>
      <c r="Q1178" s="44"/>
      <c r="R1178" s="44"/>
      <c r="S1178" s="44"/>
      <c r="T1178" s="44"/>
      <c r="U1178" s="44"/>
      <c r="V1178" s="44"/>
      <c r="W1178" s="44"/>
      <c r="X1178" s="44"/>
      <c r="Y1178" s="44"/>
      <c r="Z1178" s="44"/>
      <c r="AA1178" s="44"/>
      <c r="AB1178" s="44"/>
      <c r="AC1178" s="44"/>
      <c r="AD1178" s="44"/>
      <c r="AE1178" s="44"/>
      <c r="AF1178" s="44"/>
      <c r="AG1178" s="44"/>
      <c r="AH1178" s="44"/>
      <c r="AI1178" s="44"/>
      <c r="AJ1178" s="44"/>
      <c r="AK1178" s="44"/>
      <c r="AL1178" s="44"/>
      <c r="AM1178" s="44"/>
      <c r="AN1178" s="44"/>
      <c r="AO1178" s="44"/>
      <c r="AP1178" s="44"/>
      <c r="AQ1178" s="44"/>
      <c r="AR1178" s="44"/>
      <c r="AS1178" s="44"/>
      <c r="AT1178" s="44"/>
      <c r="AU1178" s="44"/>
      <c r="AV1178" s="44"/>
      <c r="AW1178" s="44"/>
      <c r="AX1178" s="44"/>
      <c r="AY1178" s="44"/>
      <c r="AZ1178" s="44"/>
      <c r="BA1178" s="44"/>
      <c r="BB1178" s="44"/>
      <c r="BC1178" s="44"/>
      <c r="BD1178" s="44"/>
      <c r="BE1178" s="44"/>
      <c r="BF1178" s="44"/>
      <c r="BG1178" s="44"/>
      <c r="BH1178" s="44"/>
      <c r="BI1178" s="44"/>
      <c r="BJ1178" s="44"/>
      <c r="BK1178" s="12"/>
    </row>
    <row r="1179" spans="1:63" s="43" customFormat="1" x14ac:dyDescent="0.2">
      <c r="A1179" s="51"/>
      <c r="B1179" s="44"/>
      <c r="C1179" s="44"/>
      <c r="D1179" s="44"/>
      <c r="E1179" s="44"/>
      <c r="F1179" s="44"/>
      <c r="G1179" s="44"/>
      <c r="H1179" s="45"/>
      <c r="I1179" s="44"/>
      <c r="J1179" s="44"/>
      <c r="K1179" s="44"/>
      <c r="L1179" s="44"/>
      <c r="M1179" s="44"/>
      <c r="N1179" s="44"/>
      <c r="O1179" s="44"/>
      <c r="P1179" s="44"/>
      <c r="Q1179" s="44"/>
      <c r="R1179" s="44"/>
      <c r="S1179" s="44"/>
      <c r="T1179" s="44"/>
      <c r="U1179" s="44"/>
      <c r="V1179" s="44"/>
      <c r="W1179" s="44"/>
      <c r="X1179" s="44"/>
      <c r="Y1179" s="44"/>
      <c r="Z1179" s="44"/>
      <c r="AA1179" s="44"/>
      <c r="AB1179" s="44"/>
      <c r="AC1179" s="44"/>
      <c r="AD1179" s="44"/>
      <c r="AE1179" s="44"/>
      <c r="AF1179" s="44"/>
      <c r="AG1179" s="44"/>
      <c r="AH1179" s="44"/>
      <c r="AI1179" s="44"/>
      <c r="AJ1179" s="44"/>
      <c r="AK1179" s="44"/>
      <c r="AL1179" s="44"/>
      <c r="AM1179" s="44"/>
      <c r="AN1179" s="44"/>
      <c r="AO1179" s="44"/>
      <c r="AP1179" s="44"/>
      <c r="AQ1179" s="44"/>
      <c r="AR1179" s="44"/>
      <c r="AS1179" s="44"/>
      <c r="AT1179" s="44"/>
      <c r="AU1179" s="44"/>
      <c r="AV1179" s="44"/>
      <c r="AW1179" s="44"/>
      <c r="AX1179" s="44"/>
      <c r="AY1179" s="44"/>
      <c r="AZ1179" s="44"/>
      <c r="BA1179" s="44"/>
      <c r="BB1179" s="44"/>
      <c r="BC1179" s="44"/>
      <c r="BD1179" s="44"/>
      <c r="BE1179" s="44"/>
      <c r="BF1179" s="44"/>
      <c r="BG1179" s="44"/>
      <c r="BH1179" s="44"/>
      <c r="BI1179" s="44"/>
      <c r="BJ1179" s="44"/>
      <c r="BK1179" s="12"/>
    </row>
    <row r="1180" spans="1:63" s="43" customFormat="1" x14ac:dyDescent="0.2">
      <c r="A1180" s="51"/>
      <c r="B1180" s="44"/>
      <c r="C1180" s="44"/>
      <c r="D1180" s="44"/>
      <c r="E1180" s="44"/>
      <c r="F1180" s="44"/>
      <c r="G1180" s="44"/>
      <c r="H1180" s="45"/>
      <c r="I1180" s="44"/>
      <c r="J1180" s="44"/>
      <c r="K1180" s="44"/>
      <c r="L1180" s="44"/>
      <c r="M1180" s="44"/>
      <c r="N1180" s="44"/>
      <c r="O1180" s="44"/>
      <c r="P1180" s="44"/>
      <c r="Q1180" s="44"/>
      <c r="R1180" s="44"/>
      <c r="S1180" s="44"/>
      <c r="T1180" s="44"/>
      <c r="U1180" s="44"/>
      <c r="V1180" s="44"/>
      <c r="W1180" s="44"/>
      <c r="X1180" s="44"/>
      <c r="Y1180" s="44"/>
      <c r="Z1180" s="44"/>
      <c r="AA1180" s="44"/>
      <c r="AB1180" s="44"/>
      <c r="AC1180" s="44"/>
      <c r="AD1180" s="44"/>
      <c r="AE1180" s="44"/>
      <c r="AF1180" s="44"/>
      <c r="AG1180" s="44"/>
      <c r="AH1180" s="44"/>
      <c r="AI1180" s="44"/>
      <c r="AJ1180" s="44"/>
      <c r="AK1180" s="44"/>
      <c r="AL1180" s="44"/>
      <c r="AM1180" s="44"/>
      <c r="AN1180" s="44"/>
      <c r="AO1180" s="44"/>
      <c r="AP1180" s="44"/>
      <c r="AQ1180" s="44"/>
      <c r="AR1180" s="44"/>
      <c r="AS1180" s="44"/>
      <c r="AT1180" s="44"/>
      <c r="AU1180" s="44"/>
      <c r="AV1180" s="44"/>
      <c r="AW1180" s="44"/>
      <c r="AX1180" s="44"/>
      <c r="AY1180" s="44"/>
      <c r="AZ1180" s="44"/>
      <c r="BA1180" s="44"/>
      <c r="BB1180" s="44"/>
      <c r="BC1180" s="44"/>
      <c r="BD1180" s="44"/>
      <c r="BE1180" s="44"/>
      <c r="BF1180" s="44"/>
      <c r="BG1180" s="44"/>
      <c r="BH1180" s="44"/>
      <c r="BI1180" s="44"/>
      <c r="BJ1180" s="44"/>
      <c r="BK1180" s="12"/>
    </row>
    <row r="1181" spans="1:63" s="43" customFormat="1" x14ac:dyDescent="0.2">
      <c r="A1181" s="51"/>
      <c r="B1181" s="44"/>
      <c r="C1181" s="44"/>
      <c r="D1181" s="44"/>
      <c r="E1181" s="44"/>
      <c r="F1181" s="44"/>
      <c r="G1181" s="44"/>
      <c r="H1181" s="45"/>
      <c r="I1181" s="44"/>
      <c r="J1181" s="44"/>
      <c r="K1181" s="44"/>
      <c r="L1181" s="44"/>
      <c r="M1181" s="44"/>
      <c r="N1181" s="44"/>
      <c r="O1181" s="44"/>
      <c r="P1181" s="44"/>
      <c r="Q1181" s="44"/>
      <c r="R1181" s="44"/>
      <c r="S1181" s="44"/>
      <c r="T1181" s="44"/>
      <c r="U1181" s="44"/>
      <c r="V1181" s="44"/>
      <c r="W1181" s="44"/>
      <c r="X1181" s="44"/>
      <c r="Y1181" s="44"/>
      <c r="Z1181" s="44"/>
      <c r="AA1181" s="44"/>
      <c r="AB1181" s="44"/>
      <c r="AC1181" s="44"/>
      <c r="AD1181" s="44"/>
      <c r="AE1181" s="44"/>
      <c r="AF1181" s="44"/>
      <c r="AG1181" s="44"/>
      <c r="AH1181" s="44"/>
      <c r="AI1181" s="44"/>
      <c r="AJ1181" s="44"/>
      <c r="AK1181" s="44"/>
      <c r="AL1181" s="44"/>
      <c r="AM1181" s="44"/>
      <c r="AN1181" s="44"/>
      <c r="AO1181" s="44"/>
      <c r="AP1181" s="44"/>
      <c r="AQ1181" s="44"/>
      <c r="AR1181" s="44"/>
      <c r="AS1181" s="44"/>
      <c r="AT1181" s="44"/>
      <c r="AU1181" s="44"/>
      <c r="AV1181" s="44"/>
      <c r="AW1181" s="44"/>
      <c r="AX1181" s="44"/>
      <c r="AY1181" s="44"/>
      <c r="AZ1181" s="44"/>
      <c r="BA1181" s="44"/>
      <c r="BB1181" s="44"/>
      <c r="BC1181" s="44"/>
      <c r="BD1181" s="44"/>
      <c r="BE1181" s="44"/>
      <c r="BF1181" s="44"/>
      <c r="BG1181" s="44"/>
      <c r="BH1181" s="44"/>
      <c r="BI1181" s="44"/>
      <c r="BJ1181" s="44"/>
      <c r="BK1181" s="12"/>
    </row>
    <row r="1182" spans="1:63" s="43" customFormat="1" x14ac:dyDescent="0.2">
      <c r="A1182" s="51"/>
      <c r="B1182" s="44"/>
      <c r="C1182" s="44"/>
      <c r="D1182" s="44"/>
      <c r="E1182" s="44"/>
      <c r="F1182" s="44"/>
      <c r="G1182" s="44"/>
      <c r="H1182" s="45"/>
      <c r="I1182" s="44"/>
      <c r="J1182" s="44"/>
      <c r="K1182" s="44"/>
      <c r="L1182" s="44"/>
      <c r="M1182" s="44"/>
      <c r="N1182" s="44"/>
      <c r="O1182" s="44"/>
      <c r="P1182" s="44"/>
      <c r="Q1182" s="44"/>
      <c r="R1182" s="44"/>
      <c r="S1182" s="44"/>
      <c r="T1182" s="44"/>
      <c r="U1182" s="44"/>
      <c r="V1182" s="44"/>
      <c r="W1182" s="44"/>
      <c r="X1182" s="44"/>
      <c r="Y1182" s="44"/>
      <c r="Z1182" s="44"/>
      <c r="AA1182" s="44"/>
      <c r="AB1182" s="44"/>
      <c r="AC1182" s="44"/>
      <c r="AD1182" s="44"/>
      <c r="AE1182" s="44"/>
      <c r="AF1182" s="44"/>
      <c r="AG1182" s="44"/>
      <c r="AH1182" s="44"/>
      <c r="AI1182" s="44"/>
      <c r="AJ1182" s="44"/>
      <c r="AK1182" s="44"/>
      <c r="AL1182" s="44"/>
      <c r="AM1182" s="44"/>
      <c r="AN1182" s="44"/>
      <c r="AO1182" s="44"/>
      <c r="AP1182" s="44"/>
      <c r="AQ1182" s="44"/>
      <c r="AR1182" s="44"/>
      <c r="AS1182" s="44"/>
      <c r="AT1182" s="44"/>
      <c r="AU1182" s="44"/>
      <c r="AV1182" s="44"/>
      <c r="AW1182" s="44"/>
      <c r="AX1182" s="44"/>
      <c r="AY1182" s="44"/>
      <c r="AZ1182" s="44"/>
      <c r="BA1182" s="44"/>
      <c r="BB1182" s="44"/>
      <c r="BC1182" s="44"/>
      <c r="BD1182" s="44"/>
      <c r="BE1182" s="44"/>
      <c r="BF1182" s="44"/>
      <c r="BG1182" s="44"/>
      <c r="BH1182" s="44"/>
      <c r="BI1182" s="44"/>
      <c r="BJ1182" s="44"/>
      <c r="BK1182" s="12"/>
    </row>
    <row r="1183" spans="1:63" s="43" customFormat="1" x14ac:dyDescent="0.2">
      <c r="A1183" s="51"/>
      <c r="B1183" s="44"/>
      <c r="C1183" s="44"/>
      <c r="D1183" s="44"/>
      <c r="E1183" s="44"/>
      <c r="F1183" s="44"/>
      <c r="G1183" s="44"/>
      <c r="H1183" s="45"/>
      <c r="I1183" s="44"/>
      <c r="J1183" s="44"/>
      <c r="K1183" s="44"/>
      <c r="L1183" s="44"/>
      <c r="M1183" s="44"/>
      <c r="N1183" s="44"/>
      <c r="O1183" s="44"/>
      <c r="P1183" s="44"/>
      <c r="Q1183" s="44"/>
      <c r="R1183" s="44"/>
      <c r="S1183" s="44"/>
      <c r="T1183" s="44"/>
      <c r="U1183" s="44"/>
      <c r="V1183" s="44"/>
      <c r="W1183" s="44"/>
      <c r="X1183" s="44"/>
      <c r="Y1183" s="44"/>
      <c r="Z1183" s="44"/>
      <c r="AA1183" s="44"/>
      <c r="AB1183" s="44"/>
      <c r="AC1183" s="44"/>
      <c r="AD1183" s="44"/>
      <c r="AE1183" s="44"/>
      <c r="AF1183" s="44"/>
      <c r="AG1183" s="44"/>
      <c r="AH1183" s="44"/>
      <c r="AI1183" s="44"/>
      <c r="AJ1183" s="44"/>
      <c r="AK1183" s="44"/>
      <c r="AL1183" s="44"/>
      <c r="AM1183" s="44"/>
      <c r="AN1183" s="44"/>
      <c r="AO1183" s="44"/>
      <c r="AP1183" s="44"/>
      <c r="AQ1183" s="44"/>
      <c r="AR1183" s="44"/>
      <c r="AS1183" s="44"/>
      <c r="AT1183" s="44"/>
      <c r="AU1183" s="44"/>
      <c r="AV1183" s="44"/>
      <c r="AW1183" s="44"/>
      <c r="AX1183" s="44"/>
      <c r="AY1183" s="44"/>
      <c r="AZ1183" s="44"/>
      <c r="BA1183" s="44"/>
      <c r="BB1183" s="44"/>
      <c r="BC1183" s="44"/>
      <c r="BD1183" s="44"/>
      <c r="BE1183" s="44"/>
      <c r="BF1183" s="44"/>
      <c r="BG1183" s="44"/>
      <c r="BH1183" s="44"/>
      <c r="BI1183" s="44"/>
      <c r="BJ1183" s="44"/>
      <c r="BK1183" s="12"/>
    </row>
    <row r="1184" spans="1:63" s="43" customFormat="1" x14ac:dyDescent="0.2">
      <c r="A1184" s="51"/>
      <c r="B1184" s="44"/>
      <c r="C1184" s="44"/>
      <c r="D1184" s="44"/>
      <c r="E1184" s="44"/>
      <c r="F1184" s="44"/>
      <c r="G1184" s="44"/>
      <c r="H1184" s="45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Y1184" s="44"/>
      <c r="Z1184" s="44"/>
      <c r="AA1184" s="44"/>
      <c r="AB1184" s="44"/>
      <c r="AC1184" s="44"/>
      <c r="AD1184" s="44"/>
      <c r="AE1184" s="44"/>
      <c r="AF1184" s="44"/>
      <c r="AG1184" s="44"/>
      <c r="AH1184" s="44"/>
      <c r="AI1184" s="44"/>
      <c r="AJ1184" s="44"/>
      <c r="AK1184" s="44"/>
      <c r="AL1184" s="44"/>
      <c r="AM1184" s="44"/>
      <c r="AN1184" s="44"/>
      <c r="AO1184" s="44"/>
      <c r="AP1184" s="44"/>
      <c r="AQ1184" s="44"/>
      <c r="AR1184" s="44"/>
      <c r="AS1184" s="44"/>
      <c r="AT1184" s="44"/>
      <c r="AU1184" s="44"/>
      <c r="AV1184" s="44"/>
      <c r="AW1184" s="44"/>
      <c r="AX1184" s="44"/>
      <c r="AY1184" s="44"/>
      <c r="AZ1184" s="44"/>
      <c r="BA1184" s="44"/>
      <c r="BB1184" s="44"/>
      <c r="BC1184" s="44"/>
      <c r="BD1184" s="44"/>
      <c r="BE1184" s="44"/>
      <c r="BF1184" s="44"/>
      <c r="BG1184" s="44"/>
      <c r="BH1184" s="44"/>
      <c r="BI1184" s="44"/>
      <c r="BJ1184" s="44"/>
      <c r="BK1184" s="12"/>
    </row>
    <row r="1185" spans="1:63" s="43" customFormat="1" x14ac:dyDescent="0.2">
      <c r="A1185" s="51"/>
      <c r="B1185" s="44"/>
      <c r="C1185" s="44"/>
      <c r="D1185" s="44"/>
      <c r="E1185" s="44"/>
      <c r="F1185" s="44"/>
      <c r="G1185" s="44"/>
      <c r="H1185" s="45"/>
      <c r="I1185" s="44"/>
      <c r="J1185" s="44"/>
      <c r="K1185" s="44"/>
      <c r="L1185" s="44"/>
      <c r="M1185" s="44"/>
      <c r="N1185" s="44"/>
      <c r="O1185" s="44"/>
      <c r="P1185" s="44"/>
      <c r="Q1185" s="44"/>
      <c r="R1185" s="44"/>
      <c r="S1185" s="44"/>
      <c r="T1185" s="44"/>
      <c r="U1185" s="44"/>
      <c r="V1185" s="44"/>
      <c r="W1185" s="44"/>
      <c r="X1185" s="44"/>
      <c r="Y1185" s="44"/>
      <c r="Z1185" s="44"/>
      <c r="AA1185" s="44"/>
      <c r="AB1185" s="44"/>
      <c r="AC1185" s="44"/>
      <c r="AD1185" s="44"/>
      <c r="AE1185" s="44"/>
      <c r="AF1185" s="44"/>
      <c r="AG1185" s="44"/>
      <c r="AH1185" s="44"/>
      <c r="AI1185" s="44"/>
      <c r="AJ1185" s="44"/>
      <c r="AK1185" s="44"/>
      <c r="AL1185" s="44"/>
      <c r="AM1185" s="44"/>
      <c r="AN1185" s="44"/>
      <c r="AO1185" s="44"/>
      <c r="AP1185" s="44"/>
      <c r="AQ1185" s="44"/>
      <c r="AR1185" s="44"/>
      <c r="AS1185" s="44"/>
      <c r="AT1185" s="44"/>
      <c r="AU1185" s="44"/>
      <c r="AV1185" s="44"/>
      <c r="AW1185" s="44"/>
      <c r="AX1185" s="44"/>
      <c r="AY1185" s="44"/>
      <c r="AZ1185" s="44"/>
      <c r="BA1185" s="44"/>
      <c r="BB1185" s="44"/>
      <c r="BC1185" s="44"/>
      <c r="BD1185" s="44"/>
      <c r="BE1185" s="44"/>
      <c r="BF1185" s="44"/>
      <c r="BG1185" s="44"/>
      <c r="BH1185" s="44"/>
      <c r="BI1185" s="44"/>
      <c r="BJ1185" s="44"/>
      <c r="BK1185" s="12"/>
    </row>
    <row r="1186" spans="1:63" s="43" customFormat="1" x14ac:dyDescent="0.2">
      <c r="A1186" s="51"/>
      <c r="B1186" s="44"/>
      <c r="C1186" s="44"/>
      <c r="D1186" s="44"/>
      <c r="E1186" s="44"/>
      <c r="F1186" s="44"/>
      <c r="G1186" s="44"/>
      <c r="H1186" s="45"/>
      <c r="I1186" s="44"/>
      <c r="J1186" s="44"/>
      <c r="K1186" s="44"/>
      <c r="L1186" s="44"/>
      <c r="M1186" s="44"/>
      <c r="N1186" s="44"/>
      <c r="O1186" s="44"/>
      <c r="P1186" s="44"/>
      <c r="Q1186" s="44"/>
      <c r="R1186" s="44"/>
      <c r="S1186" s="44"/>
      <c r="T1186" s="44"/>
      <c r="U1186" s="44"/>
      <c r="V1186" s="44"/>
      <c r="W1186" s="44"/>
      <c r="X1186" s="44"/>
      <c r="Y1186" s="44"/>
      <c r="Z1186" s="44"/>
      <c r="AA1186" s="44"/>
      <c r="AB1186" s="44"/>
      <c r="AC1186" s="44"/>
      <c r="AD1186" s="44"/>
      <c r="AE1186" s="44"/>
      <c r="AF1186" s="44"/>
      <c r="AG1186" s="44"/>
      <c r="AH1186" s="44"/>
      <c r="AI1186" s="44"/>
      <c r="AJ1186" s="44"/>
      <c r="AK1186" s="44"/>
      <c r="AL1186" s="44"/>
      <c r="AM1186" s="44"/>
      <c r="AN1186" s="44"/>
      <c r="AO1186" s="44"/>
      <c r="AP1186" s="44"/>
      <c r="AQ1186" s="44"/>
      <c r="AR1186" s="44"/>
      <c r="AS1186" s="44"/>
      <c r="AT1186" s="44"/>
      <c r="AU1186" s="44"/>
      <c r="AV1186" s="44"/>
      <c r="AW1186" s="44"/>
      <c r="AX1186" s="44"/>
      <c r="AY1186" s="44"/>
      <c r="AZ1186" s="44"/>
      <c r="BA1186" s="44"/>
      <c r="BB1186" s="44"/>
      <c r="BC1186" s="44"/>
      <c r="BD1186" s="44"/>
      <c r="BE1186" s="44"/>
      <c r="BF1186" s="44"/>
      <c r="BG1186" s="44"/>
      <c r="BH1186" s="44"/>
      <c r="BI1186" s="44"/>
      <c r="BJ1186" s="44"/>
      <c r="BK1186" s="12"/>
    </row>
    <row r="1187" spans="1:63" s="43" customFormat="1" x14ac:dyDescent="0.2">
      <c r="A1187" s="51"/>
      <c r="B1187" s="44"/>
      <c r="C1187" s="44"/>
      <c r="D1187" s="44"/>
      <c r="E1187" s="44"/>
      <c r="F1187" s="44"/>
      <c r="G1187" s="44"/>
      <c r="H1187" s="45"/>
      <c r="I1187" s="44"/>
      <c r="J1187" s="44"/>
      <c r="K1187" s="44"/>
      <c r="L1187" s="44"/>
      <c r="M1187" s="44"/>
      <c r="N1187" s="44"/>
      <c r="O1187" s="44"/>
      <c r="P1187" s="44"/>
      <c r="Q1187" s="44"/>
      <c r="R1187" s="44"/>
      <c r="S1187" s="44"/>
      <c r="T1187" s="44"/>
      <c r="U1187" s="44"/>
      <c r="V1187" s="44"/>
      <c r="W1187" s="44"/>
      <c r="X1187" s="44"/>
      <c r="Y1187" s="44"/>
      <c r="Z1187" s="44"/>
      <c r="AA1187" s="44"/>
      <c r="AB1187" s="44"/>
      <c r="AC1187" s="44"/>
      <c r="AD1187" s="44"/>
      <c r="AE1187" s="44"/>
      <c r="AF1187" s="44"/>
      <c r="AG1187" s="44"/>
      <c r="AH1187" s="44"/>
      <c r="AI1187" s="44"/>
      <c r="AJ1187" s="44"/>
      <c r="AK1187" s="44"/>
      <c r="AL1187" s="44"/>
      <c r="AM1187" s="44"/>
      <c r="AN1187" s="44"/>
      <c r="AO1187" s="44"/>
      <c r="AP1187" s="44"/>
      <c r="AQ1187" s="44"/>
      <c r="AR1187" s="44"/>
      <c r="AS1187" s="44"/>
      <c r="AT1187" s="44"/>
      <c r="AU1187" s="44"/>
      <c r="AV1187" s="44"/>
      <c r="AW1187" s="44"/>
      <c r="AX1187" s="44"/>
      <c r="AY1187" s="44"/>
      <c r="AZ1187" s="44"/>
      <c r="BA1187" s="44"/>
      <c r="BB1187" s="44"/>
      <c r="BC1187" s="44"/>
      <c r="BD1187" s="44"/>
      <c r="BE1187" s="44"/>
      <c r="BF1187" s="44"/>
      <c r="BG1187" s="44"/>
      <c r="BH1187" s="44"/>
      <c r="BI1187" s="44"/>
      <c r="BJ1187" s="44"/>
      <c r="BK1187" s="12"/>
    </row>
    <row r="1188" spans="1:63" s="43" customFormat="1" x14ac:dyDescent="0.2">
      <c r="A1188" s="51"/>
      <c r="B1188" s="44"/>
      <c r="C1188" s="44"/>
      <c r="D1188" s="44"/>
      <c r="E1188" s="44"/>
      <c r="F1188" s="44"/>
      <c r="G1188" s="44"/>
      <c r="H1188" s="45"/>
      <c r="I1188" s="44"/>
      <c r="J1188" s="44"/>
      <c r="K1188" s="44"/>
      <c r="L1188" s="44"/>
      <c r="M1188" s="44"/>
      <c r="N1188" s="44"/>
      <c r="O1188" s="44"/>
      <c r="P1188" s="44"/>
      <c r="Q1188" s="44"/>
      <c r="R1188" s="44"/>
      <c r="S1188" s="44"/>
      <c r="T1188" s="44"/>
      <c r="U1188" s="44"/>
      <c r="V1188" s="44"/>
      <c r="W1188" s="44"/>
      <c r="X1188" s="44"/>
      <c r="Y1188" s="44"/>
      <c r="Z1188" s="44"/>
      <c r="AA1188" s="44"/>
      <c r="AB1188" s="44"/>
      <c r="AC1188" s="44"/>
      <c r="AD1188" s="44"/>
      <c r="AE1188" s="44"/>
      <c r="AF1188" s="44"/>
      <c r="AG1188" s="44"/>
      <c r="AH1188" s="44"/>
      <c r="AI1188" s="44"/>
      <c r="AJ1188" s="44"/>
      <c r="AK1188" s="44"/>
      <c r="AL1188" s="44"/>
      <c r="AM1188" s="44"/>
      <c r="AN1188" s="44"/>
      <c r="AO1188" s="44"/>
      <c r="AP1188" s="44"/>
      <c r="AQ1188" s="44"/>
      <c r="AR1188" s="44"/>
      <c r="AS1188" s="44"/>
      <c r="AT1188" s="44"/>
      <c r="AU1188" s="44"/>
      <c r="AV1188" s="44"/>
      <c r="AW1188" s="44"/>
      <c r="AX1188" s="44"/>
      <c r="AY1188" s="44"/>
      <c r="AZ1188" s="44"/>
      <c r="BA1188" s="44"/>
      <c r="BB1188" s="44"/>
      <c r="BC1188" s="44"/>
      <c r="BD1188" s="44"/>
      <c r="BE1188" s="44"/>
      <c r="BF1188" s="44"/>
      <c r="BG1188" s="44"/>
      <c r="BH1188" s="44"/>
      <c r="BI1188" s="44"/>
      <c r="BJ1188" s="44"/>
      <c r="BK1188" s="12"/>
    </row>
    <row r="1189" spans="1:63" s="43" customFormat="1" x14ac:dyDescent="0.2">
      <c r="A1189" s="51"/>
      <c r="B1189" s="44"/>
      <c r="C1189" s="44"/>
      <c r="D1189" s="44"/>
      <c r="E1189" s="44"/>
      <c r="F1189" s="44"/>
      <c r="G1189" s="44"/>
      <c r="H1189" s="45"/>
      <c r="I1189" s="44"/>
      <c r="J1189" s="44"/>
      <c r="K1189" s="44"/>
      <c r="L1189" s="44"/>
      <c r="M1189" s="44"/>
      <c r="N1189" s="44"/>
      <c r="O1189" s="44"/>
      <c r="P1189" s="44"/>
      <c r="Q1189" s="44"/>
      <c r="R1189" s="44"/>
      <c r="S1189" s="44"/>
      <c r="T1189" s="44"/>
      <c r="U1189" s="44"/>
      <c r="V1189" s="44"/>
      <c r="W1189" s="44"/>
      <c r="X1189" s="44"/>
      <c r="Y1189" s="44"/>
      <c r="Z1189" s="44"/>
      <c r="AA1189" s="44"/>
      <c r="AB1189" s="44"/>
      <c r="AC1189" s="44"/>
      <c r="AD1189" s="44"/>
      <c r="AE1189" s="44"/>
      <c r="AF1189" s="44"/>
      <c r="AG1189" s="44"/>
      <c r="AH1189" s="44"/>
      <c r="AI1189" s="44"/>
      <c r="AJ1189" s="44"/>
      <c r="AK1189" s="44"/>
      <c r="AL1189" s="44"/>
      <c r="AM1189" s="44"/>
      <c r="AN1189" s="44"/>
      <c r="AO1189" s="44"/>
      <c r="AP1189" s="44"/>
      <c r="AQ1189" s="44"/>
      <c r="AR1189" s="44"/>
      <c r="AS1189" s="44"/>
      <c r="AT1189" s="44"/>
      <c r="AU1189" s="44"/>
      <c r="AV1189" s="44"/>
      <c r="AW1189" s="44"/>
      <c r="AX1189" s="44"/>
      <c r="AY1189" s="44"/>
      <c r="AZ1189" s="44"/>
      <c r="BA1189" s="44"/>
      <c r="BB1189" s="44"/>
      <c r="BC1189" s="44"/>
      <c r="BD1189" s="44"/>
      <c r="BE1189" s="44"/>
      <c r="BF1189" s="44"/>
      <c r="BG1189" s="44"/>
      <c r="BH1189" s="44"/>
      <c r="BI1189" s="44"/>
      <c r="BJ1189" s="44"/>
      <c r="BK1189" s="12"/>
    </row>
    <row r="1190" spans="1:63" s="43" customFormat="1" x14ac:dyDescent="0.2">
      <c r="A1190" s="51"/>
      <c r="B1190" s="44"/>
      <c r="C1190" s="44"/>
      <c r="D1190" s="44"/>
      <c r="E1190" s="44"/>
      <c r="F1190" s="44"/>
      <c r="G1190" s="44"/>
      <c r="H1190" s="45"/>
      <c r="I1190" s="44"/>
      <c r="J1190" s="44"/>
      <c r="K1190" s="44"/>
      <c r="L1190" s="44"/>
      <c r="M1190" s="44"/>
      <c r="N1190" s="44"/>
      <c r="O1190" s="44"/>
      <c r="P1190" s="44"/>
      <c r="Q1190" s="44"/>
      <c r="R1190" s="44"/>
      <c r="S1190" s="44"/>
      <c r="T1190" s="44"/>
      <c r="U1190" s="44"/>
      <c r="V1190" s="44"/>
      <c r="W1190" s="44"/>
      <c r="X1190" s="44"/>
      <c r="Y1190" s="44"/>
      <c r="Z1190" s="44"/>
      <c r="AA1190" s="44"/>
      <c r="AB1190" s="44"/>
      <c r="AC1190" s="44"/>
      <c r="AD1190" s="44"/>
      <c r="AE1190" s="44"/>
      <c r="AF1190" s="44"/>
      <c r="AG1190" s="44"/>
      <c r="AH1190" s="44"/>
      <c r="AI1190" s="44"/>
      <c r="AJ1190" s="44"/>
      <c r="AK1190" s="44"/>
      <c r="AL1190" s="44"/>
      <c r="AM1190" s="44"/>
      <c r="AN1190" s="44"/>
      <c r="AO1190" s="44"/>
      <c r="AP1190" s="44"/>
      <c r="AQ1190" s="44"/>
      <c r="AR1190" s="44"/>
      <c r="AS1190" s="44"/>
      <c r="AT1190" s="44"/>
      <c r="AU1190" s="44"/>
      <c r="AV1190" s="44"/>
      <c r="AW1190" s="44"/>
      <c r="AX1190" s="44"/>
      <c r="AY1190" s="44"/>
      <c r="AZ1190" s="44"/>
      <c r="BA1190" s="44"/>
      <c r="BB1190" s="44"/>
      <c r="BC1190" s="44"/>
      <c r="BD1190" s="44"/>
      <c r="BE1190" s="44"/>
      <c r="BF1190" s="44"/>
      <c r="BG1190" s="44"/>
      <c r="BH1190" s="44"/>
      <c r="BI1190" s="44"/>
      <c r="BJ1190" s="44"/>
      <c r="BK1190" s="12"/>
    </row>
    <row r="1191" spans="1:63" s="43" customFormat="1" x14ac:dyDescent="0.2">
      <c r="A1191" s="51"/>
      <c r="B1191" s="44"/>
      <c r="C1191" s="44"/>
      <c r="D1191" s="44"/>
      <c r="E1191" s="44"/>
      <c r="F1191" s="44"/>
      <c r="G1191" s="44"/>
      <c r="H1191" s="45"/>
      <c r="I1191" s="44"/>
      <c r="J1191" s="44"/>
      <c r="K1191" s="44"/>
      <c r="L1191" s="44"/>
      <c r="M1191" s="44"/>
      <c r="N1191" s="44"/>
      <c r="O1191" s="44"/>
      <c r="P1191" s="44"/>
      <c r="Q1191" s="44"/>
      <c r="R1191" s="44"/>
      <c r="S1191" s="44"/>
      <c r="T1191" s="44"/>
      <c r="U1191" s="44"/>
      <c r="V1191" s="44"/>
      <c r="W1191" s="44"/>
      <c r="X1191" s="44"/>
      <c r="Y1191" s="44"/>
      <c r="Z1191" s="44"/>
      <c r="AA1191" s="44"/>
      <c r="AB1191" s="44"/>
      <c r="AC1191" s="44"/>
      <c r="AD1191" s="44"/>
      <c r="AE1191" s="44"/>
      <c r="AF1191" s="44"/>
      <c r="AG1191" s="44"/>
      <c r="AH1191" s="44"/>
      <c r="AI1191" s="44"/>
      <c r="AJ1191" s="44"/>
      <c r="AK1191" s="44"/>
      <c r="AL1191" s="44"/>
      <c r="AM1191" s="44"/>
      <c r="AN1191" s="44"/>
      <c r="AO1191" s="44"/>
      <c r="AP1191" s="44"/>
      <c r="AQ1191" s="44"/>
      <c r="AR1191" s="44"/>
      <c r="AS1191" s="44"/>
      <c r="AT1191" s="44"/>
      <c r="AU1191" s="44"/>
      <c r="AV1191" s="44"/>
      <c r="AW1191" s="44"/>
      <c r="AX1191" s="44"/>
      <c r="AY1191" s="44"/>
      <c r="AZ1191" s="44"/>
      <c r="BA1191" s="44"/>
      <c r="BB1191" s="44"/>
      <c r="BC1191" s="44"/>
      <c r="BD1191" s="44"/>
      <c r="BE1191" s="44"/>
      <c r="BF1191" s="44"/>
      <c r="BG1191" s="44"/>
      <c r="BH1191" s="44"/>
      <c r="BI1191" s="44"/>
      <c r="BJ1191" s="44"/>
      <c r="BK1191" s="12"/>
    </row>
    <row r="1192" spans="1:63" s="43" customFormat="1" x14ac:dyDescent="0.2">
      <c r="A1192" s="51"/>
      <c r="B1192" s="44"/>
      <c r="C1192" s="44"/>
      <c r="D1192" s="44"/>
      <c r="E1192" s="44"/>
      <c r="F1192" s="44"/>
      <c r="G1192" s="44"/>
      <c r="H1192" s="45"/>
      <c r="I1192" s="44"/>
      <c r="J1192" s="44"/>
      <c r="K1192" s="44"/>
      <c r="L1192" s="44"/>
      <c r="M1192" s="44"/>
      <c r="N1192" s="44"/>
      <c r="O1192" s="44"/>
      <c r="P1192" s="44"/>
      <c r="Q1192" s="44"/>
      <c r="R1192" s="44"/>
      <c r="S1192" s="44"/>
      <c r="T1192" s="44"/>
      <c r="U1192" s="44"/>
      <c r="V1192" s="44"/>
      <c r="W1192" s="44"/>
      <c r="X1192" s="44"/>
      <c r="Y1192" s="44"/>
      <c r="Z1192" s="44"/>
      <c r="AA1192" s="44"/>
      <c r="AB1192" s="44"/>
      <c r="AC1192" s="44"/>
      <c r="AD1192" s="44"/>
      <c r="AE1192" s="44"/>
      <c r="AF1192" s="44"/>
      <c r="AG1192" s="44"/>
      <c r="AH1192" s="44"/>
      <c r="AI1192" s="44"/>
      <c r="AJ1192" s="44"/>
      <c r="AK1192" s="44"/>
      <c r="AL1192" s="44"/>
      <c r="AM1192" s="44"/>
      <c r="AN1192" s="44"/>
      <c r="AO1192" s="44"/>
      <c r="AP1192" s="44"/>
      <c r="AQ1192" s="44"/>
      <c r="AR1192" s="44"/>
      <c r="AS1192" s="44"/>
      <c r="AT1192" s="44"/>
      <c r="AU1192" s="44"/>
      <c r="AV1192" s="44"/>
      <c r="AW1192" s="44"/>
      <c r="AX1192" s="44"/>
      <c r="AY1192" s="44"/>
      <c r="AZ1192" s="44"/>
      <c r="BA1192" s="44"/>
      <c r="BB1192" s="44"/>
      <c r="BC1192" s="44"/>
      <c r="BD1192" s="44"/>
      <c r="BE1192" s="44"/>
      <c r="BF1192" s="44"/>
      <c r="BG1192" s="44"/>
      <c r="BH1192" s="44"/>
      <c r="BI1192" s="44"/>
      <c r="BJ1192" s="44"/>
      <c r="BK1192" s="12"/>
    </row>
    <row r="1193" spans="1:63" s="43" customFormat="1" x14ac:dyDescent="0.2">
      <c r="A1193" s="51"/>
      <c r="B1193" s="44"/>
      <c r="C1193" s="44"/>
      <c r="D1193" s="44"/>
      <c r="E1193" s="44"/>
      <c r="F1193" s="44"/>
      <c r="G1193" s="44"/>
      <c r="H1193" s="45"/>
      <c r="I1193" s="44"/>
      <c r="J1193" s="44"/>
      <c r="K1193" s="44"/>
      <c r="L1193" s="44"/>
      <c r="M1193" s="44"/>
      <c r="N1193" s="44"/>
      <c r="O1193" s="44"/>
      <c r="P1193" s="44"/>
      <c r="Q1193" s="44"/>
      <c r="R1193" s="44"/>
      <c r="S1193" s="44"/>
      <c r="T1193" s="44"/>
      <c r="U1193" s="44"/>
      <c r="V1193" s="44"/>
      <c r="W1193" s="44"/>
      <c r="X1193" s="44"/>
      <c r="Y1193" s="44"/>
      <c r="Z1193" s="44"/>
      <c r="AA1193" s="44"/>
      <c r="AB1193" s="44"/>
      <c r="AC1193" s="44"/>
      <c r="AD1193" s="44"/>
      <c r="AE1193" s="44"/>
      <c r="AF1193" s="44"/>
      <c r="AG1193" s="44"/>
      <c r="AH1193" s="44"/>
      <c r="AI1193" s="44"/>
      <c r="AJ1193" s="44"/>
      <c r="AK1193" s="44"/>
      <c r="AL1193" s="44"/>
      <c r="AM1193" s="44"/>
      <c r="AN1193" s="44"/>
      <c r="AO1193" s="44"/>
      <c r="AP1193" s="44"/>
      <c r="AQ1193" s="44"/>
      <c r="AR1193" s="44"/>
      <c r="AS1193" s="44"/>
      <c r="AT1193" s="44"/>
      <c r="AU1193" s="44"/>
      <c r="AV1193" s="44"/>
      <c r="AW1193" s="44"/>
      <c r="AX1193" s="44"/>
      <c r="AY1193" s="44"/>
      <c r="AZ1193" s="44"/>
      <c r="BA1193" s="44"/>
      <c r="BB1193" s="44"/>
      <c r="BC1193" s="44"/>
      <c r="BD1193" s="44"/>
      <c r="BE1193" s="44"/>
      <c r="BF1193" s="44"/>
      <c r="BG1193" s="44"/>
      <c r="BH1193" s="44"/>
      <c r="BI1193" s="44"/>
      <c r="BJ1193" s="44"/>
      <c r="BK1193" s="12"/>
    </row>
    <row r="1194" spans="1:63" s="43" customFormat="1" x14ac:dyDescent="0.2">
      <c r="A1194" s="51"/>
      <c r="B1194" s="44"/>
      <c r="C1194" s="44"/>
      <c r="D1194" s="44"/>
      <c r="E1194" s="44"/>
      <c r="F1194" s="44"/>
      <c r="G1194" s="44"/>
      <c r="H1194" s="45"/>
      <c r="I1194" s="44"/>
      <c r="J1194" s="44"/>
      <c r="K1194" s="44"/>
      <c r="L1194" s="44"/>
      <c r="M1194" s="44"/>
      <c r="N1194" s="44"/>
      <c r="O1194" s="44"/>
      <c r="P1194" s="44"/>
      <c r="Q1194" s="44"/>
      <c r="R1194" s="44"/>
      <c r="S1194" s="44"/>
      <c r="T1194" s="44"/>
      <c r="U1194" s="44"/>
      <c r="V1194" s="44"/>
      <c r="W1194" s="44"/>
      <c r="X1194" s="44"/>
      <c r="Y1194" s="44"/>
      <c r="Z1194" s="44"/>
      <c r="AA1194" s="44"/>
      <c r="AB1194" s="44"/>
      <c r="AC1194" s="44"/>
      <c r="AD1194" s="44"/>
      <c r="AE1194" s="44"/>
      <c r="AF1194" s="44"/>
      <c r="AG1194" s="44"/>
      <c r="AH1194" s="44"/>
      <c r="AI1194" s="44"/>
      <c r="AJ1194" s="44"/>
      <c r="AK1194" s="44"/>
      <c r="AL1194" s="44"/>
      <c r="AM1194" s="44"/>
      <c r="AN1194" s="44"/>
      <c r="AO1194" s="44"/>
      <c r="AP1194" s="44"/>
      <c r="AQ1194" s="44"/>
      <c r="AR1194" s="44"/>
      <c r="AS1194" s="44"/>
      <c r="AT1194" s="44"/>
      <c r="AU1194" s="44"/>
      <c r="AV1194" s="44"/>
      <c r="AW1194" s="44"/>
      <c r="AX1194" s="44"/>
      <c r="AY1194" s="44"/>
      <c r="AZ1194" s="44"/>
      <c r="BA1194" s="44"/>
      <c r="BB1194" s="44"/>
      <c r="BC1194" s="44"/>
      <c r="BD1194" s="44"/>
      <c r="BE1194" s="44"/>
      <c r="BF1194" s="44"/>
      <c r="BG1194" s="44"/>
      <c r="BH1194" s="44"/>
      <c r="BI1194" s="44"/>
      <c r="BJ1194" s="44"/>
      <c r="BK1194" s="12"/>
    </row>
    <row r="1195" spans="1:63" s="43" customFormat="1" x14ac:dyDescent="0.2">
      <c r="A1195" s="51"/>
      <c r="B1195" s="44"/>
      <c r="C1195" s="44"/>
      <c r="D1195" s="44"/>
      <c r="E1195" s="44"/>
      <c r="F1195" s="44"/>
      <c r="G1195" s="44"/>
      <c r="H1195" s="45"/>
      <c r="I1195" s="44"/>
      <c r="J1195" s="44"/>
      <c r="K1195" s="44"/>
      <c r="L1195" s="44"/>
      <c r="M1195" s="44"/>
      <c r="N1195" s="44"/>
      <c r="O1195" s="44"/>
      <c r="P1195" s="44"/>
      <c r="Q1195" s="44"/>
      <c r="R1195" s="44"/>
      <c r="S1195" s="44"/>
      <c r="T1195" s="44"/>
      <c r="U1195" s="44"/>
      <c r="V1195" s="44"/>
      <c r="W1195" s="44"/>
      <c r="X1195" s="44"/>
      <c r="Y1195" s="44"/>
      <c r="Z1195" s="44"/>
      <c r="AA1195" s="44"/>
      <c r="AB1195" s="44"/>
      <c r="AC1195" s="44"/>
      <c r="AD1195" s="44"/>
      <c r="AE1195" s="44"/>
      <c r="AF1195" s="44"/>
      <c r="AG1195" s="44"/>
      <c r="AH1195" s="44"/>
      <c r="AI1195" s="44"/>
      <c r="AJ1195" s="44"/>
      <c r="AK1195" s="44"/>
      <c r="AL1195" s="44"/>
      <c r="AM1195" s="44"/>
      <c r="AN1195" s="44"/>
      <c r="AO1195" s="44"/>
      <c r="AP1195" s="44"/>
      <c r="AQ1195" s="44"/>
      <c r="AR1195" s="44"/>
      <c r="AS1195" s="44"/>
      <c r="AT1195" s="44"/>
      <c r="AU1195" s="44"/>
      <c r="AV1195" s="44"/>
      <c r="AW1195" s="44"/>
      <c r="AX1195" s="44"/>
      <c r="AY1195" s="44"/>
      <c r="AZ1195" s="44"/>
      <c r="BA1195" s="44"/>
      <c r="BB1195" s="44"/>
      <c r="BC1195" s="44"/>
      <c r="BD1195" s="44"/>
      <c r="BE1195" s="44"/>
      <c r="BF1195" s="44"/>
      <c r="BG1195" s="44"/>
      <c r="BH1195" s="44"/>
      <c r="BI1195" s="44"/>
      <c r="BJ1195" s="44"/>
      <c r="BK1195" s="12"/>
    </row>
    <row r="1196" spans="1:63" s="43" customFormat="1" x14ac:dyDescent="0.2">
      <c r="A1196" s="51"/>
      <c r="B1196" s="44"/>
      <c r="C1196" s="44"/>
      <c r="D1196" s="44"/>
      <c r="E1196" s="44"/>
      <c r="F1196" s="44"/>
      <c r="G1196" s="44"/>
      <c r="H1196" s="45"/>
      <c r="I1196" s="44"/>
      <c r="J1196" s="44"/>
      <c r="K1196" s="44"/>
      <c r="L1196" s="44"/>
      <c r="M1196" s="44"/>
      <c r="N1196" s="44"/>
      <c r="O1196" s="44"/>
      <c r="P1196" s="44"/>
      <c r="Q1196" s="44"/>
      <c r="R1196" s="44"/>
      <c r="S1196" s="44"/>
      <c r="T1196" s="44"/>
      <c r="U1196" s="44"/>
      <c r="V1196" s="44"/>
      <c r="W1196" s="44"/>
      <c r="X1196" s="44"/>
      <c r="Y1196" s="44"/>
      <c r="Z1196" s="44"/>
      <c r="AA1196" s="44"/>
      <c r="AB1196" s="44"/>
      <c r="AC1196" s="44"/>
      <c r="AD1196" s="44"/>
      <c r="AE1196" s="44"/>
      <c r="AF1196" s="44"/>
      <c r="AG1196" s="44"/>
      <c r="AH1196" s="44"/>
      <c r="AI1196" s="44"/>
      <c r="AJ1196" s="44"/>
      <c r="AK1196" s="44"/>
      <c r="AL1196" s="44"/>
      <c r="AM1196" s="44"/>
      <c r="AN1196" s="44"/>
      <c r="AO1196" s="44"/>
      <c r="AP1196" s="44"/>
      <c r="AQ1196" s="44"/>
      <c r="AR1196" s="44"/>
      <c r="AS1196" s="44"/>
      <c r="AT1196" s="44"/>
      <c r="AU1196" s="44"/>
      <c r="AV1196" s="44"/>
      <c r="AW1196" s="44"/>
      <c r="AX1196" s="44"/>
      <c r="AY1196" s="44"/>
      <c r="AZ1196" s="44"/>
      <c r="BA1196" s="44"/>
      <c r="BB1196" s="44"/>
      <c r="BC1196" s="44"/>
      <c r="BD1196" s="44"/>
      <c r="BE1196" s="44"/>
      <c r="BF1196" s="44"/>
      <c r="BG1196" s="44"/>
      <c r="BH1196" s="44"/>
      <c r="BI1196" s="44"/>
      <c r="BJ1196" s="44"/>
      <c r="BK1196" s="12"/>
    </row>
    <row r="1197" spans="1:63" s="43" customFormat="1" x14ac:dyDescent="0.2">
      <c r="A1197" s="51"/>
      <c r="B1197" s="44"/>
      <c r="C1197" s="44"/>
      <c r="D1197" s="44"/>
      <c r="E1197" s="44"/>
      <c r="F1197" s="44"/>
      <c r="G1197" s="44"/>
      <c r="H1197" s="45"/>
      <c r="I1197" s="44"/>
      <c r="J1197" s="44"/>
      <c r="K1197" s="44"/>
      <c r="L1197" s="44"/>
      <c r="M1197" s="44"/>
      <c r="N1197" s="44"/>
      <c r="O1197" s="44"/>
      <c r="P1197" s="44"/>
      <c r="Q1197" s="44"/>
      <c r="R1197" s="44"/>
      <c r="S1197" s="44"/>
      <c r="T1197" s="44"/>
      <c r="U1197" s="44"/>
      <c r="V1197" s="44"/>
      <c r="W1197" s="44"/>
      <c r="X1197" s="44"/>
      <c r="Y1197" s="44"/>
      <c r="Z1197" s="44"/>
      <c r="AA1197" s="44"/>
      <c r="AB1197" s="44"/>
      <c r="AC1197" s="44"/>
      <c r="AD1197" s="44"/>
      <c r="AE1197" s="44"/>
      <c r="AF1197" s="44"/>
      <c r="AG1197" s="44"/>
      <c r="AH1197" s="44"/>
      <c r="AI1197" s="44"/>
      <c r="AJ1197" s="44"/>
      <c r="AK1197" s="44"/>
      <c r="AL1197" s="44"/>
      <c r="AM1197" s="44"/>
      <c r="AN1197" s="44"/>
      <c r="AO1197" s="44"/>
      <c r="AP1197" s="44"/>
      <c r="AQ1197" s="44"/>
      <c r="AR1197" s="44"/>
      <c r="AS1197" s="44"/>
      <c r="AT1197" s="44"/>
      <c r="AU1197" s="44"/>
      <c r="AV1197" s="44"/>
      <c r="AW1197" s="44"/>
      <c r="AX1197" s="44"/>
      <c r="AY1197" s="44"/>
      <c r="AZ1197" s="44"/>
      <c r="BA1197" s="44"/>
      <c r="BB1197" s="44"/>
      <c r="BC1197" s="44"/>
      <c r="BD1197" s="44"/>
      <c r="BE1197" s="44"/>
      <c r="BF1197" s="44"/>
      <c r="BG1197" s="44"/>
      <c r="BH1197" s="44"/>
      <c r="BI1197" s="44"/>
      <c r="BJ1197" s="44"/>
      <c r="BK1197" s="12"/>
    </row>
    <row r="1198" spans="1:63" s="43" customFormat="1" x14ac:dyDescent="0.2">
      <c r="A1198" s="51"/>
      <c r="B1198" s="44"/>
      <c r="C1198" s="44"/>
      <c r="D1198" s="44"/>
      <c r="E1198" s="44"/>
      <c r="F1198" s="44"/>
      <c r="G1198" s="44"/>
      <c r="H1198" s="45"/>
      <c r="I1198" s="44"/>
      <c r="J1198" s="44"/>
      <c r="K1198" s="44"/>
      <c r="L1198" s="44"/>
      <c r="M1198" s="44"/>
      <c r="N1198" s="44"/>
      <c r="O1198" s="44"/>
      <c r="P1198" s="44"/>
      <c r="Q1198" s="44"/>
      <c r="R1198" s="44"/>
      <c r="S1198" s="44"/>
      <c r="T1198" s="44"/>
      <c r="U1198" s="44"/>
      <c r="V1198" s="44"/>
      <c r="W1198" s="44"/>
      <c r="X1198" s="44"/>
      <c r="Y1198" s="44"/>
      <c r="Z1198" s="44"/>
      <c r="AA1198" s="44"/>
      <c r="AB1198" s="44"/>
      <c r="AC1198" s="44"/>
      <c r="AD1198" s="44"/>
      <c r="AE1198" s="44"/>
      <c r="AF1198" s="44"/>
      <c r="AG1198" s="44"/>
      <c r="AH1198" s="44"/>
      <c r="AI1198" s="44"/>
      <c r="AJ1198" s="44"/>
      <c r="AK1198" s="44"/>
      <c r="AL1198" s="44"/>
      <c r="AM1198" s="44"/>
      <c r="AN1198" s="44"/>
      <c r="AO1198" s="44"/>
      <c r="AP1198" s="44"/>
      <c r="AQ1198" s="44"/>
      <c r="AR1198" s="44"/>
      <c r="AS1198" s="44"/>
      <c r="AT1198" s="44"/>
      <c r="AU1198" s="44"/>
      <c r="AV1198" s="44"/>
      <c r="AW1198" s="44"/>
      <c r="AX1198" s="44"/>
      <c r="AY1198" s="44"/>
      <c r="AZ1198" s="44"/>
      <c r="BA1198" s="44"/>
      <c r="BB1198" s="44"/>
      <c r="BC1198" s="44"/>
      <c r="BD1198" s="44"/>
      <c r="BE1198" s="44"/>
      <c r="BF1198" s="44"/>
      <c r="BG1198" s="44"/>
      <c r="BH1198" s="44"/>
      <c r="BI1198" s="44"/>
      <c r="BJ1198" s="44"/>
      <c r="BK1198" s="12"/>
    </row>
    <row r="1199" spans="1:63" s="43" customFormat="1" x14ac:dyDescent="0.2">
      <c r="A1199" s="51"/>
      <c r="B1199" s="44"/>
      <c r="C1199" s="44"/>
      <c r="D1199" s="44"/>
      <c r="E1199" s="44"/>
      <c r="F1199" s="44"/>
      <c r="G1199" s="44"/>
      <c r="H1199" s="45"/>
      <c r="I1199" s="44"/>
      <c r="J1199" s="44"/>
      <c r="K1199" s="44"/>
      <c r="L1199" s="44"/>
      <c r="M1199" s="44"/>
      <c r="N1199" s="44"/>
      <c r="O1199" s="44"/>
      <c r="P1199" s="44"/>
      <c r="Q1199" s="44"/>
      <c r="R1199" s="44"/>
      <c r="S1199" s="44"/>
      <c r="T1199" s="44"/>
      <c r="U1199" s="44"/>
      <c r="V1199" s="44"/>
      <c r="W1199" s="44"/>
      <c r="X1199" s="44"/>
      <c r="Y1199" s="44"/>
      <c r="Z1199" s="44"/>
      <c r="AA1199" s="44"/>
      <c r="AB1199" s="44"/>
      <c r="AC1199" s="44"/>
      <c r="AD1199" s="44"/>
      <c r="AE1199" s="44"/>
      <c r="AF1199" s="44"/>
      <c r="AG1199" s="44"/>
      <c r="AH1199" s="44"/>
      <c r="AI1199" s="44"/>
      <c r="AJ1199" s="44"/>
      <c r="AK1199" s="44"/>
      <c r="AL1199" s="44"/>
      <c r="AM1199" s="44"/>
      <c r="AN1199" s="44"/>
      <c r="AO1199" s="44"/>
      <c r="AP1199" s="44"/>
      <c r="AQ1199" s="44"/>
      <c r="AR1199" s="44"/>
      <c r="AS1199" s="44"/>
      <c r="AT1199" s="44"/>
      <c r="AU1199" s="44"/>
      <c r="AV1199" s="44"/>
      <c r="AW1199" s="44"/>
      <c r="AX1199" s="44"/>
      <c r="AY1199" s="44"/>
      <c r="AZ1199" s="44"/>
      <c r="BA1199" s="44"/>
      <c r="BB1199" s="44"/>
      <c r="BC1199" s="44"/>
      <c r="BD1199" s="44"/>
      <c r="BE1199" s="44"/>
      <c r="BF1199" s="44"/>
      <c r="BG1199" s="44"/>
      <c r="BH1199" s="44"/>
      <c r="BI1199" s="44"/>
      <c r="BJ1199" s="44"/>
      <c r="BK1199" s="12"/>
    </row>
    <row r="1200" spans="1:63" s="43" customFormat="1" x14ac:dyDescent="0.2">
      <c r="A1200" s="51"/>
      <c r="B1200" s="44"/>
      <c r="C1200" s="44"/>
      <c r="D1200" s="44"/>
      <c r="E1200" s="44"/>
      <c r="F1200" s="44"/>
      <c r="G1200" s="44"/>
      <c r="H1200" s="45"/>
      <c r="I1200" s="44"/>
      <c r="J1200" s="44"/>
      <c r="K1200" s="44"/>
      <c r="L1200" s="44"/>
      <c r="M1200" s="44"/>
      <c r="N1200" s="44"/>
      <c r="O1200" s="44"/>
      <c r="P1200" s="44"/>
      <c r="Q1200" s="44"/>
      <c r="R1200" s="44"/>
      <c r="S1200" s="44"/>
      <c r="T1200" s="44"/>
      <c r="U1200" s="44"/>
      <c r="V1200" s="44"/>
      <c r="W1200" s="44"/>
      <c r="X1200" s="44"/>
      <c r="Y1200" s="44"/>
      <c r="Z1200" s="44"/>
      <c r="AA1200" s="44"/>
      <c r="AB1200" s="44"/>
      <c r="AC1200" s="44"/>
      <c r="AD1200" s="44"/>
      <c r="AE1200" s="44"/>
      <c r="AF1200" s="44"/>
      <c r="AG1200" s="44"/>
      <c r="AH1200" s="44"/>
      <c r="AI1200" s="44"/>
      <c r="AJ1200" s="44"/>
      <c r="AK1200" s="44"/>
      <c r="AL1200" s="44"/>
      <c r="AM1200" s="44"/>
      <c r="AN1200" s="44"/>
      <c r="AO1200" s="44"/>
      <c r="AP1200" s="44"/>
      <c r="AQ1200" s="44"/>
      <c r="AR1200" s="44"/>
      <c r="AS1200" s="44"/>
      <c r="AT1200" s="44"/>
      <c r="AU1200" s="44"/>
      <c r="AV1200" s="44"/>
      <c r="AW1200" s="44"/>
      <c r="AX1200" s="44"/>
      <c r="AY1200" s="44"/>
      <c r="AZ1200" s="44"/>
      <c r="BA1200" s="44"/>
      <c r="BB1200" s="44"/>
      <c r="BC1200" s="44"/>
      <c r="BD1200" s="44"/>
      <c r="BE1200" s="44"/>
      <c r="BF1200" s="44"/>
      <c r="BG1200" s="44"/>
      <c r="BH1200" s="44"/>
      <c r="BI1200" s="44"/>
      <c r="BJ1200" s="44"/>
      <c r="BK1200" s="12"/>
    </row>
    <row r="1201" spans="1:63" s="43" customFormat="1" x14ac:dyDescent="0.2">
      <c r="A1201" s="51"/>
      <c r="B1201" s="44"/>
      <c r="C1201" s="44"/>
      <c r="D1201" s="44"/>
      <c r="E1201" s="44"/>
      <c r="F1201" s="44"/>
      <c r="G1201" s="44"/>
      <c r="H1201" s="45"/>
      <c r="I1201" s="44"/>
      <c r="J1201" s="44"/>
      <c r="K1201" s="44"/>
      <c r="L1201" s="44"/>
      <c r="M1201" s="44"/>
      <c r="N1201" s="44"/>
      <c r="O1201" s="44"/>
      <c r="P1201" s="44"/>
      <c r="Q1201" s="44"/>
      <c r="R1201" s="44"/>
      <c r="S1201" s="44"/>
      <c r="T1201" s="44"/>
      <c r="U1201" s="44"/>
      <c r="V1201" s="44"/>
      <c r="W1201" s="44"/>
      <c r="X1201" s="44"/>
      <c r="Y1201" s="44"/>
      <c r="Z1201" s="44"/>
      <c r="AA1201" s="44"/>
      <c r="AB1201" s="44"/>
      <c r="AC1201" s="44"/>
      <c r="AD1201" s="44"/>
      <c r="AE1201" s="44"/>
      <c r="AF1201" s="44"/>
      <c r="AG1201" s="44"/>
      <c r="AH1201" s="44"/>
      <c r="AI1201" s="44"/>
      <c r="AJ1201" s="44"/>
      <c r="AK1201" s="44"/>
      <c r="AL1201" s="44"/>
      <c r="AM1201" s="44"/>
      <c r="AN1201" s="44"/>
      <c r="AO1201" s="44"/>
      <c r="AP1201" s="44"/>
      <c r="AQ1201" s="44"/>
      <c r="AR1201" s="44"/>
      <c r="AS1201" s="44"/>
      <c r="AT1201" s="44"/>
      <c r="AU1201" s="44"/>
      <c r="AV1201" s="44"/>
      <c r="AW1201" s="44"/>
      <c r="AX1201" s="44"/>
      <c r="AY1201" s="44"/>
      <c r="AZ1201" s="44"/>
      <c r="BA1201" s="44"/>
      <c r="BB1201" s="44"/>
      <c r="BC1201" s="44"/>
      <c r="BD1201" s="44"/>
      <c r="BE1201" s="44"/>
      <c r="BF1201" s="44"/>
      <c r="BG1201" s="44"/>
      <c r="BH1201" s="44"/>
      <c r="BI1201" s="44"/>
      <c r="BJ1201" s="44"/>
      <c r="BK1201" s="12"/>
    </row>
    <row r="1202" spans="1:63" s="43" customFormat="1" x14ac:dyDescent="0.2">
      <c r="A1202" s="51"/>
      <c r="B1202" s="44"/>
      <c r="C1202" s="44"/>
      <c r="D1202" s="44"/>
      <c r="E1202" s="44"/>
      <c r="F1202" s="44"/>
      <c r="G1202" s="44"/>
      <c r="H1202" s="45"/>
      <c r="I1202" s="44"/>
      <c r="J1202" s="44"/>
      <c r="K1202" s="44"/>
      <c r="L1202" s="44"/>
      <c r="M1202" s="44"/>
      <c r="N1202" s="44"/>
      <c r="O1202" s="44"/>
      <c r="P1202" s="44"/>
      <c r="Q1202" s="44"/>
      <c r="R1202" s="44"/>
      <c r="S1202" s="44"/>
      <c r="T1202" s="44"/>
      <c r="U1202" s="44"/>
      <c r="V1202" s="44"/>
      <c r="W1202" s="44"/>
      <c r="X1202" s="44"/>
      <c r="Y1202" s="44"/>
      <c r="Z1202" s="44"/>
      <c r="AA1202" s="44"/>
      <c r="AB1202" s="44"/>
      <c r="AC1202" s="44"/>
      <c r="AD1202" s="44"/>
      <c r="AE1202" s="44"/>
      <c r="AF1202" s="44"/>
      <c r="AG1202" s="44"/>
      <c r="AH1202" s="44"/>
      <c r="AI1202" s="44"/>
      <c r="AJ1202" s="44"/>
      <c r="AK1202" s="44"/>
      <c r="AL1202" s="44"/>
      <c r="AM1202" s="44"/>
      <c r="AN1202" s="44"/>
      <c r="AO1202" s="44"/>
      <c r="AP1202" s="44"/>
      <c r="AQ1202" s="44"/>
      <c r="AR1202" s="44"/>
      <c r="AS1202" s="44"/>
      <c r="AT1202" s="44"/>
      <c r="AU1202" s="44"/>
      <c r="AV1202" s="44"/>
      <c r="AW1202" s="44"/>
      <c r="AX1202" s="44"/>
      <c r="AY1202" s="44"/>
      <c r="AZ1202" s="44"/>
      <c r="BA1202" s="44"/>
      <c r="BB1202" s="44"/>
      <c r="BC1202" s="44"/>
      <c r="BD1202" s="44"/>
      <c r="BE1202" s="44"/>
      <c r="BF1202" s="44"/>
      <c r="BG1202" s="44"/>
      <c r="BH1202" s="44"/>
      <c r="BI1202" s="44"/>
      <c r="BJ1202" s="44"/>
      <c r="BK1202" s="12"/>
    </row>
    <row r="1203" spans="1:63" s="43" customFormat="1" x14ac:dyDescent="0.2">
      <c r="A1203" s="51"/>
      <c r="B1203" s="44"/>
      <c r="C1203" s="44"/>
      <c r="D1203" s="44"/>
      <c r="E1203" s="44"/>
      <c r="F1203" s="44"/>
      <c r="G1203" s="44"/>
      <c r="H1203" s="45"/>
      <c r="I1203" s="44"/>
      <c r="J1203" s="44"/>
      <c r="K1203" s="44"/>
      <c r="L1203" s="44"/>
      <c r="M1203" s="44"/>
      <c r="N1203" s="44"/>
      <c r="O1203" s="44"/>
      <c r="P1203" s="44"/>
      <c r="Q1203" s="44"/>
      <c r="R1203" s="44"/>
      <c r="S1203" s="44"/>
      <c r="T1203" s="44"/>
      <c r="U1203" s="44"/>
      <c r="V1203" s="44"/>
      <c r="W1203" s="44"/>
      <c r="X1203" s="44"/>
      <c r="Y1203" s="44"/>
      <c r="Z1203" s="44"/>
      <c r="AA1203" s="44"/>
      <c r="AB1203" s="44"/>
      <c r="AC1203" s="44"/>
      <c r="AD1203" s="44"/>
      <c r="AE1203" s="44"/>
      <c r="AF1203" s="44"/>
      <c r="AG1203" s="44"/>
      <c r="AH1203" s="44"/>
      <c r="AI1203" s="44"/>
      <c r="AJ1203" s="44"/>
      <c r="AK1203" s="44"/>
      <c r="AL1203" s="44"/>
      <c r="AM1203" s="44"/>
      <c r="AN1203" s="44"/>
      <c r="AO1203" s="44"/>
      <c r="AP1203" s="44"/>
      <c r="AQ1203" s="44"/>
      <c r="AR1203" s="44"/>
      <c r="AS1203" s="44"/>
      <c r="AT1203" s="44"/>
      <c r="AU1203" s="44"/>
      <c r="AV1203" s="44"/>
      <c r="AW1203" s="44"/>
      <c r="AX1203" s="44"/>
      <c r="AY1203" s="44"/>
      <c r="AZ1203" s="44"/>
      <c r="BA1203" s="44"/>
      <c r="BB1203" s="44"/>
      <c r="BC1203" s="44"/>
      <c r="BD1203" s="44"/>
      <c r="BE1203" s="44"/>
      <c r="BF1203" s="44"/>
      <c r="BG1203" s="44"/>
      <c r="BH1203" s="44"/>
      <c r="BI1203" s="44"/>
      <c r="BJ1203" s="44"/>
      <c r="BK1203" s="12"/>
    </row>
    <row r="1204" spans="1:63" s="43" customFormat="1" x14ac:dyDescent="0.2">
      <c r="A1204" s="51"/>
      <c r="B1204" s="44"/>
      <c r="C1204" s="44"/>
      <c r="D1204" s="44"/>
      <c r="E1204" s="44"/>
      <c r="F1204" s="44"/>
      <c r="G1204" s="44"/>
      <c r="H1204" s="45"/>
      <c r="I1204" s="44"/>
      <c r="J1204" s="44"/>
      <c r="K1204" s="44"/>
      <c r="L1204" s="44"/>
      <c r="M1204" s="44"/>
      <c r="N1204" s="44"/>
      <c r="O1204" s="44"/>
      <c r="P1204" s="44"/>
      <c r="Q1204" s="44"/>
      <c r="R1204" s="44"/>
      <c r="S1204" s="44"/>
      <c r="T1204" s="44"/>
      <c r="U1204" s="44"/>
      <c r="V1204" s="44"/>
      <c r="W1204" s="44"/>
      <c r="X1204" s="44"/>
      <c r="Y1204" s="44"/>
      <c r="Z1204" s="44"/>
      <c r="AA1204" s="44"/>
      <c r="AB1204" s="44"/>
      <c r="AC1204" s="44"/>
      <c r="AD1204" s="44"/>
      <c r="AE1204" s="44"/>
      <c r="AF1204" s="44"/>
      <c r="AG1204" s="44"/>
      <c r="AH1204" s="44"/>
      <c r="AI1204" s="44"/>
      <c r="AJ1204" s="44"/>
      <c r="AK1204" s="44"/>
      <c r="AL1204" s="44"/>
      <c r="AM1204" s="44"/>
      <c r="AN1204" s="44"/>
      <c r="AO1204" s="44"/>
      <c r="AP1204" s="44"/>
      <c r="AQ1204" s="44"/>
      <c r="AR1204" s="44"/>
      <c r="AS1204" s="44"/>
      <c r="AT1204" s="44"/>
      <c r="AU1204" s="44"/>
      <c r="AV1204" s="44"/>
      <c r="AW1204" s="44"/>
      <c r="AX1204" s="44"/>
      <c r="AY1204" s="44"/>
      <c r="AZ1204" s="44"/>
      <c r="BA1204" s="44"/>
      <c r="BB1204" s="44"/>
      <c r="BC1204" s="44"/>
      <c r="BD1204" s="44"/>
      <c r="BE1204" s="44"/>
      <c r="BF1204" s="44"/>
      <c r="BG1204" s="44"/>
      <c r="BH1204" s="44"/>
      <c r="BI1204" s="44"/>
      <c r="BJ1204" s="44"/>
      <c r="BK1204" s="12"/>
    </row>
    <row r="1205" spans="1:63" s="43" customFormat="1" x14ac:dyDescent="0.2">
      <c r="A1205" s="51"/>
      <c r="B1205" s="44"/>
      <c r="C1205" s="44"/>
      <c r="D1205" s="44"/>
      <c r="E1205" s="44"/>
      <c r="F1205" s="44"/>
      <c r="G1205" s="44"/>
      <c r="H1205" s="45"/>
      <c r="I1205" s="44"/>
      <c r="J1205" s="44"/>
      <c r="K1205" s="44"/>
      <c r="L1205" s="44"/>
      <c r="M1205" s="44"/>
      <c r="N1205" s="44"/>
      <c r="O1205" s="44"/>
      <c r="P1205" s="44"/>
      <c r="Q1205" s="44"/>
      <c r="R1205" s="44"/>
      <c r="S1205" s="44"/>
      <c r="T1205" s="44"/>
      <c r="U1205" s="44"/>
      <c r="V1205" s="44"/>
      <c r="W1205" s="44"/>
      <c r="X1205" s="44"/>
      <c r="Y1205" s="44"/>
      <c r="Z1205" s="44"/>
      <c r="AA1205" s="44"/>
      <c r="AB1205" s="44"/>
      <c r="AC1205" s="44"/>
      <c r="AD1205" s="44"/>
      <c r="AE1205" s="44"/>
      <c r="AF1205" s="44"/>
      <c r="AG1205" s="44"/>
      <c r="AH1205" s="44"/>
      <c r="AI1205" s="44"/>
      <c r="AJ1205" s="44"/>
      <c r="AK1205" s="44"/>
      <c r="AL1205" s="44"/>
      <c r="AM1205" s="44"/>
      <c r="AN1205" s="44"/>
      <c r="AO1205" s="44"/>
      <c r="AP1205" s="44"/>
      <c r="AQ1205" s="44"/>
      <c r="AR1205" s="44"/>
      <c r="AS1205" s="44"/>
      <c r="AT1205" s="44"/>
      <c r="AU1205" s="44"/>
      <c r="AV1205" s="44"/>
      <c r="AW1205" s="44"/>
      <c r="AX1205" s="44"/>
      <c r="AY1205" s="44"/>
      <c r="AZ1205" s="44"/>
      <c r="BA1205" s="44"/>
      <c r="BB1205" s="44"/>
      <c r="BC1205" s="44"/>
      <c r="BD1205" s="44"/>
      <c r="BE1205" s="44"/>
      <c r="BF1205" s="44"/>
      <c r="BG1205" s="44"/>
      <c r="BH1205" s="44"/>
      <c r="BI1205" s="44"/>
      <c r="BJ1205" s="44"/>
      <c r="BK1205" s="12"/>
    </row>
    <row r="1206" spans="1:63" s="43" customFormat="1" x14ac:dyDescent="0.2">
      <c r="A1206" s="51"/>
      <c r="B1206" s="44"/>
      <c r="C1206" s="44"/>
      <c r="D1206" s="44"/>
      <c r="E1206" s="44"/>
      <c r="F1206" s="44"/>
      <c r="G1206" s="44"/>
      <c r="H1206" s="45"/>
      <c r="I1206" s="44"/>
      <c r="J1206" s="44"/>
      <c r="K1206" s="44"/>
      <c r="L1206" s="44"/>
      <c r="M1206" s="44"/>
      <c r="N1206" s="44"/>
      <c r="O1206" s="44"/>
      <c r="P1206" s="44"/>
      <c r="Q1206" s="44"/>
      <c r="R1206" s="44"/>
      <c r="S1206" s="44"/>
      <c r="T1206" s="44"/>
      <c r="U1206" s="44"/>
      <c r="V1206" s="44"/>
      <c r="W1206" s="44"/>
      <c r="X1206" s="44"/>
      <c r="Y1206" s="44"/>
      <c r="Z1206" s="44"/>
      <c r="AA1206" s="44"/>
      <c r="AB1206" s="44"/>
      <c r="AC1206" s="44"/>
      <c r="AD1206" s="44"/>
      <c r="AE1206" s="44"/>
      <c r="AF1206" s="44"/>
      <c r="AG1206" s="44"/>
      <c r="AH1206" s="44"/>
      <c r="AI1206" s="44"/>
      <c r="AJ1206" s="44"/>
      <c r="AK1206" s="44"/>
      <c r="AL1206" s="44"/>
      <c r="AM1206" s="44"/>
      <c r="AN1206" s="44"/>
      <c r="AO1206" s="44"/>
      <c r="AP1206" s="44"/>
      <c r="AQ1206" s="44"/>
      <c r="AR1206" s="44"/>
      <c r="AS1206" s="44"/>
      <c r="AT1206" s="44"/>
      <c r="AU1206" s="44"/>
      <c r="AV1206" s="44"/>
      <c r="AW1206" s="44"/>
      <c r="AX1206" s="44"/>
      <c r="AY1206" s="44"/>
      <c r="AZ1206" s="44"/>
      <c r="BA1206" s="44"/>
      <c r="BB1206" s="44"/>
      <c r="BC1206" s="44"/>
      <c r="BD1206" s="44"/>
      <c r="BE1206" s="44"/>
      <c r="BF1206" s="44"/>
      <c r="BG1206" s="44"/>
      <c r="BH1206" s="44"/>
      <c r="BI1206" s="44"/>
      <c r="BJ1206" s="44"/>
      <c r="BK1206" s="12"/>
    </row>
    <row r="1207" spans="1:63" s="43" customFormat="1" x14ac:dyDescent="0.2">
      <c r="A1207" s="51"/>
      <c r="B1207" s="44"/>
      <c r="C1207" s="44"/>
      <c r="D1207" s="44"/>
      <c r="E1207" s="44"/>
      <c r="F1207" s="44"/>
      <c r="G1207" s="44"/>
      <c r="H1207" s="45"/>
      <c r="I1207" s="44"/>
      <c r="J1207" s="44"/>
      <c r="K1207" s="44"/>
      <c r="L1207" s="44"/>
      <c r="M1207" s="44"/>
      <c r="N1207" s="44"/>
      <c r="O1207" s="44"/>
      <c r="P1207" s="44"/>
      <c r="Q1207" s="44"/>
      <c r="R1207" s="44"/>
      <c r="S1207" s="44"/>
      <c r="T1207" s="44"/>
      <c r="U1207" s="44"/>
      <c r="V1207" s="44"/>
      <c r="W1207" s="44"/>
      <c r="X1207" s="44"/>
      <c r="Y1207" s="44"/>
      <c r="Z1207" s="44"/>
      <c r="AA1207" s="44"/>
      <c r="AB1207" s="44"/>
      <c r="AC1207" s="44"/>
      <c r="AD1207" s="44"/>
      <c r="AE1207" s="44"/>
      <c r="AF1207" s="44"/>
      <c r="AG1207" s="44"/>
      <c r="AH1207" s="44"/>
      <c r="AI1207" s="44"/>
      <c r="AJ1207" s="44"/>
      <c r="AK1207" s="44"/>
      <c r="AL1207" s="44"/>
      <c r="AM1207" s="44"/>
      <c r="AN1207" s="44"/>
      <c r="AO1207" s="44"/>
      <c r="AP1207" s="44"/>
      <c r="AQ1207" s="44"/>
      <c r="AR1207" s="44"/>
      <c r="AS1207" s="44"/>
      <c r="AT1207" s="44"/>
      <c r="AU1207" s="44"/>
      <c r="AV1207" s="44"/>
      <c r="AW1207" s="44"/>
      <c r="AX1207" s="44"/>
      <c r="AY1207" s="44"/>
      <c r="AZ1207" s="44"/>
      <c r="BA1207" s="44"/>
      <c r="BB1207" s="44"/>
      <c r="BC1207" s="44"/>
      <c r="BD1207" s="44"/>
      <c r="BE1207" s="44"/>
      <c r="BF1207" s="44"/>
      <c r="BG1207" s="44"/>
      <c r="BH1207" s="44"/>
      <c r="BI1207" s="44"/>
      <c r="BJ1207" s="44"/>
      <c r="BK1207" s="12"/>
    </row>
    <row r="1208" spans="1:63" s="43" customFormat="1" x14ac:dyDescent="0.2">
      <c r="A1208" s="51"/>
      <c r="B1208" s="44"/>
      <c r="C1208" s="44"/>
      <c r="D1208" s="44"/>
      <c r="E1208" s="44"/>
      <c r="F1208" s="44"/>
      <c r="G1208" s="44"/>
      <c r="H1208" s="45"/>
      <c r="I1208" s="44"/>
      <c r="J1208" s="44"/>
      <c r="K1208" s="44"/>
      <c r="L1208" s="44"/>
      <c r="M1208" s="44"/>
      <c r="N1208" s="44"/>
      <c r="O1208" s="44"/>
      <c r="P1208" s="44"/>
      <c r="Q1208" s="44"/>
      <c r="R1208" s="44"/>
      <c r="S1208" s="44"/>
      <c r="T1208" s="44"/>
      <c r="U1208" s="44"/>
      <c r="V1208" s="44"/>
      <c r="W1208" s="44"/>
      <c r="X1208" s="44"/>
      <c r="Y1208" s="44"/>
      <c r="Z1208" s="44"/>
      <c r="AA1208" s="44"/>
      <c r="AB1208" s="44"/>
      <c r="AC1208" s="44"/>
      <c r="AD1208" s="44"/>
      <c r="AE1208" s="44"/>
      <c r="AF1208" s="44"/>
      <c r="AG1208" s="44"/>
      <c r="AH1208" s="44"/>
      <c r="AI1208" s="44"/>
      <c r="AJ1208" s="44"/>
      <c r="AK1208" s="44"/>
      <c r="AL1208" s="44"/>
      <c r="AM1208" s="44"/>
      <c r="AN1208" s="44"/>
      <c r="AO1208" s="44"/>
      <c r="AP1208" s="44"/>
      <c r="AQ1208" s="44"/>
      <c r="AR1208" s="44"/>
      <c r="AS1208" s="44"/>
      <c r="AT1208" s="44"/>
      <c r="AU1208" s="44"/>
      <c r="AV1208" s="44"/>
      <c r="AW1208" s="44"/>
      <c r="AX1208" s="44"/>
      <c r="AY1208" s="44"/>
      <c r="AZ1208" s="44"/>
      <c r="BA1208" s="44"/>
      <c r="BB1208" s="44"/>
      <c r="BC1208" s="44"/>
      <c r="BD1208" s="44"/>
      <c r="BE1208" s="44"/>
      <c r="BF1208" s="44"/>
      <c r="BG1208" s="44"/>
      <c r="BH1208" s="44"/>
      <c r="BI1208" s="44"/>
      <c r="BJ1208" s="44"/>
      <c r="BK1208" s="12"/>
    </row>
    <row r="1209" spans="1:63" s="43" customFormat="1" x14ac:dyDescent="0.2">
      <c r="A1209" s="51"/>
      <c r="B1209" s="44"/>
      <c r="C1209" s="44"/>
      <c r="D1209" s="44"/>
      <c r="E1209" s="44"/>
      <c r="F1209" s="44"/>
      <c r="G1209" s="44"/>
      <c r="H1209" s="45"/>
      <c r="I1209" s="44"/>
      <c r="J1209" s="44"/>
      <c r="K1209" s="44"/>
      <c r="L1209" s="44"/>
      <c r="M1209" s="44"/>
      <c r="N1209" s="44"/>
      <c r="O1209" s="44"/>
      <c r="P1209" s="44"/>
      <c r="Q1209" s="44"/>
      <c r="R1209" s="44"/>
      <c r="S1209" s="44"/>
      <c r="T1209" s="44"/>
      <c r="U1209" s="44"/>
      <c r="V1209" s="44"/>
      <c r="W1209" s="44"/>
      <c r="X1209" s="44"/>
      <c r="Y1209" s="44"/>
      <c r="Z1209" s="44"/>
      <c r="AA1209" s="44"/>
      <c r="AB1209" s="44"/>
      <c r="AC1209" s="44"/>
      <c r="AD1209" s="44"/>
      <c r="AE1209" s="44"/>
      <c r="AF1209" s="44"/>
      <c r="AG1209" s="44"/>
      <c r="AH1209" s="44"/>
      <c r="AI1209" s="44"/>
      <c r="AJ1209" s="44"/>
      <c r="AK1209" s="44"/>
      <c r="AL1209" s="44"/>
      <c r="AM1209" s="44"/>
      <c r="AN1209" s="44"/>
      <c r="AO1209" s="44"/>
      <c r="AP1209" s="44"/>
      <c r="AQ1209" s="44"/>
      <c r="AR1209" s="44"/>
      <c r="AS1209" s="44"/>
      <c r="AT1209" s="44"/>
      <c r="AU1209" s="44"/>
      <c r="AV1209" s="44"/>
      <c r="AW1209" s="44"/>
      <c r="AX1209" s="44"/>
      <c r="AY1209" s="44"/>
      <c r="AZ1209" s="44"/>
      <c r="BA1209" s="44"/>
      <c r="BB1209" s="44"/>
      <c r="BC1209" s="44"/>
      <c r="BD1209" s="44"/>
      <c r="BE1209" s="44"/>
      <c r="BF1209" s="44"/>
      <c r="BG1209" s="44"/>
      <c r="BH1209" s="44"/>
      <c r="BI1209" s="44"/>
      <c r="BJ1209" s="44"/>
      <c r="BK1209" s="12"/>
    </row>
    <row r="1210" spans="1:63" s="43" customFormat="1" x14ac:dyDescent="0.2">
      <c r="A1210" s="51"/>
      <c r="B1210" s="44"/>
      <c r="C1210" s="44"/>
      <c r="D1210" s="44"/>
      <c r="E1210" s="44"/>
      <c r="F1210" s="44"/>
      <c r="G1210" s="44"/>
      <c r="H1210" s="45"/>
      <c r="I1210" s="44"/>
      <c r="J1210" s="44"/>
      <c r="K1210" s="44"/>
      <c r="L1210" s="44"/>
      <c r="M1210" s="44"/>
      <c r="N1210" s="44"/>
      <c r="O1210" s="44"/>
      <c r="P1210" s="44"/>
      <c r="Q1210" s="44"/>
      <c r="R1210" s="44"/>
      <c r="S1210" s="44"/>
      <c r="T1210" s="44"/>
      <c r="U1210" s="44"/>
      <c r="V1210" s="44"/>
      <c r="W1210" s="44"/>
      <c r="X1210" s="44"/>
      <c r="Y1210" s="44"/>
      <c r="Z1210" s="44"/>
      <c r="AA1210" s="44"/>
      <c r="AB1210" s="44"/>
      <c r="AC1210" s="44"/>
      <c r="AD1210" s="44"/>
      <c r="AE1210" s="44"/>
      <c r="AF1210" s="44"/>
      <c r="AG1210" s="44"/>
      <c r="AH1210" s="44"/>
      <c r="AI1210" s="44"/>
      <c r="AJ1210" s="44"/>
      <c r="AK1210" s="44"/>
      <c r="AL1210" s="44"/>
      <c r="AM1210" s="44"/>
      <c r="AN1210" s="44"/>
      <c r="AO1210" s="44"/>
      <c r="AP1210" s="44"/>
      <c r="AQ1210" s="44"/>
      <c r="AR1210" s="44"/>
      <c r="AS1210" s="44"/>
      <c r="AT1210" s="44"/>
      <c r="AU1210" s="44"/>
      <c r="AV1210" s="44"/>
      <c r="AW1210" s="44"/>
      <c r="AX1210" s="44"/>
      <c r="AY1210" s="44"/>
      <c r="AZ1210" s="44"/>
      <c r="BA1210" s="44"/>
      <c r="BB1210" s="44"/>
      <c r="BC1210" s="44"/>
      <c r="BD1210" s="44"/>
      <c r="BE1210" s="44"/>
      <c r="BF1210" s="44"/>
      <c r="BG1210" s="44"/>
      <c r="BH1210" s="44"/>
      <c r="BI1210" s="44"/>
      <c r="BJ1210" s="44"/>
      <c r="BK1210" s="12"/>
    </row>
    <row r="1211" spans="1:63" s="43" customFormat="1" x14ac:dyDescent="0.2">
      <c r="A1211" s="51"/>
      <c r="B1211" s="44"/>
      <c r="C1211" s="44"/>
      <c r="D1211" s="44"/>
      <c r="E1211" s="44"/>
      <c r="F1211" s="44"/>
      <c r="G1211" s="44"/>
      <c r="H1211" s="45"/>
      <c r="I1211" s="44"/>
      <c r="J1211" s="44"/>
      <c r="K1211" s="44"/>
      <c r="L1211" s="44"/>
      <c r="M1211" s="44"/>
      <c r="N1211" s="44"/>
      <c r="O1211" s="44"/>
      <c r="P1211" s="44"/>
      <c r="Q1211" s="44"/>
      <c r="R1211" s="44"/>
      <c r="S1211" s="44"/>
      <c r="T1211" s="44"/>
      <c r="U1211" s="44"/>
      <c r="V1211" s="44"/>
      <c r="W1211" s="44"/>
      <c r="X1211" s="44"/>
      <c r="Y1211" s="44"/>
      <c r="Z1211" s="44"/>
      <c r="AA1211" s="44"/>
      <c r="AB1211" s="44"/>
      <c r="AC1211" s="44"/>
      <c r="AD1211" s="44"/>
      <c r="AE1211" s="44"/>
      <c r="AF1211" s="44"/>
      <c r="AG1211" s="44"/>
      <c r="AH1211" s="44"/>
      <c r="AI1211" s="44"/>
      <c r="AJ1211" s="44"/>
      <c r="AK1211" s="44"/>
      <c r="AL1211" s="44"/>
      <c r="AM1211" s="44"/>
      <c r="AN1211" s="44"/>
      <c r="AO1211" s="44"/>
      <c r="AP1211" s="44"/>
      <c r="AQ1211" s="44"/>
      <c r="AR1211" s="44"/>
      <c r="AS1211" s="44"/>
      <c r="AT1211" s="44"/>
      <c r="AU1211" s="44"/>
      <c r="AV1211" s="44"/>
      <c r="AW1211" s="44"/>
      <c r="AX1211" s="44"/>
      <c r="AY1211" s="44"/>
      <c r="AZ1211" s="44"/>
      <c r="BA1211" s="44"/>
      <c r="BB1211" s="44"/>
      <c r="BC1211" s="44"/>
      <c r="BD1211" s="44"/>
      <c r="BE1211" s="44"/>
      <c r="BF1211" s="44"/>
      <c r="BG1211" s="44"/>
      <c r="BH1211" s="44"/>
      <c r="BI1211" s="44"/>
      <c r="BJ1211" s="44"/>
      <c r="BK1211" s="12"/>
    </row>
    <row r="1212" spans="1:63" s="43" customFormat="1" x14ac:dyDescent="0.2">
      <c r="A1212" s="51"/>
      <c r="B1212" s="44"/>
      <c r="C1212" s="44"/>
      <c r="D1212" s="44"/>
      <c r="E1212" s="44"/>
      <c r="F1212" s="44"/>
      <c r="G1212" s="44"/>
      <c r="H1212" s="45"/>
      <c r="I1212" s="44"/>
      <c r="J1212" s="44"/>
      <c r="K1212" s="44"/>
      <c r="L1212" s="44"/>
      <c r="M1212" s="44"/>
      <c r="N1212" s="44"/>
      <c r="O1212" s="44"/>
      <c r="P1212" s="44"/>
      <c r="Q1212" s="44"/>
      <c r="R1212" s="44"/>
      <c r="S1212" s="44"/>
      <c r="T1212" s="44"/>
      <c r="U1212" s="44"/>
      <c r="V1212" s="44"/>
      <c r="W1212" s="44"/>
      <c r="X1212" s="44"/>
      <c r="Y1212" s="44"/>
      <c r="Z1212" s="44"/>
      <c r="AA1212" s="44"/>
      <c r="AB1212" s="44"/>
      <c r="AC1212" s="44"/>
      <c r="AD1212" s="44"/>
      <c r="AE1212" s="44"/>
      <c r="AF1212" s="44"/>
      <c r="AG1212" s="44"/>
      <c r="AH1212" s="44"/>
      <c r="AI1212" s="44"/>
      <c r="AJ1212" s="44"/>
      <c r="AK1212" s="44"/>
      <c r="AL1212" s="44"/>
      <c r="AM1212" s="44"/>
      <c r="AN1212" s="44"/>
      <c r="AO1212" s="44"/>
      <c r="AP1212" s="44"/>
      <c r="AQ1212" s="44"/>
      <c r="AR1212" s="44"/>
      <c r="AS1212" s="44"/>
      <c r="AT1212" s="44"/>
      <c r="AU1212" s="44"/>
      <c r="AV1212" s="44"/>
      <c r="AW1212" s="44"/>
      <c r="AX1212" s="44"/>
      <c r="AY1212" s="44"/>
      <c r="AZ1212" s="44"/>
      <c r="BA1212" s="44"/>
      <c r="BB1212" s="44"/>
      <c r="BC1212" s="44"/>
      <c r="BD1212" s="44"/>
      <c r="BE1212" s="44"/>
      <c r="BF1212" s="44"/>
      <c r="BG1212" s="44"/>
      <c r="BH1212" s="44"/>
      <c r="BI1212" s="44"/>
      <c r="BJ1212" s="44"/>
      <c r="BK1212" s="12"/>
    </row>
    <row r="1213" spans="1:63" s="43" customFormat="1" x14ac:dyDescent="0.2">
      <c r="A1213" s="51"/>
      <c r="B1213" s="44"/>
      <c r="C1213" s="44"/>
      <c r="D1213" s="44"/>
      <c r="E1213" s="44"/>
      <c r="F1213" s="44"/>
      <c r="G1213" s="44"/>
      <c r="H1213" s="45"/>
      <c r="I1213" s="44"/>
      <c r="J1213" s="44"/>
      <c r="K1213" s="44"/>
      <c r="L1213" s="44"/>
      <c r="M1213" s="44"/>
      <c r="N1213" s="44"/>
      <c r="O1213" s="44"/>
      <c r="P1213" s="44"/>
      <c r="Q1213" s="44"/>
      <c r="R1213" s="44"/>
      <c r="S1213" s="44"/>
      <c r="T1213" s="44"/>
      <c r="U1213" s="44"/>
      <c r="V1213" s="44"/>
      <c r="W1213" s="44"/>
      <c r="X1213" s="44"/>
      <c r="Y1213" s="44"/>
      <c r="Z1213" s="44"/>
      <c r="AA1213" s="44"/>
      <c r="AB1213" s="44"/>
      <c r="AC1213" s="44"/>
      <c r="AD1213" s="44"/>
      <c r="AE1213" s="44"/>
      <c r="AF1213" s="44"/>
      <c r="AG1213" s="44"/>
      <c r="AH1213" s="44"/>
      <c r="AI1213" s="44"/>
      <c r="AJ1213" s="44"/>
      <c r="AK1213" s="44"/>
      <c r="AL1213" s="44"/>
      <c r="AM1213" s="44"/>
      <c r="AN1213" s="44"/>
      <c r="AO1213" s="44"/>
      <c r="AP1213" s="44"/>
      <c r="AQ1213" s="44"/>
      <c r="AR1213" s="44"/>
      <c r="AS1213" s="44"/>
      <c r="AT1213" s="44"/>
      <c r="AU1213" s="44"/>
      <c r="AV1213" s="44"/>
      <c r="AW1213" s="44"/>
      <c r="AX1213" s="44"/>
      <c r="AY1213" s="44"/>
      <c r="AZ1213" s="44"/>
      <c r="BA1213" s="44"/>
      <c r="BB1213" s="44"/>
      <c r="BC1213" s="44"/>
      <c r="BD1213" s="44"/>
      <c r="BE1213" s="44"/>
      <c r="BF1213" s="44"/>
      <c r="BG1213" s="44"/>
      <c r="BH1213" s="44"/>
      <c r="BI1213" s="44"/>
      <c r="BJ1213" s="44"/>
      <c r="BK1213" s="12"/>
    </row>
    <row r="1214" spans="1:63" s="43" customFormat="1" x14ac:dyDescent="0.2">
      <c r="A1214" s="51"/>
      <c r="B1214" s="44"/>
      <c r="C1214" s="44"/>
      <c r="D1214" s="44"/>
      <c r="E1214" s="44"/>
      <c r="F1214" s="44"/>
      <c r="G1214" s="44"/>
      <c r="H1214" s="45"/>
      <c r="I1214" s="44"/>
      <c r="J1214" s="44"/>
      <c r="K1214" s="44"/>
      <c r="L1214" s="44"/>
      <c r="M1214" s="44"/>
      <c r="N1214" s="44"/>
      <c r="O1214" s="44"/>
      <c r="P1214" s="44"/>
      <c r="Q1214" s="44"/>
      <c r="R1214" s="44"/>
      <c r="S1214" s="44"/>
      <c r="T1214" s="44"/>
      <c r="U1214" s="44"/>
      <c r="V1214" s="44"/>
      <c r="W1214" s="44"/>
      <c r="X1214" s="44"/>
      <c r="Y1214" s="44"/>
      <c r="Z1214" s="44"/>
      <c r="AA1214" s="44"/>
      <c r="AB1214" s="44"/>
      <c r="AC1214" s="44"/>
      <c r="AD1214" s="44"/>
      <c r="AE1214" s="44"/>
      <c r="AF1214" s="44"/>
      <c r="AG1214" s="44"/>
      <c r="AH1214" s="44"/>
      <c r="AI1214" s="44"/>
      <c r="AJ1214" s="44"/>
      <c r="AK1214" s="44"/>
      <c r="AL1214" s="44"/>
      <c r="AM1214" s="44"/>
      <c r="AN1214" s="44"/>
      <c r="AO1214" s="44"/>
      <c r="AP1214" s="44"/>
      <c r="AQ1214" s="44"/>
      <c r="AR1214" s="44"/>
      <c r="AS1214" s="44"/>
      <c r="AT1214" s="44"/>
      <c r="AU1214" s="44"/>
      <c r="AV1214" s="44"/>
      <c r="AW1214" s="44"/>
      <c r="AX1214" s="44"/>
      <c r="AY1214" s="44"/>
      <c r="AZ1214" s="44"/>
      <c r="BA1214" s="44"/>
      <c r="BB1214" s="44"/>
      <c r="BC1214" s="44"/>
      <c r="BD1214" s="44"/>
      <c r="BE1214" s="44"/>
      <c r="BF1214" s="44"/>
      <c r="BG1214" s="44"/>
      <c r="BH1214" s="44"/>
      <c r="BI1214" s="44"/>
      <c r="BJ1214" s="44"/>
      <c r="BK1214" s="12"/>
    </row>
    <row r="1215" spans="1:63" s="43" customFormat="1" x14ac:dyDescent="0.2">
      <c r="A1215" s="51"/>
      <c r="B1215" s="44"/>
      <c r="C1215" s="44"/>
      <c r="D1215" s="44"/>
      <c r="E1215" s="44"/>
      <c r="F1215" s="44"/>
      <c r="G1215" s="44"/>
      <c r="H1215" s="45"/>
      <c r="I1215" s="44"/>
      <c r="J1215" s="44"/>
      <c r="K1215" s="44"/>
      <c r="L1215" s="44"/>
      <c r="M1215" s="44"/>
      <c r="N1215" s="44"/>
      <c r="O1215" s="44"/>
      <c r="P1215" s="44"/>
      <c r="Q1215" s="44"/>
      <c r="R1215" s="44"/>
      <c r="S1215" s="44"/>
      <c r="T1215" s="44"/>
      <c r="U1215" s="44"/>
      <c r="V1215" s="44"/>
      <c r="W1215" s="44"/>
      <c r="X1215" s="44"/>
      <c r="Y1215" s="44"/>
      <c r="Z1215" s="44"/>
      <c r="AA1215" s="44"/>
      <c r="AB1215" s="44"/>
      <c r="AC1215" s="44"/>
      <c r="AD1215" s="44"/>
      <c r="AE1215" s="44"/>
      <c r="AF1215" s="44"/>
      <c r="AG1215" s="44"/>
      <c r="AH1215" s="44"/>
      <c r="AI1215" s="44"/>
      <c r="AJ1215" s="44"/>
      <c r="AK1215" s="44"/>
      <c r="AL1215" s="44"/>
      <c r="AM1215" s="44"/>
      <c r="AN1215" s="44"/>
      <c r="AO1215" s="44"/>
      <c r="AP1215" s="44"/>
      <c r="AQ1215" s="44"/>
      <c r="AR1215" s="44"/>
      <c r="AS1215" s="44"/>
      <c r="AT1215" s="44"/>
      <c r="AU1215" s="44"/>
      <c r="AV1215" s="44"/>
      <c r="AW1215" s="44"/>
      <c r="AX1215" s="44"/>
      <c r="AY1215" s="44"/>
      <c r="AZ1215" s="44"/>
      <c r="BA1215" s="44"/>
      <c r="BB1215" s="44"/>
      <c r="BC1215" s="44"/>
      <c r="BD1215" s="44"/>
      <c r="BE1215" s="44"/>
      <c r="BF1215" s="44"/>
      <c r="BG1215" s="44"/>
      <c r="BH1215" s="44"/>
      <c r="BI1215" s="44"/>
      <c r="BJ1215" s="44"/>
      <c r="BK1215" s="12"/>
    </row>
    <row r="1216" spans="1:63" s="43" customFormat="1" x14ac:dyDescent="0.2">
      <c r="A1216" s="51"/>
      <c r="B1216" s="44"/>
      <c r="C1216" s="44"/>
      <c r="D1216" s="44"/>
      <c r="E1216" s="44"/>
      <c r="F1216" s="44"/>
      <c r="G1216" s="44"/>
      <c r="H1216" s="45"/>
      <c r="I1216" s="44"/>
      <c r="J1216" s="44"/>
      <c r="K1216" s="44"/>
      <c r="L1216" s="44"/>
      <c r="M1216" s="44"/>
      <c r="N1216" s="44"/>
      <c r="O1216" s="44"/>
      <c r="P1216" s="44"/>
      <c r="Q1216" s="44"/>
      <c r="R1216" s="44"/>
      <c r="S1216" s="44"/>
      <c r="T1216" s="44"/>
      <c r="U1216" s="44"/>
      <c r="V1216" s="44"/>
      <c r="W1216" s="44"/>
      <c r="X1216" s="44"/>
      <c r="Y1216" s="44"/>
      <c r="Z1216" s="44"/>
      <c r="AA1216" s="44"/>
      <c r="AB1216" s="44"/>
      <c r="AC1216" s="44"/>
      <c r="AD1216" s="44"/>
      <c r="AE1216" s="44"/>
      <c r="AF1216" s="44"/>
      <c r="AG1216" s="44"/>
      <c r="AH1216" s="44"/>
      <c r="AI1216" s="44"/>
      <c r="AJ1216" s="44"/>
      <c r="AK1216" s="44"/>
      <c r="AL1216" s="44"/>
      <c r="AM1216" s="44"/>
      <c r="AN1216" s="44"/>
      <c r="AO1216" s="44"/>
      <c r="AP1216" s="44"/>
      <c r="AQ1216" s="44"/>
      <c r="AR1216" s="44"/>
      <c r="AS1216" s="44"/>
      <c r="AT1216" s="44"/>
      <c r="AU1216" s="44"/>
      <c r="AV1216" s="44"/>
      <c r="AW1216" s="44"/>
      <c r="AX1216" s="44"/>
      <c r="AY1216" s="44"/>
      <c r="AZ1216" s="44"/>
      <c r="BA1216" s="44"/>
      <c r="BB1216" s="44"/>
      <c r="BC1216" s="44"/>
      <c r="BD1216" s="44"/>
      <c r="BE1216" s="44"/>
      <c r="BF1216" s="44"/>
      <c r="BG1216" s="44"/>
      <c r="BH1216" s="44"/>
      <c r="BI1216" s="44"/>
      <c r="BJ1216" s="44"/>
      <c r="BK1216" s="12"/>
    </row>
    <row r="1217" spans="1:63" s="43" customFormat="1" x14ac:dyDescent="0.2">
      <c r="A1217" s="51"/>
      <c r="B1217" s="44"/>
      <c r="C1217" s="44"/>
      <c r="D1217" s="44"/>
      <c r="E1217" s="44"/>
      <c r="F1217" s="44"/>
      <c r="G1217" s="44"/>
      <c r="H1217" s="45"/>
      <c r="I1217" s="44"/>
      <c r="J1217" s="44"/>
      <c r="K1217" s="44"/>
      <c r="L1217" s="44"/>
      <c r="M1217" s="44"/>
      <c r="N1217" s="44"/>
      <c r="O1217" s="44"/>
      <c r="P1217" s="44"/>
      <c r="Q1217" s="44"/>
      <c r="R1217" s="44"/>
      <c r="S1217" s="44"/>
      <c r="T1217" s="44"/>
      <c r="U1217" s="44"/>
      <c r="V1217" s="44"/>
      <c r="W1217" s="44"/>
      <c r="X1217" s="44"/>
      <c r="Y1217" s="44"/>
      <c r="Z1217" s="44"/>
      <c r="AA1217" s="44"/>
      <c r="AB1217" s="44"/>
      <c r="AC1217" s="44"/>
      <c r="AD1217" s="44"/>
      <c r="AE1217" s="44"/>
      <c r="AF1217" s="44"/>
      <c r="AG1217" s="44"/>
      <c r="AH1217" s="44"/>
      <c r="AI1217" s="44"/>
      <c r="AJ1217" s="44"/>
      <c r="AK1217" s="44"/>
      <c r="AL1217" s="44"/>
      <c r="AM1217" s="44"/>
      <c r="AN1217" s="44"/>
      <c r="AO1217" s="44"/>
      <c r="AP1217" s="44"/>
      <c r="AQ1217" s="44"/>
      <c r="AR1217" s="44"/>
      <c r="AS1217" s="44"/>
      <c r="AT1217" s="44"/>
      <c r="AU1217" s="44"/>
      <c r="AV1217" s="44"/>
      <c r="AW1217" s="44"/>
      <c r="AX1217" s="44"/>
      <c r="AY1217" s="44"/>
      <c r="AZ1217" s="44"/>
      <c r="BA1217" s="44"/>
      <c r="BB1217" s="44"/>
      <c r="BC1217" s="44"/>
      <c r="BD1217" s="44"/>
      <c r="BE1217" s="44"/>
      <c r="BF1217" s="44"/>
      <c r="BG1217" s="44"/>
      <c r="BH1217" s="44"/>
      <c r="BI1217" s="44"/>
      <c r="BJ1217" s="44"/>
      <c r="BK1217" s="12"/>
    </row>
    <row r="1218" spans="1:63" s="43" customFormat="1" x14ac:dyDescent="0.2">
      <c r="A1218" s="51"/>
      <c r="B1218" s="44"/>
      <c r="C1218" s="44"/>
      <c r="D1218" s="44"/>
      <c r="E1218" s="44"/>
      <c r="F1218" s="44"/>
      <c r="G1218" s="44"/>
      <c r="H1218" s="45"/>
      <c r="I1218" s="44"/>
      <c r="J1218" s="44"/>
      <c r="K1218" s="44"/>
      <c r="L1218" s="44"/>
      <c r="M1218" s="44"/>
      <c r="N1218" s="44"/>
      <c r="O1218" s="44"/>
      <c r="P1218" s="44"/>
      <c r="Q1218" s="44"/>
      <c r="R1218" s="44"/>
      <c r="S1218" s="44"/>
      <c r="T1218" s="44"/>
      <c r="U1218" s="44"/>
      <c r="V1218" s="44"/>
      <c r="W1218" s="44"/>
      <c r="X1218" s="44"/>
      <c r="Y1218" s="44"/>
      <c r="Z1218" s="44"/>
      <c r="AA1218" s="44"/>
      <c r="AB1218" s="44"/>
      <c r="AC1218" s="44"/>
      <c r="AD1218" s="44"/>
      <c r="AE1218" s="44"/>
      <c r="AF1218" s="44"/>
      <c r="AG1218" s="44"/>
      <c r="AH1218" s="44"/>
      <c r="AI1218" s="44"/>
      <c r="AJ1218" s="44"/>
      <c r="AK1218" s="44"/>
      <c r="AL1218" s="44"/>
      <c r="AM1218" s="44"/>
      <c r="AN1218" s="44"/>
      <c r="AO1218" s="44"/>
      <c r="AP1218" s="44"/>
      <c r="AQ1218" s="44"/>
      <c r="AR1218" s="44"/>
      <c r="AS1218" s="44"/>
      <c r="AT1218" s="44"/>
      <c r="AU1218" s="44"/>
      <c r="AV1218" s="44"/>
      <c r="AW1218" s="44"/>
      <c r="AX1218" s="44"/>
      <c r="AY1218" s="44"/>
      <c r="AZ1218" s="44"/>
      <c r="BA1218" s="44"/>
      <c r="BB1218" s="44"/>
      <c r="BC1218" s="44"/>
      <c r="BD1218" s="44"/>
      <c r="BE1218" s="44"/>
      <c r="BF1218" s="44"/>
      <c r="BG1218" s="44"/>
      <c r="BH1218" s="44"/>
      <c r="BI1218" s="44"/>
      <c r="BJ1218" s="44"/>
      <c r="BK1218" s="12"/>
    </row>
    <row r="1219" spans="1:63" s="43" customFormat="1" x14ac:dyDescent="0.2">
      <c r="A1219" s="51"/>
      <c r="B1219" s="44"/>
      <c r="C1219" s="44"/>
      <c r="D1219" s="44"/>
      <c r="E1219" s="44"/>
      <c r="F1219" s="44"/>
      <c r="G1219" s="44"/>
      <c r="H1219" s="45"/>
      <c r="I1219" s="44"/>
      <c r="J1219" s="44"/>
      <c r="K1219" s="44"/>
      <c r="L1219" s="44"/>
      <c r="M1219" s="44"/>
      <c r="N1219" s="44"/>
      <c r="O1219" s="44"/>
      <c r="P1219" s="44"/>
      <c r="Q1219" s="44"/>
      <c r="R1219" s="44"/>
      <c r="S1219" s="44"/>
      <c r="T1219" s="44"/>
      <c r="U1219" s="44"/>
      <c r="V1219" s="44"/>
      <c r="W1219" s="44"/>
      <c r="X1219" s="44"/>
      <c r="Y1219" s="44"/>
      <c r="Z1219" s="44"/>
      <c r="AA1219" s="44"/>
      <c r="AB1219" s="44"/>
      <c r="AC1219" s="44"/>
      <c r="AD1219" s="44"/>
      <c r="AE1219" s="44"/>
      <c r="AF1219" s="44"/>
      <c r="AG1219" s="44"/>
      <c r="AH1219" s="44"/>
      <c r="AI1219" s="44"/>
      <c r="AJ1219" s="44"/>
      <c r="AK1219" s="44"/>
      <c r="AL1219" s="44"/>
      <c r="AM1219" s="44"/>
      <c r="AN1219" s="44"/>
      <c r="AO1219" s="44"/>
      <c r="AP1219" s="44"/>
      <c r="AQ1219" s="44"/>
      <c r="AR1219" s="44"/>
      <c r="AS1219" s="44"/>
      <c r="AT1219" s="44"/>
      <c r="AU1219" s="44"/>
      <c r="AV1219" s="44"/>
      <c r="AW1219" s="44"/>
      <c r="AX1219" s="44"/>
      <c r="AY1219" s="44"/>
      <c r="AZ1219" s="44"/>
      <c r="BA1219" s="44"/>
      <c r="BB1219" s="44"/>
      <c r="BC1219" s="44"/>
      <c r="BD1219" s="44"/>
      <c r="BE1219" s="44"/>
      <c r="BF1219" s="44"/>
      <c r="BG1219" s="44"/>
      <c r="BH1219" s="44"/>
      <c r="BI1219" s="44"/>
      <c r="BJ1219" s="44"/>
      <c r="BK1219" s="12"/>
    </row>
    <row r="1220" spans="1:63" s="43" customFormat="1" x14ac:dyDescent="0.2">
      <c r="A1220" s="51"/>
      <c r="B1220" s="44"/>
      <c r="C1220" s="44"/>
      <c r="D1220" s="44"/>
      <c r="E1220" s="44"/>
      <c r="F1220" s="44"/>
      <c r="G1220" s="44"/>
      <c r="H1220" s="45"/>
      <c r="I1220" s="44"/>
      <c r="J1220" s="44"/>
      <c r="K1220" s="44"/>
      <c r="L1220" s="44"/>
      <c r="M1220" s="44"/>
      <c r="N1220" s="44"/>
      <c r="O1220" s="44"/>
      <c r="P1220" s="44"/>
      <c r="Q1220" s="44"/>
      <c r="R1220" s="44"/>
      <c r="S1220" s="44"/>
      <c r="T1220" s="44"/>
      <c r="U1220" s="44"/>
      <c r="V1220" s="44"/>
      <c r="W1220" s="44"/>
      <c r="X1220" s="44"/>
      <c r="Y1220" s="44"/>
      <c r="Z1220" s="44"/>
      <c r="AA1220" s="44"/>
      <c r="AB1220" s="44"/>
      <c r="AC1220" s="44"/>
      <c r="AD1220" s="44"/>
      <c r="AE1220" s="44"/>
      <c r="AF1220" s="44"/>
      <c r="AG1220" s="44"/>
      <c r="AH1220" s="44"/>
      <c r="AI1220" s="44"/>
      <c r="AJ1220" s="44"/>
      <c r="AK1220" s="44"/>
      <c r="AL1220" s="44"/>
      <c r="AM1220" s="44"/>
      <c r="AN1220" s="44"/>
      <c r="AO1220" s="44"/>
      <c r="AP1220" s="44"/>
      <c r="AQ1220" s="44"/>
      <c r="AR1220" s="44"/>
      <c r="AS1220" s="44"/>
      <c r="AT1220" s="44"/>
      <c r="AU1220" s="44"/>
      <c r="AV1220" s="44"/>
      <c r="AW1220" s="44"/>
      <c r="AX1220" s="44"/>
      <c r="AY1220" s="44"/>
      <c r="AZ1220" s="44"/>
      <c r="BA1220" s="44"/>
      <c r="BB1220" s="44"/>
      <c r="BC1220" s="44"/>
      <c r="BD1220" s="44"/>
      <c r="BE1220" s="44"/>
      <c r="BF1220" s="44"/>
      <c r="BG1220" s="44"/>
      <c r="BH1220" s="44"/>
      <c r="BI1220" s="44"/>
      <c r="BJ1220" s="44"/>
      <c r="BK1220" s="12"/>
    </row>
    <row r="1221" spans="1:63" s="43" customFormat="1" x14ac:dyDescent="0.2">
      <c r="A1221" s="51"/>
      <c r="B1221" s="44"/>
      <c r="C1221" s="44"/>
      <c r="D1221" s="44"/>
      <c r="E1221" s="44"/>
      <c r="F1221" s="44"/>
      <c r="G1221" s="44"/>
      <c r="H1221" s="45"/>
      <c r="I1221" s="44"/>
      <c r="J1221" s="44"/>
      <c r="K1221" s="44"/>
      <c r="L1221" s="44"/>
      <c r="M1221" s="44"/>
      <c r="N1221" s="44"/>
      <c r="O1221" s="44"/>
      <c r="P1221" s="44"/>
      <c r="Q1221" s="44"/>
      <c r="R1221" s="44"/>
      <c r="S1221" s="44"/>
      <c r="T1221" s="44"/>
      <c r="U1221" s="44"/>
      <c r="V1221" s="44"/>
      <c r="W1221" s="44"/>
      <c r="X1221" s="44"/>
      <c r="Y1221" s="44"/>
      <c r="Z1221" s="44"/>
      <c r="AA1221" s="44"/>
      <c r="AB1221" s="44"/>
      <c r="AC1221" s="44"/>
      <c r="AD1221" s="44"/>
      <c r="AE1221" s="44"/>
      <c r="AF1221" s="44"/>
      <c r="AG1221" s="44"/>
      <c r="AH1221" s="44"/>
      <c r="AI1221" s="44"/>
      <c r="AJ1221" s="44"/>
      <c r="AK1221" s="44"/>
      <c r="AL1221" s="44"/>
      <c r="AM1221" s="44"/>
      <c r="AN1221" s="44"/>
      <c r="AO1221" s="44"/>
      <c r="AP1221" s="44"/>
      <c r="AQ1221" s="44"/>
      <c r="AR1221" s="44"/>
      <c r="AS1221" s="44"/>
      <c r="AT1221" s="44"/>
      <c r="AU1221" s="44"/>
      <c r="AV1221" s="44"/>
      <c r="AW1221" s="44"/>
      <c r="AX1221" s="44"/>
      <c r="AY1221" s="44"/>
      <c r="AZ1221" s="44"/>
      <c r="BA1221" s="44"/>
      <c r="BB1221" s="44"/>
      <c r="BC1221" s="44"/>
      <c r="BD1221" s="44"/>
      <c r="BE1221" s="44"/>
      <c r="BF1221" s="44"/>
      <c r="BG1221" s="44"/>
      <c r="BH1221" s="44"/>
      <c r="BI1221" s="44"/>
      <c r="BJ1221" s="44"/>
      <c r="BK1221" s="12"/>
    </row>
    <row r="1222" spans="1:63" s="43" customFormat="1" x14ac:dyDescent="0.2">
      <c r="A1222" s="51"/>
      <c r="B1222" s="44"/>
      <c r="C1222" s="44"/>
      <c r="D1222" s="44"/>
      <c r="E1222" s="44"/>
      <c r="F1222" s="44"/>
      <c r="G1222" s="44"/>
      <c r="H1222" s="45"/>
      <c r="I1222" s="44"/>
      <c r="J1222" s="44"/>
      <c r="K1222" s="44"/>
      <c r="L1222" s="44"/>
      <c r="M1222" s="44"/>
      <c r="N1222" s="44"/>
      <c r="O1222" s="44"/>
      <c r="P1222" s="44"/>
      <c r="Q1222" s="44"/>
      <c r="R1222" s="44"/>
      <c r="S1222" s="44"/>
      <c r="T1222" s="44"/>
      <c r="U1222" s="44"/>
      <c r="V1222" s="44"/>
      <c r="W1222" s="44"/>
      <c r="X1222" s="44"/>
      <c r="Y1222" s="44"/>
      <c r="Z1222" s="44"/>
      <c r="AA1222" s="44"/>
      <c r="AB1222" s="44"/>
      <c r="AC1222" s="44"/>
      <c r="AD1222" s="44"/>
      <c r="AE1222" s="44"/>
      <c r="AF1222" s="44"/>
      <c r="AG1222" s="44"/>
      <c r="AH1222" s="44"/>
      <c r="AI1222" s="44"/>
      <c r="AJ1222" s="44"/>
      <c r="AK1222" s="44"/>
      <c r="AL1222" s="44"/>
      <c r="AM1222" s="44"/>
      <c r="AN1222" s="44"/>
      <c r="AO1222" s="44"/>
      <c r="AP1222" s="44"/>
      <c r="AQ1222" s="44"/>
      <c r="AR1222" s="44"/>
      <c r="AS1222" s="44"/>
      <c r="AT1222" s="44"/>
      <c r="AU1222" s="44"/>
      <c r="AV1222" s="44"/>
      <c r="AW1222" s="44"/>
      <c r="AX1222" s="44"/>
      <c r="AY1222" s="44"/>
      <c r="AZ1222" s="44"/>
      <c r="BA1222" s="44"/>
      <c r="BB1222" s="44"/>
      <c r="BC1222" s="44"/>
      <c r="BD1222" s="44"/>
      <c r="BE1222" s="44"/>
      <c r="BF1222" s="44"/>
      <c r="BG1222" s="44"/>
      <c r="BH1222" s="44"/>
      <c r="BI1222" s="44"/>
      <c r="BJ1222" s="44"/>
      <c r="BK1222" s="12"/>
    </row>
    <row r="1223" spans="1:63" s="43" customFormat="1" x14ac:dyDescent="0.2">
      <c r="A1223" s="51"/>
      <c r="B1223" s="44"/>
      <c r="C1223" s="44"/>
      <c r="D1223" s="44"/>
      <c r="E1223" s="44"/>
      <c r="F1223" s="44"/>
      <c r="G1223" s="44"/>
      <c r="H1223" s="45"/>
      <c r="I1223" s="44"/>
      <c r="J1223" s="44"/>
      <c r="K1223" s="44"/>
      <c r="L1223" s="44"/>
      <c r="M1223" s="44"/>
      <c r="N1223" s="44"/>
      <c r="O1223" s="44"/>
      <c r="P1223" s="44"/>
      <c r="Q1223" s="44"/>
      <c r="R1223" s="44"/>
      <c r="S1223" s="44"/>
      <c r="T1223" s="44"/>
      <c r="U1223" s="44"/>
      <c r="V1223" s="44"/>
      <c r="W1223" s="44"/>
      <c r="X1223" s="44"/>
      <c r="Y1223" s="44"/>
      <c r="Z1223" s="44"/>
      <c r="AA1223" s="44"/>
      <c r="AB1223" s="44"/>
      <c r="AC1223" s="44"/>
      <c r="AD1223" s="44"/>
      <c r="AE1223" s="44"/>
      <c r="AF1223" s="44"/>
      <c r="AG1223" s="44"/>
      <c r="AH1223" s="44"/>
      <c r="AI1223" s="44"/>
      <c r="AJ1223" s="44"/>
      <c r="AK1223" s="44"/>
      <c r="AL1223" s="44"/>
      <c r="AM1223" s="44"/>
      <c r="AN1223" s="44"/>
      <c r="AO1223" s="44"/>
      <c r="AP1223" s="44"/>
      <c r="AQ1223" s="44"/>
      <c r="AR1223" s="44"/>
      <c r="AS1223" s="44"/>
      <c r="AT1223" s="44"/>
      <c r="AU1223" s="44"/>
      <c r="AV1223" s="44"/>
      <c r="AW1223" s="44"/>
      <c r="AX1223" s="44"/>
      <c r="AY1223" s="44"/>
      <c r="AZ1223" s="44"/>
      <c r="BA1223" s="44"/>
      <c r="BB1223" s="44"/>
      <c r="BC1223" s="44"/>
      <c r="BD1223" s="44"/>
      <c r="BE1223" s="44"/>
      <c r="BF1223" s="44"/>
      <c r="BG1223" s="44"/>
      <c r="BH1223" s="44"/>
      <c r="BI1223" s="44"/>
      <c r="BJ1223" s="44"/>
      <c r="BK1223" s="12"/>
    </row>
    <row r="1224" spans="1:63" s="43" customFormat="1" x14ac:dyDescent="0.2">
      <c r="A1224" s="51"/>
      <c r="B1224" s="44"/>
      <c r="C1224" s="44"/>
      <c r="D1224" s="44"/>
      <c r="E1224" s="44"/>
      <c r="F1224" s="44"/>
      <c r="G1224" s="44"/>
      <c r="H1224" s="45"/>
      <c r="I1224" s="44"/>
      <c r="J1224" s="44"/>
      <c r="K1224" s="44"/>
      <c r="L1224" s="44"/>
      <c r="M1224" s="44"/>
      <c r="N1224" s="44"/>
      <c r="O1224" s="44"/>
      <c r="P1224" s="44"/>
      <c r="Q1224" s="44"/>
      <c r="R1224" s="44"/>
      <c r="S1224" s="44"/>
      <c r="T1224" s="44"/>
      <c r="U1224" s="44"/>
      <c r="V1224" s="44"/>
      <c r="W1224" s="44"/>
      <c r="X1224" s="44"/>
      <c r="Y1224" s="44"/>
      <c r="Z1224" s="44"/>
      <c r="AA1224" s="44"/>
      <c r="AB1224" s="44"/>
      <c r="AC1224" s="44"/>
      <c r="AD1224" s="44"/>
      <c r="AE1224" s="44"/>
      <c r="AF1224" s="44"/>
      <c r="AG1224" s="44"/>
      <c r="AH1224" s="44"/>
      <c r="AI1224" s="44"/>
      <c r="AJ1224" s="44"/>
      <c r="AK1224" s="44"/>
      <c r="AL1224" s="44"/>
      <c r="AM1224" s="44"/>
      <c r="AN1224" s="44"/>
      <c r="AO1224" s="44"/>
      <c r="AP1224" s="44"/>
      <c r="AQ1224" s="44"/>
      <c r="AR1224" s="44"/>
      <c r="AS1224" s="44"/>
      <c r="AT1224" s="44"/>
      <c r="AU1224" s="44"/>
      <c r="AV1224" s="44"/>
      <c r="AW1224" s="44"/>
      <c r="AX1224" s="44"/>
      <c r="AY1224" s="44"/>
      <c r="AZ1224" s="44"/>
      <c r="BA1224" s="44"/>
      <c r="BB1224" s="44"/>
      <c r="BC1224" s="44"/>
      <c r="BD1224" s="44"/>
      <c r="BE1224" s="44"/>
      <c r="BF1224" s="44"/>
      <c r="BG1224" s="44"/>
      <c r="BH1224" s="44"/>
      <c r="BI1224" s="44"/>
      <c r="BJ1224" s="44"/>
      <c r="BK1224" s="12"/>
    </row>
    <row r="1225" spans="1:63" s="43" customFormat="1" x14ac:dyDescent="0.2">
      <c r="A1225" s="51"/>
      <c r="B1225" s="44"/>
      <c r="C1225" s="44"/>
      <c r="D1225" s="44"/>
      <c r="E1225" s="44"/>
      <c r="F1225" s="44"/>
      <c r="G1225" s="44"/>
      <c r="H1225" s="45"/>
      <c r="I1225" s="44"/>
      <c r="J1225" s="44"/>
      <c r="K1225" s="44"/>
      <c r="L1225" s="44"/>
      <c r="M1225" s="44"/>
      <c r="N1225" s="44"/>
      <c r="O1225" s="44"/>
      <c r="P1225" s="44"/>
      <c r="Q1225" s="44"/>
      <c r="R1225" s="44"/>
      <c r="S1225" s="44"/>
      <c r="T1225" s="44"/>
      <c r="U1225" s="44"/>
      <c r="V1225" s="44"/>
      <c r="W1225" s="44"/>
      <c r="X1225" s="44"/>
      <c r="Y1225" s="44"/>
      <c r="Z1225" s="44"/>
      <c r="AA1225" s="44"/>
      <c r="AB1225" s="44"/>
      <c r="AC1225" s="44"/>
      <c r="AD1225" s="44"/>
      <c r="AE1225" s="44"/>
      <c r="AF1225" s="44"/>
      <c r="AG1225" s="44"/>
      <c r="AH1225" s="44"/>
      <c r="AI1225" s="44"/>
      <c r="AJ1225" s="44"/>
      <c r="AK1225" s="44"/>
      <c r="AL1225" s="44"/>
      <c r="AM1225" s="44"/>
      <c r="AN1225" s="44"/>
      <c r="AO1225" s="44"/>
      <c r="AP1225" s="44"/>
      <c r="AQ1225" s="44"/>
      <c r="AR1225" s="44"/>
      <c r="AS1225" s="44"/>
      <c r="AT1225" s="44"/>
      <c r="AU1225" s="44"/>
      <c r="AV1225" s="44"/>
      <c r="AW1225" s="44"/>
      <c r="AX1225" s="44"/>
      <c r="AY1225" s="44"/>
      <c r="AZ1225" s="44"/>
      <c r="BA1225" s="44"/>
      <c r="BB1225" s="44"/>
      <c r="BC1225" s="44"/>
      <c r="BD1225" s="44"/>
      <c r="BE1225" s="44"/>
      <c r="BF1225" s="44"/>
      <c r="BG1225" s="44"/>
      <c r="BH1225" s="44"/>
      <c r="BI1225" s="44"/>
      <c r="BJ1225" s="44"/>
      <c r="BK1225" s="12"/>
    </row>
    <row r="1226" spans="1:63" s="43" customFormat="1" x14ac:dyDescent="0.2">
      <c r="A1226" s="51"/>
      <c r="B1226" s="44"/>
      <c r="C1226" s="44"/>
      <c r="D1226" s="44"/>
      <c r="E1226" s="44"/>
      <c r="F1226" s="44"/>
      <c r="G1226" s="44"/>
      <c r="H1226" s="45"/>
      <c r="I1226" s="44"/>
      <c r="J1226" s="44"/>
      <c r="K1226" s="44"/>
      <c r="L1226" s="44"/>
      <c r="M1226" s="44"/>
      <c r="N1226" s="44"/>
      <c r="O1226" s="44"/>
      <c r="P1226" s="44"/>
      <c r="Q1226" s="44"/>
      <c r="R1226" s="44"/>
      <c r="S1226" s="44"/>
      <c r="T1226" s="44"/>
      <c r="U1226" s="44"/>
      <c r="V1226" s="44"/>
      <c r="W1226" s="44"/>
      <c r="X1226" s="44"/>
      <c r="Y1226" s="44"/>
      <c r="Z1226" s="44"/>
      <c r="AA1226" s="44"/>
      <c r="AB1226" s="44"/>
      <c r="AC1226" s="44"/>
      <c r="AD1226" s="44"/>
      <c r="AE1226" s="44"/>
      <c r="AF1226" s="44"/>
      <c r="AG1226" s="44"/>
      <c r="AH1226" s="44"/>
      <c r="AI1226" s="44"/>
      <c r="AJ1226" s="44"/>
      <c r="AK1226" s="44"/>
      <c r="AL1226" s="44"/>
      <c r="AM1226" s="44"/>
      <c r="AN1226" s="44"/>
      <c r="AO1226" s="44"/>
      <c r="AP1226" s="44"/>
      <c r="AQ1226" s="44"/>
      <c r="AR1226" s="44"/>
      <c r="AS1226" s="44"/>
      <c r="AT1226" s="44"/>
      <c r="AU1226" s="44"/>
      <c r="AV1226" s="44"/>
      <c r="AW1226" s="44"/>
      <c r="AX1226" s="44"/>
      <c r="AY1226" s="44"/>
      <c r="AZ1226" s="44"/>
      <c r="BA1226" s="44"/>
      <c r="BB1226" s="44"/>
      <c r="BC1226" s="44"/>
      <c r="BD1226" s="44"/>
      <c r="BE1226" s="44"/>
      <c r="BF1226" s="44"/>
      <c r="BG1226" s="44"/>
      <c r="BH1226" s="44"/>
      <c r="BI1226" s="44"/>
      <c r="BJ1226" s="44"/>
      <c r="BK1226" s="12"/>
    </row>
    <row r="1227" spans="1:63" s="43" customFormat="1" x14ac:dyDescent="0.2">
      <c r="A1227" s="51"/>
      <c r="B1227" s="44"/>
      <c r="C1227" s="44"/>
      <c r="D1227" s="44"/>
      <c r="E1227" s="44"/>
      <c r="F1227" s="44"/>
      <c r="G1227" s="44"/>
      <c r="H1227" s="45"/>
      <c r="I1227" s="44"/>
      <c r="J1227" s="44"/>
      <c r="K1227" s="44"/>
      <c r="L1227" s="44"/>
      <c r="M1227" s="44"/>
      <c r="N1227" s="44"/>
      <c r="O1227" s="44"/>
      <c r="P1227" s="44"/>
      <c r="Q1227" s="44"/>
      <c r="R1227" s="44"/>
      <c r="S1227" s="44"/>
      <c r="T1227" s="44"/>
      <c r="U1227" s="44"/>
      <c r="V1227" s="44"/>
      <c r="W1227" s="44"/>
      <c r="X1227" s="44"/>
      <c r="Y1227" s="44"/>
      <c r="Z1227" s="44"/>
      <c r="AA1227" s="44"/>
      <c r="AB1227" s="44"/>
      <c r="AC1227" s="44"/>
      <c r="AD1227" s="44"/>
      <c r="AE1227" s="44"/>
      <c r="AF1227" s="44"/>
      <c r="AG1227" s="44"/>
      <c r="AH1227" s="44"/>
      <c r="AI1227" s="44"/>
      <c r="AJ1227" s="44"/>
      <c r="AK1227" s="44"/>
      <c r="AL1227" s="44"/>
      <c r="AM1227" s="44"/>
      <c r="AN1227" s="44"/>
      <c r="AO1227" s="44"/>
      <c r="AP1227" s="44"/>
      <c r="AQ1227" s="44"/>
      <c r="AR1227" s="44"/>
      <c r="AS1227" s="44"/>
      <c r="AT1227" s="44"/>
      <c r="AU1227" s="44"/>
      <c r="AV1227" s="44"/>
      <c r="AW1227" s="44"/>
      <c r="AX1227" s="44"/>
      <c r="AY1227" s="44"/>
      <c r="AZ1227" s="44"/>
      <c r="BA1227" s="44"/>
      <c r="BB1227" s="44"/>
      <c r="BC1227" s="44"/>
      <c r="BD1227" s="44"/>
      <c r="BE1227" s="44"/>
      <c r="BF1227" s="44"/>
      <c r="BG1227" s="44"/>
      <c r="BH1227" s="44"/>
      <c r="BI1227" s="44"/>
      <c r="BJ1227" s="44"/>
      <c r="BK1227" s="12"/>
    </row>
    <row r="1228" spans="1:63" s="43" customFormat="1" x14ac:dyDescent="0.2">
      <c r="A1228" s="51"/>
      <c r="B1228" s="44"/>
      <c r="C1228" s="44"/>
      <c r="D1228" s="44"/>
      <c r="E1228" s="44"/>
      <c r="F1228" s="44"/>
      <c r="G1228" s="44"/>
      <c r="H1228" s="45"/>
      <c r="I1228" s="44"/>
      <c r="J1228" s="44"/>
      <c r="K1228" s="44"/>
      <c r="L1228" s="44"/>
      <c r="M1228" s="44"/>
      <c r="N1228" s="44"/>
      <c r="O1228" s="44"/>
      <c r="P1228" s="44"/>
      <c r="Q1228" s="44"/>
      <c r="R1228" s="44"/>
      <c r="S1228" s="44"/>
      <c r="T1228" s="44"/>
      <c r="U1228" s="44"/>
      <c r="V1228" s="44"/>
      <c r="W1228" s="44"/>
      <c r="X1228" s="44"/>
      <c r="Y1228" s="44"/>
      <c r="Z1228" s="44"/>
      <c r="AA1228" s="44"/>
      <c r="AB1228" s="44"/>
      <c r="AC1228" s="44"/>
      <c r="AD1228" s="44"/>
      <c r="AE1228" s="44"/>
      <c r="AF1228" s="44"/>
      <c r="AG1228" s="44"/>
      <c r="AH1228" s="44"/>
      <c r="AI1228" s="44"/>
      <c r="AJ1228" s="44"/>
      <c r="AK1228" s="44"/>
      <c r="AL1228" s="44"/>
      <c r="AM1228" s="44"/>
      <c r="AN1228" s="44"/>
      <c r="AO1228" s="44"/>
      <c r="AP1228" s="44"/>
      <c r="AQ1228" s="44"/>
      <c r="AR1228" s="44"/>
      <c r="AS1228" s="44"/>
      <c r="AT1228" s="44"/>
      <c r="AU1228" s="44"/>
      <c r="AV1228" s="44"/>
      <c r="AW1228" s="44"/>
      <c r="AX1228" s="44"/>
      <c r="AY1228" s="44"/>
      <c r="AZ1228" s="44"/>
      <c r="BA1228" s="44"/>
      <c r="BB1228" s="44"/>
      <c r="BC1228" s="44"/>
      <c r="BD1228" s="44"/>
      <c r="BE1228" s="44"/>
      <c r="BF1228" s="44"/>
      <c r="BG1228" s="44"/>
      <c r="BH1228" s="44"/>
      <c r="BI1228" s="44"/>
      <c r="BJ1228" s="44"/>
      <c r="BK1228" s="12"/>
    </row>
    <row r="1229" spans="1:63" s="43" customFormat="1" x14ac:dyDescent="0.2">
      <c r="A1229" s="51"/>
      <c r="B1229" s="44"/>
      <c r="C1229" s="44"/>
      <c r="D1229" s="44"/>
      <c r="E1229" s="44"/>
      <c r="F1229" s="44"/>
      <c r="G1229" s="44"/>
      <c r="H1229" s="45"/>
      <c r="I1229" s="44"/>
      <c r="J1229" s="44"/>
      <c r="K1229" s="44"/>
      <c r="L1229" s="44"/>
      <c r="M1229" s="44"/>
      <c r="N1229" s="44"/>
      <c r="O1229" s="44"/>
      <c r="P1229" s="44"/>
      <c r="Q1229" s="44"/>
      <c r="R1229" s="44"/>
      <c r="S1229" s="44"/>
      <c r="T1229" s="44"/>
      <c r="U1229" s="44"/>
      <c r="V1229" s="44"/>
      <c r="W1229" s="44"/>
      <c r="X1229" s="44"/>
      <c r="Y1229" s="44"/>
      <c r="Z1229" s="44"/>
      <c r="AA1229" s="44"/>
      <c r="AB1229" s="44"/>
      <c r="AC1229" s="44"/>
      <c r="AD1229" s="44"/>
      <c r="AE1229" s="44"/>
      <c r="AF1229" s="44"/>
      <c r="AG1229" s="44"/>
      <c r="AH1229" s="44"/>
      <c r="AI1229" s="44"/>
      <c r="AJ1229" s="44"/>
      <c r="AK1229" s="44"/>
      <c r="AL1229" s="44"/>
      <c r="AM1229" s="44"/>
      <c r="AN1229" s="44"/>
      <c r="AO1229" s="44"/>
      <c r="AP1229" s="44"/>
      <c r="AQ1229" s="44"/>
      <c r="AR1229" s="44"/>
      <c r="AS1229" s="44"/>
      <c r="AT1229" s="44"/>
      <c r="AU1229" s="44"/>
      <c r="AV1229" s="44"/>
      <c r="AW1229" s="44"/>
      <c r="AX1229" s="44"/>
      <c r="AY1229" s="44"/>
      <c r="AZ1229" s="44"/>
      <c r="BA1229" s="44"/>
      <c r="BB1229" s="44"/>
      <c r="BC1229" s="44"/>
      <c r="BD1229" s="44"/>
      <c r="BE1229" s="44"/>
      <c r="BF1229" s="44"/>
      <c r="BG1229" s="44"/>
      <c r="BH1229" s="44"/>
      <c r="BI1229" s="44"/>
      <c r="BJ1229" s="44"/>
      <c r="BK1229" s="12"/>
    </row>
    <row r="1230" spans="1:63" s="43" customFormat="1" x14ac:dyDescent="0.2">
      <c r="A1230" s="51"/>
      <c r="B1230" s="44"/>
      <c r="C1230" s="44"/>
      <c r="D1230" s="44"/>
      <c r="E1230" s="44"/>
      <c r="F1230" s="44"/>
      <c r="G1230" s="44"/>
      <c r="H1230" s="45"/>
      <c r="I1230" s="44"/>
      <c r="J1230" s="44"/>
      <c r="K1230" s="44"/>
      <c r="L1230" s="44"/>
      <c r="M1230" s="44"/>
      <c r="N1230" s="44"/>
      <c r="O1230" s="44"/>
      <c r="P1230" s="44"/>
      <c r="Q1230" s="44"/>
      <c r="R1230" s="44"/>
      <c r="S1230" s="44"/>
      <c r="T1230" s="44"/>
      <c r="U1230" s="44"/>
      <c r="V1230" s="44"/>
      <c r="W1230" s="44"/>
      <c r="X1230" s="44"/>
      <c r="Y1230" s="44"/>
      <c r="Z1230" s="44"/>
      <c r="AA1230" s="44"/>
      <c r="AB1230" s="44"/>
      <c r="AC1230" s="44"/>
      <c r="AD1230" s="44"/>
      <c r="AE1230" s="44"/>
      <c r="AF1230" s="44"/>
      <c r="AG1230" s="44"/>
      <c r="AH1230" s="44"/>
      <c r="AI1230" s="44"/>
      <c r="AJ1230" s="44"/>
      <c r="AK1230" s="44"/>
      <c r="AL1230" s="44"/>
      <c r="AM1230" s="44"/>
      <c r="AN1230" s="44"/>
      <c r="AO1230" s="44"/>
      <c r="AP1230" s="44"/>
      <c r="AQ1230" s="44"/>
      <c r="AR1230" s="44"/>
      <c r="AS1230" s="44"/>
      <c r="AT1230" s="44"/>
      <c r="AU1230" s="44"/>
      <c r="AV1230" s="44"/>
      <c r="AW1230" s="44"/>
      <c r="AX1230" s="44"/>
      <c r="AY1230" s="44"/>
      <c r="AZ1230" s="44"/>
      <c r="BA1230" s="44"/>
      <c r="BB1230" s="44"/>
      <c r="BC1230" s="44"/>
      <c r="BD1230" s="44"/>
      <c r="BE1230" s="44"/>
      <c r="BF1230" s="44"/>
      <c r="BG1230" s="44"/>
      <c r="BH1230" s="44"/>
      <c r="BI1230" s="44"/>
      <c r="BJ1230" s="44"/>
      <c r="BK1230" s="12"/>
    </row>
    <row r="1231" spans="1:63" s="43" customFormat="1" x14ac:dyDescent="0.2">
      <c r="A1231" s="51"/>
      <c r="B1231" s="44"/>
      <c r="C1231" s="44"/>
      <c r="D1231" s="44"/>
      <c r="E1231" s="44"/>
      <c r="F1231" s="44"/>
      <c r="G1231" s="44"/>
      <c r="H1231" s="45"/>
      <c r="I1231" s="44"/>
      <c r="J1231" s="44"/>
      <c r="K1231" s="44"/>
      <c r="L1231" s="44"/>
      <c r="M1231" s="44"/>
      <c r="N1231" s="44"/>
      <c r="O1231" s="44"/>
      <c r="P1231" s="44"/>
      <c r="Q1231" s="44"/>
      <c r="R1231" s="44"/>
      <c r="S1231" s="44"/>
      <c r="T1231" s="44"/>
      <c r="U1231" s="44"/>
      <c r="V1231" s="44"/>
      <c r="W1231" s="44"/>
      <c r="X1231" s="44"/>
      <c r="Y1231" s="44"/>
      <c r="Z1231" s="44"/>
      <c r="AA1231" s="44"/>
      <c r="AB1231" s="44"/>
      <c r="AC1231" s="44"/>
      <c r="AD1231" s="44"/>
      <c r="AE1231" s="44"/>
      <c r="AF1231" s="44"/>
      <c r="AG1231" s="44"/>
      <c r="AH1231" s="44"/>
      <c r="AI1231" s="44"/>
      <c r="AJ1231" s="44"/>
      <c r="AK1231" s="44"/>
      <c r="AL1231" s="44"/>
      <c r="AM1231" s="44"/>
      <c r="AN1231" s="44"/>
      <c r="AO1231" s="44"/>
      <c r="AP1231" s="44"/>
      <c r="AQ1231" s="44"/>
      <c r="AR1231" s="44"/>
      <c r="AS1231" s="44"/>
      <c r="AT1231" s="44"/>
      <c r="AU1231" s="44"/>
      <c r="AV1231" s="44"/>
      <c r="AW1231" s="44"/>
      <c r="AX1231" s="44"/>
      <c r="AY1231" s="44"/>
      <c r="AZ1231" s="44"/>
      <c r="BA1231" s="44"/>
      <c r="BB1231" s="44"/>
      <c r="BC1231" s="44"/>
      <c r="BD1231" s="44"/>
      <c r="BE1231" s="44"/>
      <c r="BF1231" s="44"/>
      <c r="BG1231" s="44"/>
      <c r="BH1231" s="44"/>
      <c r="BI1231" s="44"/>
      <c r="BJ1231" s="44"/>
      <c r="BK1231" s="12"/>
    </row>
    <row r="1232" spans="1:63" s="43" customFormat="1" x14ac:dyDescent="0.2">
      <c r="A1232" s="51"/>
      <c r="B1232" s="44"/>
      <c r="C1232" s="44"/>
      <c r="D1232" s="44"/>
      <c r="E1232" s="44"/>
      <c r="F1232" s="44"/>
      <c r="G1232" s="44"/>
      <c r="H1232" s="45"/>
      <c r="I1232" s="44"/>
      <c r="J1232" s="44"/>
      <c r="K1232" s="44"/>
      <c r="L1232" s="44"/>
      <c r="M1232" s="44"/>
      <c r="N1232" s="44"/>
      <c r="O1232" s="44"/>
      <c r="P1232" s="44"/>
      <c r="Q1232" s="44"/>
      <c r="R1232" s="44"/>
      <c r="S1232" s="44"/>
      <c r="T1232" s="44"/>
      <c r="U1232" s="44"/>
      <c r="V1232" s="44"/>
      <c r="W1232" s="44"/>
      <c r="X1232" s="44"/>
      <c r="Y1232" s="44"/>
      <c r="Z1232" s="44"/>
      <c r="AA1232" s="44"/>
      <c r="AB1232" s="44"/>
      <c r="AC1232" s="44"/>
      <c r="AD1232" s="44"/>
      <c r="AE1232" s="44"/>
      <c r="AF1232" s="44"/>
      <c r="AG1232" s="44"/>
      <c r="AH1232" s="44"/>
      <c r="AI1232" s="44"/>
      <c r="AJ1232" s="44"/>
      <c r="AK1232" s="44"/>
      <c r="AL1232" s="44"/>
      <c r="AM1232" s="44"/>
      <c r="AN1232" s="44"/>
      <c r="AO1232" s="44"/>
      <c r="AP1232" s="44"/>
      <c r="AQ1232" s="44"/>
      <c r="AR1232" s="44"/>
      <c r="AS1232" s="44"/>
      <c r="AT1232" s="44"/>
      <c r="AU1232" s="44"/>
      <c r="AV1232" s="44"/>
      <c r="AW1232" s="44"/>
      <c r="AX1232" s="44"/>
      <c r="AY1232" s="44"/>
      <c r="AZ1232" s="44"/>
      <c r="BA1232" s="44"/>
      <c r="BB1232" s="44"/>
      <c r="BC1232" s="44"/>
      <c r="BD1232" s="44"/>
      <c r="BE1232" s="44"/>
      <c r="BF1232" s="44"/>
      <c r="BG1232" s="44"/>
      <c r="BH1232" s="44"/>
      <c r="BI1232" s="44"/>
      <c r="BJ1232" s="44"/>
      <c r="BK1232" s="12"/>
    </row>
    <row r="1233" spans="1:63" s="43" customFormat="1" x14ac:dyDescent="0.2">
      <c r="A1233" s="51"/>
      <c r="B1233" s="44"/>
      <c r="C1233" s="44"/>
      <c r="D1233" s="44"/>
      <c r="E1233" s="44"/>
      <c r="F1233" s="44"/>
      <c r="G1233" s="44"/>
      <c r="H1233" s="45"/>
      <c r="I1233" s="44"/>
      <c r="J1233" s="44"/>
      <c r="K1233" s="44"/>
      <c r="L1233" s="44"/>
      <c r="M1233" s="44"/>
      <c r="N1233" s="44"/>
      <c r="O1233" s="44"/>
      <c r="P1233" s="44"/>
      <c r="Q1233" s="44"/>
      <c r="R1233" s="44"/>
      <c r="S1233" s="44"/>
      <c r="T1233" s="44"/>
      <c r="U1233" s="44"/>
      <c r="V1233" s="44"/>
      <c r="W1233" s="44"/>
      <c r="X1233" s="44"/>
      <c r="Y1233" s="44"/>
      <c r="Z1233" s="44"/>
      <c r="AA1233" s="44"/>
      <c r="AB1233" s="44"/>
      <c r="AC1233" s="44"/>
      <c r="AD1233" s="44"/>
      <c r="AE1233" s="44"/>
      <c r="AF1233" s="44"/>
      <c r="AG1233" s="44"/>
      <c r="AH1233" s="44"/>
      <c r="AI1233" s="44"/>
      <c r="AJ1233" s="44"/>
      <c r="AK1233" s="44"/>
      <c r="AL1233" s="44"/>
      <c r="AM1233" s="44"/>
      <c r="AN1233" s="44"/>
      <c r="AO1233" s="44"/>
      <c r="AP1233" s="44"/>
      <c r="AQ1233" s="44"/>
      <c r="AR1233" s="44"/>
      <c r="AS1233" s="44"/>
      <c r="AT1233" s="44"/>
      <c r="AU1233" s="44"/>
      <c r="AV1233" s="44"/>
      <c r="AW1233" s="44"/>
      <c r="AX1233" s="44"/>
      <c r="AY1233" s="44"/>
      <c r="AZ1233" s="44"/>
      <c r="BA1233" s="44"/>
      <c r="BB1233" s="44"/>
      <c r="BC1233" s="44"/>
      <c r="BD1233" s="44"/>
      <c r="BE1233" s="44"/>
      <c r="BF1233" s="44"/>
      <c r="BG1233" s="44"/>
      <c r="BH1233" s="44"/>
      <c r="BI1233" s="44"/>
      <c r="BJ1233" s="44"/>
      <c r="BK1233" s="12"/>
    </row>
    <row r="1234" spans="1:63" s="43" customFormat="1" x14ac:dyDescent="0.2">
      <c r="A1234" s="51"/>
      <c r="B1234" s="44"/>
      <c r="C1234" s="44"/>
      <c r="D1234" s="44"/>
      <c r="E1234" s="44"/>
      <c r="F1234" s="44"/>
      <c r="G1234" s="44"/>
      <c r="H1234" s="45"/>
      <c r="I1234" s="44"/>
      <c r="J1234" s="44"/>
      <c r="K1234" s="44"/>
      <c r="L1234" s="44"/>
      <c r="M1234" s="44"/>
      <c r="N1234" s="44"/>
      <c r="O1234" s="44"/>
      <c r="P1234" s="44"/>
      <c r="Q1234" s="44"/>
      <c r="R1234" s="44"/>
      <c r="S1234" s="44"/>
      <c r="T1234" s="44"/>
      <c r="U1234" s="44"/>
      <c r="V1234" s="44"/>
      <c r="W1234" s="44"/>
      <c r="X1234" s="44"/>
      <c r="Y1234" s="44"/>
      <c r="Z1234" s="44"/>
      <c r="AA1234" s="44"/>
      <c r="AB1234" s="44"/>
      <c r="AC1234" s="44"/>
      <c r="AD1234" s="44"/>
      <c r="AE1234" s="44"/>
      <c r="AF1234" s="44"/>
      <c r="AG1234" s="44"/>
      <c r="AH1234" s="44"/>
      <c r="AI1234" s="44"/>
      <c r="AJ1234" s="44"/>
      <c r="AK1234" s="44"/>
      <c r="AL1234" s="44"/>
      <c r="AM1234" s="44"/>
      <c r="AN1234" s="44"/>
      <c r="AO1234" s="44"/>
      <c r="AP1234" s="44"/>
      <c r="AQ1234" s="44"/>
      <c r="AR1234" s="44"/>
      <c r="AS1234" s="44"/>
      <c r="AT1234" s="44"/>
      <c r="AU1234" s="44"/>
      <c r="AV1234" s="44"/>
      <c r="AW1234" s="44"/>
      <c r="AX1234" s="44"/>
      <c r="AY1234" s="44"/>
      <c r="AZ1234" s="44"/>
      <c r="BA1234" s="44"/>
      <c r="BB1234" s="44"/>
      <c r="BC1234" s="44"/>
      <c r="BD1234" s="44"/>
      <c r="BE1234" s="44"/>
      <c r="BF1234" s="44"/>
      <c r="BG1234" s="44"/>
      <c r="BH1234" s="44"/>
      <c r="BI1234" s="44"/>
      <c r="BJ1234" s="44"/>
      <c r="BK1234" s="12"/>
    </row>
    <row r="1235" spans="1:63" s="43" customFormat="1" x14ac:dyDescent="0.2">
      <c r="A1235" s="51"/>
      <c r="B1235" s="44"/>
      <c r="C1235" s="44"/>
      <c r="D1235" s="44"/>
      <c r="E1235" s="44"/>
      <c r="F1235" s="44"/>
      <c r="G1235" s="44"/>
      <c r="H1235" s="45"/>
      <c r="I1235" s="44"/>
      <c r="J1235" s="44"/>
      <c r="K1235" s="44"/>
      <c r="L1235" s="44"/>
      <c r="M1235" s="44"/>
      <c r="N1235" s="44"/>
      <c r="O1235" s="44"/>
      <c r="P1235" s="44"/>
      <c r="Q1235" s="44"/>
      <c r="R1235" s="44"/>
      <c r="S1235" s="44"/>
      <c r="T1235" s="44"/>
      <c r="U1235" s="44"/>
      <c r="V1235" s="44"/>
      <c r="W1235" s="44"/>
      <c r="X1235" s="44"/>
      <c r="Y1235" s="44"/>
      <c r="Z1235" s="44"/>
      <c r="AA1235" s="44"/>
      <c r="AB1235" s="44"/>
      <c r="AC1235" s="44"/>
      <c r="AD1235" s="44"/>
      <c r="AE1235" s="44"/>
      <c r="AF1235" s="44"/>
      <c r="AG1235" s="44"/>
      <c r="AH1235" s="44"/>
      <c r="AI1235" s="44"/>
      <c r="AJ1235" s="44"/>
      <c r="AK1235" s="44"/>
      <c r="AL1235" s="44"/>
      <c r="AM1235" s="44"/>
      <c r="AN1235" s="44"/>
      <c r="AO1235" s="44"/>
      <c r="AP1235" s="44"/>
      <c r="AQ1235" s="44"/>
      <c r="AR1235" s="44"/>
      <c r="AS1235" s="44"/>
      <c r="AT1235" s="44"/>
      <c r="AU1235" s="44"/>
      <c r="AV1235" s="44"/>
      <c r="AW1235" s="44"/>
      <c r="AX1235" s="44"/>
      <c r="AY1235" s="44"/>
      <c r="AZ1235" s="44"/>
      <c r="BA1235" s="44"/>
      <c r="BB1235" s="44"/>
      <c r="BC1235" s="44"/>
      <c r="BD1235" s="44"/>
      <c r="BE1235" s="44"/>
      <c r="BF1235" s="44"/>
      <c r="BG1235" s="44"/>
      <c r="BH1235" s="44"/>
      <c r="BI1235" s="44"/>
      <c r="BJ1235" s="44"/>
      <c r="BK1235" s="12"/>
    </row>
    <row r="1236" spans="1:63" s="43" customFormat="1" x14ac:dyDescent="0.2">
      <c r="A1236" s="51"/>
      <c r="B1236" s="44"/>
      <c r="C1236" s="44"/>
      <c r="D1236" s="44"/>
      <c r="E1236" s="44"/>
      <c r="F1236" s="44"/>
      <c r="G1236" s="44"/>
      <c r="H1236" s="45"/>
      <c r="I1236" s="44"/>
      <c r="J1236" s="44"/>
      <c r="K1236" s="44"/>
      <c r="L1236" s="44"/>
      <c r="M1236" s="44"/>
      <c r="N1236" s="44"/>
      <c r="O1236" s="44"/>
      <c r="P1236" s="44"/>
      <c r="Q1236" s="44"/>
      <c r="R1236" s="44"/>
      <c r="S1236" s="44"/>
      <c r="T1236" s="44"/>
      <c r="U1236" s="44"/>
      <c r="V1236" s="44"/>
      <c r="W1236" s="44"/>
      <c r="X1236" s="44"/>
      <c r="Y1236" s="44"/>
      <c r="Z1236" s="44"/>
      <c r="AA1236" s="44"/>
      <c r="AB1236" s="44"/>
      <c r="AC1236" s="44"/>
      <c r="AD1236" s="44"/>
      <c r="AE1236" s="44"/>
      <c r="AF1236" s="44"/>
      <c r="AG1236" s="44"/>
      <c r="AH1236" s="44"/>
      <c r="AI1236" s="44"/>
      <c r="AJ1236" s="44"/>
      <c r="AK1236" s="44"/>
      <c r="AL1236" s="44"/>
      <c r="AM1236" s="44"/>
      <c r="AN1236" s="44"/>
      <c r="AO1236" s="44"/>
      <c r="AP1236" s="44"/>
      <c r="AQ1236" s="44"/>
      <c r="AR1236" s="44"/>
      <c r="AS1236" s="44"/>
      <c r="AT1236" s="44"/>
      <c r="AU1236" s="44"/>
      <c r="AV1236" s="44"/>
      <c r="AW1236" s="44"/>
      <c r="AX1236" s="44"/>
      <c r="AY1236" s="44"/>
      <c r="AZ1236" s="44"/>
      <c r="BA1236" s="44"/>
      <c r="BB1236" s="44"/>
      <c r="BC1236" s="44"/>
      <c r="BD1236" s="44"/>
      <c r="BE1236" s="44"/>
      <c r="BF1236" s="44"/>
      <c r="BG1236" s="44"/>
      <c r="BH1236" s="44"/>
      <c r="BI1236" s="44"/>
      <c r="BJ1236" s="44"/>
      <c r="BK1236" s="12"/>
    </row>
    <row r="1237" spans="1:63" s="43" customFormat="1" x14ac:dyDescent="0.2">
      <c r="A1237" s="51"/>
      <c r="B1237" s="44"/>
      <c r="C1237" s="44"/>
      <c r="D1237" s="44"/>
      <c r="E1237" s="44"/>
      <c r="F1237" s="44"/>
      <c r="G1237" s="44"/>
      <c r="H1237" s="45"/>
      <c r="I1237" s="44"/>
      <c r="J1237" s="44"/>
      <c r="K1237" s="44"/>
      <c r="L1237" s="44"/>
      <c r="M1237" s="44"/>
      <c r="N1237" s="44"/>
      <c r="O1237" s="44"/>
      <c r="P1237" s="44"/>
      <c r="Q1237" s="44"/>
      <c r="R1237" s="44"/>
      <c r="S1237" s="44"/>
      <c r="T1237" s="44"/>
      <c r="U1237" s="44"/>
      <c r="V1237" s="44"/>
      <c r="W1237" s="44"/>
      <c r="X1237" s="44"/>
      <c r="Y1237" s="44"/>
      <c r="Z1237" s="44"/>
      <c r="AA1237" s="44"/>
      <c r="AB1237" s="44"/>
      <c r="AC1237" s="44"/>
      <c r="AD1237" s="44"/>
      <c r="AE1237" s="44"/>
      <c r="AF1237" s="44"/>
      <c r="AG1237" s="44"/>
      <c r="AH1237" s="44"/>
      <c r="AI1237" s="44"/>
      <c r="AJ1237" s="44"/>
      <c r="AK1237" s="44"/>
      <c r="AL1237" s="44"/>
      <c r="AM1237" s="44"/>
      <c r="AN1237" s="44"/>
      <c r="AO1237" s="44"/>
      <c r="AP1237" s="44"/>
      <c r="AQ1237" s="44"/>
      <c r="AR1237" s="44"/>
      <c r="AS1237" s="44"/>
      <c r="AT1237" s="44"/>
      <c r="AU1237" s="44"/>
      <c r="AV1237" s="44"/>
      <c r="AW1237" s="44"/>
      <c r="AX1237" s="44"/>
      <c r="AY1237" s="44"/>
      <c r="AZ1237" s="44"/>
      <c r="BA1237" s="44"/>
      <c r="BB1237" s="44"/>
      <c r="BC1237" s="44"/>
      <c r="BD1237" s="44"/>
      <c r="BE1237" s="44"/>
      <c r="BF1237" s="44"/>
      <c r="BG1237" s="44"/>
      <c r="BH1237" s="44"/>
      <c r="BI1237" s="44"/>
      <c r="BJ1237" s="44"/>
      <c r="BK1237" s="12"/>
    </row>
    <row r="1238" spans="1:63" s="43" customFormat="1" x14ac:dyDescent="0.2">
      <c r="A1238" s="51"/>
      <c r="B1238" s="44"/>
      <c r="C1238" s="44"/>
      <c r="D1238" s="44"/>
      <c r="E1238" s="44"/>
      <c r="F1238" s="44"/>
      <c r="G1238" s="44"/>
      <c r="H1238" s="45"/>
      <c r="I1238" s="44"/>
      <c r="J1238" s="44"/>
      <c r="K1238" s="44"/>
      <c r="L1238" s="44"/>
      <c r="M1238" s="44"/>
      <c r="N1238" s="44"/>
      <c r="O1238" s="44"/>
      <c r="P1238" s="44"/>
      <c r="Q1238" s="44"/>
      <c r="R1238" s="44"/>
      <c r="S1238" s="44"/>
      <c r="T1238" s="44"/>
      <c r="U1238" s="44"/>
      <c r="V1238" s="44"/>
      <c r="W1238" s="44"/>
      <c r="X1238" s="44"/>
      <c r="Y1238" s="44"/>
      <c r="Z1238" s="44"/>
      <c r="AA1238" s="44"/>
      <c r="AB1238" s="44"/>
      <c r="AC1238" s="44"/>
      <c r="AD1238" s="44"/>
      <c r="AE1238" s="44"/>
      <c r="AF1238" s="44"/>
      <c r="AG1238" s="44"/>
      <c r="AH1238" s="44"/>
      <c r="AI1238" s="44"/>
      <c r="AJ1238" s="44"/>
      <c r="AK1238" s="44"/>
      <c r="AL1238" s="44"/>
      <c r="AM1238" s="44"/>
      <c r="AN1238" s="44"/>
      <c r="AO1238" s="44"/>
      <c r="AP1238" s="44"/>
      <c r="AQ1238" s="44"/>
      <c r="AR1238" s="44"/>
      <c r="AS1238" s="44"/>
      <c r="AT1238" s="44"/>
      <c r="AU1238" s="44"/>
      <c r="AV1238" s="44"/>
      <c r="AW1238" s="44"/>
      <c r="AX1238" s="44"/>
      <c r="AY1238" s="44"/>
      <c r="AZ1238" s="44"/>
      <c r="BA1238" s="44"/>
      <c r="BB1238" s="44"/>
      <c r="BC1238" s="44"/>
      <c r="BD1238" s="44"/>
      <c r="BE1238" s="44"/>
      <c r="BF1238" s="44"/>
      <c r="BG1238" s="44"/>
      <c r="BH1238" s="44"/>
      <c r="BI1238" s="44"/>
      <c r="BJ1238" s="44"/>
      <c r="BK1238" s="12"/>
    </row>
    <row r="1239" spans="1:63" s="43" customFormat="1" x14ac:dyDescent="0.2">
      <c r="A1239" s="51"/>
      <c r="B1239" s="44"/>
      <c r="C1239" s="44"/>
      <c r="D1239" s="44"/>
      <c r="E1239" s="44"/>
      <c r="F1239" s="44"/>
      <c r="G1239" s="44"/>
      <c r="H1239" s="45"/>
      <c r="I1239" s="44"/>
      <c r="J1239" s="44"/>
      <c r="K1239" s="44"/>
      <c r="L1239" s="44"/>
      <c r="M1239" s="44"/>
      <c r="N1239" s="44"/>
      <c r="O1239" s="44"/>
      <c r="P1239" s="44"/>
      <c r="Q1239" s="44"/>
      <c r="R1239" s="44"/>
      <c r="S1239" s="44"/>
      <c r="T1239" s="44"/>
      <c r="U1239" s="44"/>
      <c r="V1239" s="44"/>
      <c r="W1239" s="44"/>
      <c r="X1239" s="44"/>
      <c r="Y1239" s="44"/>
      <c r="Z1239" s="44"/>
      <c r="AA1239" s="44"/>
      <c r="AB1239" s="44"/>
      <c r="AC1239" s="44"/>
      <c r="AD1239" s="44"/>
      <c r="AE1239" s="44"/>
      <c r="AF1239" s="44"/>
      <c r="AG1239" s="44"/>
      <c r="AH1239" s="44"/>
      <c r="AI1239" s="44"/>
      <c r="AJ1239" s="44"/>
      <c r="AK1239" s="44"/>
      <c r="AL1239" s="44"/>
      <c r="AM1239" s="44"/>
      <c r="AN1239" s="44"/>
      <c r="AO1239" s="44"/>
      <c r="AP1239" s="44"/>
      <c r="AQ1239" s="44"/>
      <c r="AR1239" s="44"/>
      <c r="AS1239" s="44"/>
      <c r="AT1239" s="44"/>
      <c r="AU1239" s="44"/>
      <c r="AV1239" s="44"/>
      <c r="AW1239" s="44"/>
      <c r="AX1239" s="44"/>
      <c r="AY1239" s="44"/>
      <c r="AZ1239" s="44"/>
      <c r="BA1239" s="44"/>
      <c r="BB1239" s="44"/>
      <c r="BC1239" s="44"/>
      <c r="BD1239" s="44"/>
      <c r="BE1239" s="44"/>
      <c r="BF1239" s="44"/>
      <c r="BG1239" s="44"/>
      <c r="BH1239" s="44"/>
      <c r="BI1239" s="44"/>
      <c r="BJ1239" s="44"/>
      <c r="BK1239" s="12"/>
    </row>
    <row r="1240" spans="1:63" s="43" customFormat="1" x14ac:dyDescent="0.2">
      <c r="A1240" s="51"/>
      <c r="B1240" s="44"/>
      <c r="C1240" s="44"/>
      <c r="D1240" s="44"/>
      <c r="E1240" s="44"/>
      <c r="F1240" s="44"/>
      <c r="G1240" s="44"/>
      <c r="H1240" s="45"/>
      <c r="I1240" s="44"/>
      <c r="J1240" s="44"/>
      <c r="K1240" s="44"/>
      <c r="L1240" s="44"/>
      <c r="M1240" s="44"/>
      <c r="N1240" s="44"/>
      <c r="O1240" s="44"/>
      <c r="P1240" s="44"/>
      <c r="Q1240" s="44"/>
      <c r="R1240" s="44"/>
      <c r="S1240" s="44"/>
      <c r="T1240" s="44"/>
      <c r="U1240" s="44"/>
      <c r="V1240" s="44"/>
      <c r="W1240" s="44"/>
      <c r="X1240" s="44"/>
      <c r="Y1240" s="44"/>
      <c r="Z1240" s="44"/>
      <c r="AA1240" s="44"/>
      <c r="AB1240" s="44"/>
      <c r="AC1240" s="44"/>
      <c r="AD1240" s="44"/>
      <c r="AE1240" s="44"/>
      <c r="AF1240" s="44"/>
      <c r="AG1240" s="44"/>
      <c r="AH1240" s="44"/>
      <c r="AI1240" s="44"/>
      <c r="AJ1240" s="44"/>
      <c r="AK1240" s="44"/>
      <c r="AL1240" s="44"/>
      <c r="AM1240" s="44"/>
      <c r="AN1240" s="44"/>
      <c r="AO1240" s="44"/>
      <c r="AP1240" s="44"/>
      <c r="AQ1240" s="44"/>
      <c r="AR1240" s="44"/>
      <c r="AS1240" s="44"/>
      <c r="AT1240" s="44"/>
      <c r="AU1240" s="44"/>
      <c r="AV1240" s="44"/>
      <c r="AW1240" s="44"/>
      <c r="AX1240" s="44"/>
      <c r="AY1240" s="44"/>
      <c r="AZ1240" s="44"/>
      <c r="BA1240" s="44"/>
      <c r="BB1240" s="44"/>
      <c r="BC1240" s="44"/>
      <c r="BD1240" s="44"/>
      <c r="BE1240" s="44"/>
      <c r="BF1240" s="44"/>
      <c r="BG1240" s="44"/>
      <c r="BH1240" s="44"/>
      <c r="BI1240" s="44"/>
      <c r="BJ1240" s="44"/>
      <c r="BK1240" s="12"/>
    </row>
    <row r="1241" spans="1:63" s="43" customFormat="1" x14ac:dyDescent="0.2">
      <c r="A1241" s="51"/>
      <c r="B1241" s="44"/>
      <c r="C1241" s="44"/>
      <c r="D1241" s="44"/>
      <c r="E1241" s="44"/>
      <c r="F1241" s="44"/>
      <c r="G1241" s="44"/>
      <c r="H1241" s="45"/>
      <c r="I1241" s="44"/>
      <c r="J1241" s="44"/>
      <c r="K1241" s="44"/>
      <c r="L1241" s="44"/>
      <c r="M1241" s="44"/>
      <c r="N1241" s="44"/>
      <c r="O1241" s="44"/>
      <c r="P1241" s="44"/>
      <c r="Q1241" s="44"/>
      <c r="R1241" s="44"/>
      <c r="S1241" s="44"/>
      <c r="T1241" s="44"/>
      <c r="U1241" s="44"/>
      <c r="V1241" s="44"/>
      <c r="W1241" s="44"/>
      <c r="X1241" s="44"/>
      <c r="Y1241" s="44"/>
      <c r="Z1241" s="44"/>
      <c r="AA1241" s="44"/>
      <c r="AB1241" s="44"/>
      <c r="AC1241" s="44"/>
      <c r="AD1241" s="44"/>
      <c r="AE1241" s="44"/>
      <c r="AF1241" s="44"/>
      <c r="AG1241" s="44"/>
      <c r="AH1241" s="44"/>
      <c r="AI1241" s="44"/>
      <c r="AJ1241" s="44"/>
      <c r="AK1241" s="44"/>
      <c r="AL1241" s="44"/>
      <c r="AM1241" s="44"/>
      <c r="AN1241" s="44"/>
      <c r="AO1241" s="44"/>
      <c r="AP1241" s="44"/>
      <c r="AQ1241" s="44"/>
      <c r="AR1241" s="44"/>
      <c r="AS1241" s="44"/>
      <c r="AT1241" s="44"/>
      <c r="AU1241" s="44"/>
      <c r="AV1241" s="44"/>
      <c r="AW1241" s="44"/>
      <c r="AX1241" s="44"/>
      <c r="AY1241" s="44"/>
      <c r="AZ1241" s="44"/>
      <c r="BA1241" s="44"/>
      <c r="BB1241" s="44"/>
      <c r="BC1241" s="44"/>
      <c r="BD1241" s="44"/>
      <c r="BE1241" s="44"/>
      <c r="BF1241" s="44"/>
      <c r="BG1241" s="44"/>
      <c r="BH1241" s="44"/>
      <c r="BI1241" s="44"/>
      <c r="BJ1241" s="44"/>
      <c r="BK1241" s="12"/>
    </row>
    <row r="1242" spans="1:63" s="43" customFormat="1" x14ac:dyDescent="0.2">
      <c r="A1242" s="51"/>
      <c r="B1242" s="44"/>
      <c r="C1242" s="44"/>
      <c r="D1242" s="44"/>
      <c r="E1242" s="44"/>
      <c r="F1242" s="44"/>
      <c r="G1242" s="44"/>
      <c r="H1242" s="45"/>
      <c r="I1242" s="44"/>
      <c r="J1242" s="44"/>
      <c r="K1242" s="44"/>
      <c r="L1242" s="44"/>
      <c r="M1242" s="44"/>
      <c r="N1242" s="44"/>
      <c r="O1242" s="44"/>
      <c r="P1242" s="44"/>
      <c r="Q1242" s="44"/>
      <c r="R1242" s="44"/>
      <c r="S1242" s="44"/>
      <c r="T1242" s="44"/>
      <c r="U1242" s="44"/>
      <c r="V1242" s="44"/>
      <c r="W1242" s="44"/>
      <c r="X1242" s="44"/>
      <c r="Y1242" s="44"/>
      <c r="Z1242" s="44"/>
      <c r="AA1242" s="44"/>
      <c r="AB1242" s="44"/>
      <c r="AC1242" s="44"/>
      <c r="AD1242" s="44"/>
      <c r="AE1242" s="44"/>
      <c r="AF1242" s="44"/>
      <c r="AG1242" s="44"/>
      <c r="AH1242" s="44"/>
      <c r="AI1242" s="44"/>
      <c r="AJ1242" s="44"/>
      <c r="AK1242" s="44"/>
      <c r="AL1242" s="44"/>
      <c r="AM1242" s="44"/>
      <c r="AN1242" s="44"/>
      <c r="AO1242" s="44"/>
      <c r="AP1242" s="44"/>
      <c r="AQ1242" s="44"/>
      <c r="AR1242" s="44"/>
      <c r="AS1242" s="44"/>
      <c r="AT1242" s="44"/>
      <c r="AU1242" s="44"/>
      <c r="AV1242" s="44"/>
      <c r="AW1242" s="44"/>
      <c r="AX1242" s="44"/>
      <c r="AY1242" s="44"/>
      <c r="AZ1242" s="44"/>
      <c r="BA1242" s="44"/>
      <c r="BB1242" s="44"/>
      <c r="BC1242" s="44"/>
      <c r="BD1242" s="44"/>
      <c r="BE1242" s="44"/>
      <c r="BF1242" s="44"/>
      <c r="BG1242" s="44"/>
      <c r="BH1242" s="44"/>
      <c r="BI1242" s="44"/>
      <c r="BJ1242" s="44"/>
      <c r="BK1242" s="12"/>
    </row>
    <row r="1243" spans="1:63" s="43" customFormat="1" x14ac:dyDescent="0.2">
      <c r="A1243" s="51"/>
      <c r="B1243" s="44"/>
      <c r="C1243" s="44"/>
      <c r="D1243" s="44"/>
      <c r="E1243" s="44"/>
      <c r="F1243" s="44"/>
      <c r="G1243" s="44"/>
      <c r="H1243" s="45"/>
      <c r="I1243" s="44"/>
      <c r="J1243" s="44"/>
      <c r="K1243" s="44"/>
      <c r="L1243" s="44"/>
      <c r="M1243" s="44"/>
      <c r="N1243" s="44"/>
      <c r="O1243" s="44"/>
      <c r="P1243" s="44"/>
      <c r="Q1243" s="44"/>
      <c r="R1243" s="44"/>
      <c r="S1243" s="44"/>
      <c r="T1243" s="44"/>
      <c r="U1243" s="44"/>
      <c r="V1243" s="44"/>
      <c r="W1243" s="44"/>
      <c r="X1243" s="44"/>
      <c r="Y1243" s="44"/>
      <c r="Z1243" s="44"/>
      <c r="AA1243" s="44"/>
      <c r="AB1243" s="44"/>
      <c r="AC1243" s="44"/>
      <c r="AD1243" s="44"/>
      <c r="AE1243" s="44"/>
      <c r="AF1243" s="44"/>
      <c r="AG1243" s="44"/>
      <c r="AH1243" s="44"/>
      <c r="AI1243" s="44"/>
      <c r="AJ1243" s="44"/>
      <c r="AK1243" s="44"/>
      <c r="AL1243" s="44"/>
      <c r="AM1243" s="44"/>
      <c r="AN1243" s="44"/>
      <c r="AO1243" s="44"/>
      <c r="AP1243" s="44"/>
      <c r="AQ1243" s="44"/>
      <c r="AR1243" s="44"/>
      <c r="AS1243" s="44"/>
      <c r="AT1243" s="44"/>
      <c r="AU1243" s="44"/>
      <c r="AV1243" s="44"/>
      <c r="AW1243" s="44"/>
      <c r="AX1243" s="44"/>
      <c r="AY1243" s="44"/>
      <c r="AZ1243" s="44"/>
      <c r="BA1243" s="44"/>
      <c r="BB1243" s="44"/>
      <c r="BC1243" s="44"/>
      <c r="BD1243" s="44"/>
      <c r="BE1243" s="44"/>
      <c r="BF1243" s="44"/>
      <c r="BG1243" s="44"/>
      <c r="BH1243" s="44"/>
      <c r="BI1243" s="44"/>
      <c r="BJ1243" s="44"/>
      <c r="BK1243" s="12"/>
    </row>
    <row r="1244" spans="1:63" s="43" customFormat="1" x14ac:dyDescent="0.2">
      <c r="A1244" s="51"/>
      <c r="B1244" s="44"/>
      <c r="C1244" s="44"/>
      <c r="D1244" s="44"/>
      <c r="E1244" s="44"/>
      <c r="F1244" s="44"/>
      <c r="G1244" s="44"/>
      <c r="H1244" s="45"/>
      <c r="I1244" s="44"/>
      <c r="J1244" s="44"/>
      <c r="K1244" s="44"/>
      <c r="L1244" s="44"/>
      <c r="M1244" s="44"/>
      <c r="N1244" s="44"/>
      <c r="O1244" s="44"/>
      <c r="P1244" s="44"/>
      <c r="Q1244" s="44"/>
      <c r="R1244" s="44"/>
      <c r="S1244" s="44"/>
      <c r="T1244" s="44"/>
      <c r="U1244" s="44"/>
      <c r="V1244" s="44"/>
      <c r="W1244" s="44"/>
      <c r="X1244" s="44"/>
      <c r="Y1244" s="44"/>
      <c r="Z1244" s="44"/>
      <c r="AA1244" s="44"/>
      <c r="AB1244" s="44"/>
      <c r="AC1244" s="44"/>
      <c r="AD1244" s="44"/>
      <c r="AE1244" s="44"/>
      <c r="AF1244" s="44"/>
      <c r="AG1244" s="44"/>
      <c r="AH1244" s="44"/>
      <c r="AI1244" s="44"/>
      <c r="AJ1244" s="44"/>
      <c r="AK1244" s="44"/>
      <c r="AL1244" s="44"/>
      <c r="AM1244" s="44"/>
      <c r="AN1244" s="44"/>
      <c r="AO1244" s="44"/>
      <c r="AP1244" s="44"/>
      <c r="AQ1244" s="44"/>
      <c r="AR1244" s="44"/>
      <c r="AS1244" s="44"/>
      <c r="AT1244" s="44"/>
      <c r="AU1244" s="44"/>
      <c r="AV1244" s="44"/>
      <c r="AW1244" s="44"/>
      <c r="AX1244" s="44"/>
      <c r="AY1244" s="44"/>
      <c r="AZ1244" s="44"/>
      <c r="BA1244" s="44"/>
      <c r="BB1244" s="44"/>
      <c r="BC1244" s="44"/>
      <c r="BD1244" s="44"/>
      <c r="BE1244" s="44"/>
      <c r="BF1244" s="44"/>
      <c r="BG1244" s="44"/>
      <c r="BH1244" s="44"/>
      <c r="BI1244" s="44"/>
      <c r="BJ1244" s="44"/>
      <c r="BK1244" s="12"/>
    </row>
    <row r="1245" spans="1:63" s="43" customFormat="1" x14ac:dyDescent="0.2">
      <c r="A1245" s="51"/>
      <c r="B1245" s="44"/>
      <c r="C1245" s="44"/>
      <c r="D1245" s="44"/>
      <c r="E1245" s="44"/>
      <c r="F1245" s="44"/>
      <c r="G1245" s="44"/>
      <c r="H1245" s="45"/>
      <c r="I1245" s="44"/>
      <c r="J1245" s="44"/>
      <c r="K1245" s="44"/>
      <c r="L1245" s="44"/>
      <c r="M1245" s="44"/>
      <c r="N1245" s="44"/>
      <c r="O1245" s="44"/>
      <c r="P1245" s="44"/>
      <c r="Q1245" s="44"/>
      <c r="R1245" s="44"/>
      <c r="S1245" s="44"/>
      <c r="T1245" s="44"/>
      <c r="U1245" s="44"/>
      <c r="V1245" s="44"/>
      <c r="W1245" s="44"/>
      <c r="X1245" s="44"/>
      <c r="Y1245" s="44"/>
      <c r="Z1245" s="44"/>
      <c r="AA1245" s="44"/>
      <c r="AB1245" s="44"/>
      <c r="AC1245" s="44"/>
      <c r="AD1245" s="44"/>
      <c r="AE1245" s="44"/>
      <c r="AF1245" s="44"/>
      <c r="AG1245" s="44"/>
      <c r="AH1245" s="44"/>
      <c r="AI1245" s="44"/>
      <c r="AJ1245" s="44"/>
      <c r="AK1245" s="44"/>
      <c r="AL1245" s="44"/>
      <c r="AM1245" s="44"/>
      <c r="AN1245" s="44"/>
      <c r="AO1245" s="44"/>
      <c r="AP1245" s="44"/>
      <c r="AQ1245" s="44"/>
      <c r="AR1245" s="44"/>
      <c r="AS1245" s="44"/>
      <c r="AT1245" s="44"/>
      <c r="AU1245" s="44"/>
      <c r="AV1245" s="44"/>
      <c r="AW1245" s="44"/>
      <c r="AX1245" s="44"/>
      <c r="AY1245" s="44"/>
      <c r="AZ1245" s="44"/>
      <c r="BA1245" s="44"/>
      <c r="BB1245" s="44"/>
      <c r="BC1245" s="44"/>
      <c r="BD1245" s="44"/>
      <c r="BE1245" s="44"/>
      <c r="BF1245" s="44"/>
      <c r="BG1245" s="44"/>
      <c r="BH1245" s="44"/>
      <c r="BI1245" s="44"/>
      <c r="BJ1245" s="44"/>
      <c r="BK1245" s="12"/>
    </row>
    <row r="1246" spans="1:63" s="43" customFormat="1" x14ac:dyDescent="0.2">
      <c r="A1246" s="51"/>
      <c r="B1246" s="44"/>
      <c r="C1246" s="44"/>
      <c r="D1246" s="44"/>
      <c r="E1246" s="44"/>
      <c r="F1246" s="44"/>
      <c r="G1246" s="44"/>
      <c r="H1246" s="45"/>
      <c r="I1246" s="44"/>
      <c r="J1246" s="44"/>
      <c r="K1246" s="44"/>
      <c r="L1246" s="44"/>
      <c r="M1246" s="44"/>
      <c r="N1246" s="44"/>
      <c r="O1246" s="44"/>
      <c r="P1246" s="44"/>
      <c r="Q1246" s="44"/>
      <c r="R1246" s="44"/>
      <c r="S1246" s="44"/>
      <c r="T1246" s="44"/>
      <c r="U1246" s="44"/>
      <c r="V1246" s="44"/>
      <c r="W1246" s="44"/>
      <c r="X1246" s="44"/>
      <c r="Y1246" s="44"/>
      <c r="Z1246" s="44"/>
      <c r="AA1246" s="44"/>
      <c r="AB1246" s="44"/>
      <c r="AC1246" s="44"/>
      <c r="AD1246" s="44"/>
      <c r="AE1246" s="44"/>
      <c r="AF1246" s="44"/>
      <c r="AG1246" s="44"/>
      <c r="AH1246" s="44"/>
      <c r="AI1246" s="44"/>
      <c r="AJ1246" s="44"/>
      <c r="AK1246" s="44"/>
      <c r="AL1246" s="44"/>
      <c r="AM1246" s="44"/>
      <c r="AN1246" s="44"/>
      <c r="AO1246" s="44"/>
      <c r="AP1246" s="44"/>
      <c r="AQ1246" s="44"/>
      <c r="AR1246" s="44"/>
      <c r="AS1246" s="44"/>
      <c r="AT1246" s="44"/>
      <c r="AU1246" s="44"/>
      <c r="AV1246" s="44"/>
      <c r="AW1246" s="44"/>
      <c r="AX1246" s="44"/>
      <c r="AY1246" s="44"/>
      <c r="AZ1246" s="44"/>
      <c r="BA1246" s="44"/>
      <c r="BB1246" s="44"/>
      <c r="BC1246" s="44"/>
      <c r="BD1246" s="44"/>
      <c r="BE1246" s="44"/>
      <c r="BF1246" s="44"/>
      <c r="BG1246" s="44"/>
      <c r="BH1246" s="44"/>
      <c r="BI1246" s="44"/>
      <c r="BJ1246" s="44"/>
      <c r="BK1246" s="12"/>
    </row>
    <row r="1247" spans="1:63" s="43" customFormat="1" x14ac:dyDescent="0.2">
      <c r="A1247" s="51"/>
      <c r="B1247" s="44"/>
      <c r="C1247" s="44"/>
      <c r="D1247" s="44"/>
      <c r="E1247" s="44"/>
      <c r="F1247" s="44"/>
      <c r="G1247" s="44"/>
      <c r="H1247" s="45"/>
      <c r="I1247" s="44"/>
      <c r="J1247" s="44"/>
      <c r="K1247" s="44"/>
      <c r="L1247" s="44"/>
      <c r="M1247" s="44"/>
      <c r="N1247" s="44"/>
      <c r="O1247" s="44"/>
      <c r="P1247" s="44"/>
      <c r="Q1247" s="44"/>
      <c r="R1247" s="44"/>
      <c r="S1247" s="44"/>
      <c r="T1247" s="44"/>
      <c r="U1247" s="44"/>
      <c r="V1247" s="44"/>
      <c r="W1247" s="44"/>
      <c r="X1247" s="44"/>
      <c r="Y1247" s="44"/>
      <c r="Z1247" s="44"/>
      <c r="AA1247" s="44"/>
      <c r="AB1247" s="44"/>
      <c r="AC1247" s="44"/>
      <c r="AD1247" s="44"/>
      <c r="AE1247" s="44"/>
      <c r="AF1247" s="44"/>
      <c r="AG1247" s="44"/>
      <c r="AH1247" s="44"/>
      <c r="AI1247" s="44"/>
      <c r="AJ1247" s="44"/>
      <c r="AK1247" s="44"/>
      <c r="AL1247" s="44"/>
      <c r="AM1247" s="44"/>
      <c r="AN1247" s="44"/>
      <c r="AO1247" s="44"/>
      <c r="AP1247" s="44"/>
      <c r="AQ1247" s="44"/>
      <c r="AR1247" s="44"/>
      <c r="AS1247" s="44"/>
      <c r="AT1247" s="44"/>
      <c r="AU1247" s="44"/>
      <c r="AV1247" s="44"/>
      <c r="AW1247" s="44"/>
      <c r="AX1247" s="44"/>
      <c r="AY1247" s="44"/>
      <c r="AZ1247" s="44"/>
      <c r="BA1247" s="44"/>
      <c r="BB1247" s="44"/>
      <c r="BC1247" s="44"/>
      <c r="BD1247" s="44"/>
      <c r="BE1247" s="44"/>
      <c r="BF1247" s="44"/>
      <c r="BG1247" s="44"/>
      <c r="BH1247" s="44"/>
      <c r="BI1247" s="44"/>
      <c r="BJ1247" s="44"/>
      <c r="BK1247" s="12"/>
    </row>
    <row r="1248" spans="1:63" s="43" customFormat="1" x14ac:dyDescent="0.2">
      <c r="A1248" s="51"/>
      <c r="B1248" s="44"/>
      <c r="C1248" s="44"/>
      <c r="D1248" s="44"/>
      <c r="E1248" s="44"/>
      <c r="F1248" s="44"/>
      <c r="G1248" s="44"/>
      <c r="H1248" s="45"/>
      <c r="I1248" s="44"/>
      <c r="J1248" s="44"/>
      <c r="K1248" s="44"/>
      <c r="L1248" s="44"/>
      <c r="M1248" s="44"/>
      <c r="N1248" s="44"/>
      <c r="O1248" s="44"/>
      <c r="P1248" s="44"/>
      <c r="Q1248" s="44"/>
      <c r="R1248" s="44"/>
      <c r="S1248" s="44"/>
      <c r="T1248" s="44"/>
      <c r="U1248" s="44"/>
      <c r="V1248" s="44"/>
      <c r="W1248" s="44"/>
      <c r="X1248" s="44"/>
      <c r="Y1248" s="44"/>
      <c r="Z1248" s="44"/>
      <c r="AA1248" s="44"/>
      <c r="AB1248" s="44"/>
      <c r="AC1248" s="44"/>
      <c r="AD1248" s="44"/>
      <c r="AE1248" s="44"/>
      <c r="AF1248" s="44"/>
      <c r="AG1248" s="44"/>
      <c r="AH1248" s="44"/>
      <c r="AI1248" s="44"/>
      <c r="AJ1248" s="44"/>
      <c r="AK1248" s="44"/>
      <c r="AL1248" s="44"/>
      <c r="AM1248" s="44"/>
      <c r="AN1248" s="44"/>
      <c r="AO1248" s="44"/>
      <c r="AP1248" s="44"/>
      <c r="AQ1248" s="44"/>
      <c r="AR1248" s="44"/>
      <c r="AS1248" s="44"/>
      <c r="AT1248" s="44"/>
      <c r="AU1248" s="44"/>
      <c r="AV1248" s="44"/>
      <c r="AW1248" s="44"/>
      <c r="AX1248" s="44"/>
      <c r="AY1248" s="44"/>
      <c r="AZ1248" s="44"/>
      <c r="BA1248" s="44"/>
      <c r="BB1248" s="44"/>
      <c r="BC1248" s="44"/>
      <c r="BD1248" s="44"/>
      <c r="BE1248" s="44"/>
      <c r="BF1248" s="44"/>
      <c r="BG1248" s="44"/>
      <c r="BH1248" s="44"/>
      <c r="BI1248" s="44"/>
      <c r="BJ1248" s="44"/>
      <c r="BK1248" s="12"/>
    </row>
    <row r="1249" spans="1:63" s="43" customFormat="1" x14ac:dyDescent="0.2">
      <c r="A1249" s="51"/>
      <c r="B1249" s="44"/>
      <c r="C1249" s="44"/>
      <c r="D1249" s="44"/>
      <c r="E1249" s="44"/>
      <c r="F1249" s="44"/>
      <c r="G1249" s="44"/>
      <c r="H1249" s="45"/>
      <c r="I1249" s="44"/>
      <c r="J1249" s="44"/>
      <c r="K1249" s="44"/>
      <c r="L1249" s="44"/>
      <c r="M1249" s="44"/>
      <c r="N1249" s="44"/>
      <c r="O1249" s="44"/>
      <c r="P1249" s="44"/>
      <c r="Q1249" s="44"/>
      <c r="R1249" s="44"/>
      <c r="S1249" s="44"/>
      <c r="T1249" s="44"/>
      <c r="U1249" s="44"/>
      <c r="V1249" s="44"/>
      <c r="W1249" s="44"/>
      <c r="X1249" s="44"/>
      <c r="Y1249" s="44"/>
      <c r="Z1249" s="44"/>
      <c r="AA1249" s="44"/>
      <c r="AB1249" s="44"/>
      <c r="AC1249" s="44"/>
      <c r="AD1249" s="44"/>
      <c r="AE1249" s="44"/>
      <c r="AF1249" s="44"/>
      <c r="AG1249" s="44"/>
      <c r="AH1249" s="44"/>
      <c r="AI1249" s="44"/>
      <c r="AJ1249" s="44"/>
      <c r="AK1249" s="44"/>
      <c r="AL1249" s="44"/>
      <c r="AM1249" s="44"/>
      <c r="AN1249" s="44"/>
      <c r="AO1249" s="44"/>
      <c r="AP1249" s="44"/>
      <c r="AQ1249" s="44"/>
      <c r="AR1249" s="44"/>
      <c r="AS1249" s="44"/>
      <c r="AT1249" s="44"/>
      <c r="AU1249" s="44"/>
      <c r="AV1249" s="44"/>
      <c r="AW1249" s="44"/>
      <c r="AX1249" s="44"/>
      <c r="AY1249" s="44"/>
      <c r="AZ1249" s="44"/>
      <c r="BA1249" s="44"/>
      <c r="BB1249" s="44"/>
      <c r="BC1249" s="44"/>
      <c r="BD1249" s="44"/>
      <c r="BE1249" s="44"/>
      <c r="BF1249" s="44"/>
      <c r="BG1249" s="44"/>
      <c r="BH1249" s="44"/>
      <c r="BI1249" s="44"/>
      <c r="BJ1249" s="44"/>
      <c r="BK1249" s="12"/>
    </row>
    <row r="1250" spans="1:63" s="43" customFormat="1" x14ac:dyDescent="0.2">
      <c r="A1250" s="51"/>
      <c r="B1250" s="44"/>
      <c r="C1250" s="44"/>
      <c r="D1250" s="44"/>
      <c r="E1250" s="44"/>
      <c r="F1250" s="44"/>
      <c r="G1250" s="44"/>
      <c r="H1250" s="45"/>
      <c r="I1250" s="44"/>
      <c r="J1250" s="44"/>
      <c r="K1250" s="44"/>
      <c r="L1250" s="44"/>
      <c r="M1250" s="44"/>
      <c r="N1250" s="44"/>
      <c r="O1250" s="44"/>
      <c r="P1250" s="44"/>
      <c r="Q1250" s="44"/>
      <c r="R1250" s="44"/>
      <c r="S1250" s="44"/>
      <c r="T1250" s="44"/>
      <c r="U1250" s="44"/>
      <c r="V1250" s="44"/>
      <c r="W1250" s="44"/>
      <c r="X1250" s="44"/>
      <c r="Y1250" s="44"/>
      <c r="Z1250" s="44"/>
      <c r="AA1250" s="44"/>
      <c r="AB1250" s="44"/>
      <c r="AC1250" s="44"/>
      <c r="AD1250" s="44"/>
      <c r="AE1250" s="44"/>
      <c r="AF1250" s="44"/>
      <c r="AG1250" s="44"/>
      <c r="AH1250" s="44"/>
      <c r="AI1250" s="44"/>
      <c r="AJ1250" s="44"/>
      <c r="AK1250" s="44"/>
      <c r="AL1250" s="44"/>
      <c r="AM1250" s="44"/>
      <c r="AN1250" s="44"/>
      <c r="AO1250" s="44"/>
      <c r="AP1250" s="44"/>
      <c r="AQ1250" s="44"/>
      <c r="AR1250" s="44"/>
      <c r="AS1250" s="44"/>
      <c r="AT1250" s="44"/>
      <c r="AU1250" s="44"/>
      <c r="AV1250" s="44"/>
      <c r="AW1250" s="44"/>
      <c r="AX1250" s="44"/>
      <c r="AY1250" s="44"/>
      <c r="AZ1250" s="44"/>
      <c r="BA1250" s="44"/>
      <c r="BB1250" s="44"/>
      <c r="BC1250" s="44"/>
      <c r="BD1250" s="44"/>
      <c r="BE1250" s="44"/>
      <c r="BF1250" s="44"/>
      <c r="BG1250" s="44"/>
      <c r="BH1250" s="44"/>
      <c r="BI1250" s="44"/>
      <c r="BJ1250" s="44"/>
      <c r="BK1250" s="12"/>
    </row>
    <row r="1251" spans="1:63" s="43" customFormat="1" x14ac:dyDescent="0.2">
      <c r="A1251" s="51"/>
      <c r="B1251" s="44"/>
      <c r="C1251" s="44"/>
      <c r="D1251" s="44"/>
      <c r="E1251" s="44"/>
      <c r="F1251" s="44"/>
      <c r="G1251" s="44"/>
      <c r="H1251" s="45"/>
      <c r="I1251" s="44"/>
      <c r="J1251" s="44"/>
      <c r="K1251" s="44"/>
      <c r="L1251" s="44"/>
      <c r="M1251" s="44"/>
      <c r="N1251" s="44"/>
      <c r="O1251" s="44"/>
      <c r="P1251" s="44"/>
      <c r="Q1251" s="44"/>
      <c r="R1251" s="44"/>
      <c r="S1251" s="44"/>
      <c r="T1251" s="44"/>
      <c r="U1251" s="44"/>
      <c r="V1251" s="44"/>
      <c r="W1251" s="44"/>
      <c r="X1251" s="44"/>
      <c r="Y1251" s="44"/>
      <c r="Z1251" s="44"/>
      <c r="AA1251" s="44"/>
      <c r="AB1251" s="44"/>
      <c r="AC1251" s="44"/>
      <c r="AD1251" s="44"/>
      <c r="AE1251" s="44"/>
      <c r="AF1251" s="44"/>
      <c r="AG1251" s="44"/>
      <c r="AH1251" s="44"/>
      <c r="AI1251" s="44"/>
      <c r="AJ1251" s="44"/>
      <c r="AK1251" s="44"/>
      <c r="AL1251" s="44"/>
      <c r="AM1251" s="44"/>
      <c r="AN1251" s="44"/>
      <c r="AO1251" s="44"/>
      <c r="AP1251" s="44"/>
      <c r="AQ1251" s="44"/>
      <c r="AR1251" s="44"/>
      <c r="AS1251" s="44"/>
      <c r="AT1251" s="44"/>
      <c r="AU1251" s="44"/>
      <c r="AV1251" s="44"/>
      <c r="AW1251" s="44"/>
      <c r="AX1251" s="44"/>
      <c r="AY1251" s="44"/>
      <c r="AZ1251" s="44"/>
      <c r="BA1251" s="44"/>
      <c r="BB1251" s="44"/>
      <c r="BC1251" s="44"/>
      <c r="BD1251" s="44"/>
      <c r="BE1251" s="44"/>
      <c r="BF1251" s="44"/>
      <c r="BG1251" s="44"/>
      <c r="BH1251" s="44"/>
      <c r="BI1251" s="44"/>
      <c r="BJ1251" s="44"/>
      <c r="BK1251" s="12"/>
    </row>
    <row r="1252" spans="1:63" s="43" customFormat="1" x14ac:dyDescent="0.2">
      <c r="A1252" s="51"/>
      <c r="B1252" s="44"/>
      <c r="C1252" s="44"/>
      <c r="D1252" s="44"/>
      <c r="E1252" s="44"/>
      <c r="F1252" s="44"/>
      <c r="G1252" s="44"/>
      <c r="H1252" s="45"/>
      <c r="I1252" s="44"/>
      <c r="J1252" s="44"/>
      <c r="K1252" s="44"/>
      <c r="L1252" s="44"/>
      <c r="M1252" s="44"/>
      <c r="N1252" s="44"/>
      <c r="O1252" s="44"/>
      <c r="P1252" s="44"/>
      <c r="Q1252" s="44"/>
      <c r="R1252" s="44"/>
      <c r="S1252" s="44"/>
      <c r="T1252" s="44"/>
      <c r="U1252" s="44"/>
      <c r="V1252" s="44"/>
      <c r="W1252" s="44"/>
      <c r="X1252" s="44"/>
      <c r="Y1252" s="44"/>
      <c r="Z1252" s="44"/>
      <c r="AA1252" s="44"/>
      <c r="AB1252" s="44"/>
      <c r="AC1252" s="44"/>
      <c r="AD1252" s="44"/>
      <c r="AE1252" s="44"/>
      <c r="AF1252" s="44"/>
      <c r="AG1252" s="44"/>
      <c r="AH1252" s="44"/>
      <c r="AI1252" s="44"/>
      <c r="AJ1252" s="44"/>
      <c r="AK1252" s="44"/>
      <c r="AL1252" s="44"/>
      <c r="AM1252" s="44"/>
      <c r="AN1252" s="44"/>
      <c r="AO1252" s="44"/>
      <c r="AP1252" s="44"/>
      <c r="AQ1252" s="44"/>
      <c r="AR1252" s="44"/>
      <c r="AS1252" s="44"/>
      <c r="AT1252" s="44"/>
      <c r="AU1252" s="44"/>
      <c r="AV1252" s="44"/>
      <c r="AW1252" s="44"/>
      <c r="AX1252" s="44"/>
      <c r="AY1252" s="44"/>
      <c r="AZ1252" s="44"/>
      <c r="BA1252" s="44"/>
      <c r="BB1252" s="44"/>
      <c r="BC1252" s="44"/>
      <c r="BD1252" s="44"/>
      <c r="BE1252" s="44"/>
      <c r="BF1252" s="44"/>
      <c r="BG1252" s="44"/>
      <c r="BH1252" s="44"/>
      <c r="BI1252" s="44"/>
      <c r="BJ1252" s="44"/>
      <c r="BK1252" s="12"/>
    </row>
    <row r="1253" spans="1:63" s="43" customFormat="1" x14ac:dyDescent="0.2">
      <c r="A1253" s="51"/>
      <c r="B1253" s="44"/>
      <c r="C1253" s="44"/>
      <c r="D1253" s="44"/>
      <c r="E1253" s="44"/>
      <c r="F1253" s="44"/>
      <c r="G1253" s="44"/>
      <c r="H1253" s="45"/>
      <c r="I1253" s="44"/>
      <c r="J1253" s="44"/>
      <c r="K1253" s="44"/>
      <c r="L1253" s="44"/>
      <c r="M1253" s="44"/>
      <c r="N1253" s="44"/>
      <c r="O1253" s="44"/>
      <c r="P1253" s="44"/>
      <c r="Q1253" s="44"/>
      <c r="R1253" s="44"/>
      <c r="S1253" s="44"/>
      <c r="T1253" s="44"/>
      <c r="U1253" s="44"/>
      <c r="V1253" s="44"/>
      <c r="W1253" s="44"/>
      <c r="X1253" s="44"/>
      <c r="Y1253" s="44"/>
      <c r="Z1253" s="44"/>
      <c r="AA1253" s="44"/>
      <c r="AB1253" s="44"/>
      <c r="AC1253" s="44"/>
      <c r="AD1253" s="44"/>
      <c r="AE1253" s="44"/>
      <c r="AF1253" s="44"/>
      <c r="AG1253" s="44"/>
      <c r="AH1253" s="44"/>
      <c r="AI1253" s="44"/>
      <c r="AJ1253" s="44"/>
      <c r="AK1253" s="44"/>
      <c r="AL1253" s="44"/>
      <c r="AM1253" s="44"/>
      <c r="AN1253" s="44"/>
      <c r="AO1253" s="44"/>
      <c r="AP1253" s="44"/>
      <c r="AQ1253" s="44"/>
      <c r="AR1253" s="44"/>
      <c r="AS1253" s="44"/>
      <c r="AT1253" s="44"/>
      <c r="AU1253" s="44"/>
      <c r="AV1253" s="44"/>
      <c r="AW1253" s="44"/>
      <c r="AX1253" s="44"/>
      <c r="AY1253" s="44"/>
      <c r="AZ1253" s="44"/>
      <c r="BA1253" s="44"/>
      <c r="BB1253" s="44"/>
      <c r="BC1253" s="44"/>
      <c r="BD1253" s="44"/>
      <c r="BE1253" s="44"/>
      <c r="BF1253" s="44"/>
      <c r="BG1253" s="44"/>
      <c r="BH1253" s="44"/>
      <c r="BI1253" s="44"/>
      <c r="BJ1253" s="44"/>
      <c r="BK1253" s="12"/>
    </row>
  </sheetData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8195" r:id="rId3" name="CheckBox1">
          <controlPr defaultSize="0" autoLine="0" autoPict="0" r:id="rId4">
            <anchor moveWithCells="1">
              <from>
                <xdr:col>1</xdr:col>
                <xdr:colOff>95250</xdr:colOff>
                <xdr:row>0</xdr:row>
                <xdr:rowOff>47625</xdr:rowOff>
              </from>
              <to>
                <xdr:col>3</xdr:col>
                <xdr:colOff>209550</xdr:colOff>
                <xdr:row>1</xdr:row>
                <xdr:rowOff>114300</xdr:rowOff>
              </to>
            </anchor>
          </controlPr>
        </control>
      </mc:Choice>
      <mc:Fallback>
        <control shapeId="8195" r:id="rId3" name="CheckBox1"/>
      </mc:Fallback>
    </mc:AlternateContent>
    <mc:AlternateContent xmlns:mc="http://schemas.openxmlformats.org/markup-compatibility/2006">
      <mc:Choice Requires="x14">
        <control shapeId="8193" r:id="rId5" name="Button 1">
          <controlPr defaultSize="0" print="0" autoFill="0" autoPict="0" macro="[0]!setFormula">
            <anchor moveWithCells="1" sizeWithCells="1">
              <from>
                <xdr:col>0</xdr:col>
                <xdr:colOff>9525</xdr:colOff>
                <xdr:row>0</xdr:row>
                <xdr:rowOff>19050</xdr:rowOff>
              </from>
              <to>
                <xdr:col>0</xdr:col>
                <xdr:colOff>1133475</xdr:colOff>
                <xdr:row>1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" name="Button 4">
          <controlPr defaultSize="0" print="0" autoFill="0" autoPict="0" macro="[0]!getDiscountFactor">
            <anchor moveWithCells="1" sizeWithCells="1">
              <from>
                <xdr:col>3</xdr:col>
                <xdr:colOff>666750</xdr:colOff>
                <xdr:row>0</xdr:row>
                <xdr:rowOff>28575</xdr:rowOff>
              </from>
              <to>
                <xdr:col>6</xdr:col>
                <xdr:colOff>76200</xdr:colOff>
                <xdr:row>1</xdr:row>
                <xdr:rowOff>133350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1339"/>
  <sheetViews>
    <sheetView workbookViewId="0"/>
  </sheetViews>
  <sheetFormatPr defaultRowHeight="12.75" x14ac:dyDescent="0.2"/>
  <cols>
    <col min="1" max="1" width="14" customWidth="1"/>
    <col min="2" max="2" width="10.5703125" bestFit="1" customWidth="1"/>
    <col min="3" max="3" width="11.28515625" bestFit="1" customWidth="1"/>
    <col min="5" max="5" width="12.140625" bestFit="1" customWidth="1"/>
    <col min="6" max="6" width="12.28515625" bestFit="1" customWidth="1"/>
    <col min="7" max="7" width="18.28515625" style="62" bestFit="1" customWidth="1"/>
    <col min="8" max="8" width="17.7109375" style="62" bestFit="1" customWidth="1"/>
    <col min="9" max="9" width="68.85546875" style="64" customWidth="1"/>
    <col min="10" max="10" width="13.7109375" customWidth="1"/>
  </cols>
  <sheetData>
    <row r="1" spans="1:9" ht="18" customHeight="1" x14ac:dyDescent="0.3">
      <c r="A1" s="60" t="s">
        <v>24</v>
      </c>
      <c r="B1" s="60"/>
      <c r="C1" s="60"/>
      <c r="D1" s="60"/>
      <c r="E1" s="60"/>
    </row>
    <row r="2" spans="1:9" ht="15" customHeight="1" x14ac:dyDescent="0.2">
      <c r="A2" s="14" t="s">
        <v>13</v>
      </c>
      <c r="B2" s="59">
        <v>36690</v>
      </c>
    </row>
    <row r="3" spans="1:9" s="61" customFormat="1" ht="15.75" customHeight="1" x14ac:dyDescent="0.2">
      <c r="A3" s="61" t="s">
        <v>14</v>
      </c>
      <c r="B3" s="61" t="s">
        <v>15</v>
      </c>
      <c r="C3" s="61" t="s">
        <v>16</v>
      </c>
      <c r="D3" s="61" t="s">
        <v>17</v>
      </c>
      <c r="E3" s="61" t="s">
        <v>23</v>
      </c>
      <c r="F3" s="61" t="s">
        <v>18</v>
      </c>
      <c r="G3" s="63" t="s">
        <v>21</v>
      </c>
      <c r="H3" s="63" t="s">
        <v>19</v>
      </c>
      <c r="I3" s="66" t="s">
        <v>20</v>
      </c>
    </row>
    <row r="4" spans="1:9" ht="15" customHeight="1" x14ac:dyDescent="0.2">
      <c r="A4" t="s">
        <v>27</v>
      </c>
      <c r="B4" t="s">
        <v>26</v>
      </c>
      <c r="C4" t="s">
        <v>22</v>
      </c>
      <c r="D4" s="59"/>
      <c r="F4">
        <v>1785011</v>
      </c>
      <c r="G4" s="62" t="s">
        <v>25</v>
      </c>
      <c r="I4" s="65"/>
    </row>
    <row r="5" spans="1:9" x14ac:dyDescent="0.2">
      <c r="D5" s="59"/>
      <c r="I5" s="65"/>
    </row>
    <row r="6" spans="1:9" x14ac:dyDescent="0.2">
      <c r="D6" s="59"/>
      <c r="I6" s="65"/>
    </row>
    <row r="7" spans="1:9" x14ac:dyDescent="0.2">
      <c r="D7" s="59"/>
      <c r="I7" s="65"/>
    </row>
    <row r="8" spans="1:9" x14ac:dyDescent="0.2">
      <c r="D8" s="59"/>
    </row>
    <row r="9" spans="1:9" x14ac:dyDescent="0.2">
      <c r="D9" s="59"/>
    </row>
    <row r="10" spans="1:9" x14ac:dyDescent="0.2">
      <c r="D10" s="59"/>
    </row>
    <row r="11" spans="1:9" x14ac:dyDescent="0.2">
      <c r="D11" s="59"/>
    </row>
    <row r="12" spans="1:9" x14ac:dyDescent="0.2">
      <c r="D12" s="59"/>
    </row>
    <row r="13" spans="1:9" x14ac:dyDescent="0.2">
      <c r="D13" s="59"/>
    </row>
    <row r="14" spans="1:9" x14ac:dyDescent="0.2">
      <c r="D14" s="59"/>
    </row>
    <row r="15" spans="1:9" x14ac:dyDescent="0.2">
      <c r="D15" s="59"/>
    </row>
    <row r="16" spans="1:9" x14ac:dyDescent="0.2">
      <c r="D16" s="59"/>
    </row>
    <row r="17" spans="4:4" x14ac:dyDescent="0.2">
      <c r="D17" s="59"/>
    </row>
    <row r="18" spans="4:4" x14ac:dyDescent="0.2">
      <c r="D18" s="59"/>
    </row>
    <row r="19" spans="4:4" x14ac:dyDescent="0.2">
      <c r="D19" s="59"/>
    </row>
    <row r="20" spans="4:4" x14ac:dyDescent="0.2">
      <c r="D20" s="59"/>
    </row>
    <row r="21" spans="4:4" x14ac:dyDescent="0.2">
      <c r="D21" s="59"/>
    </row>
    <row r="22" spans="4:4" x14ac:dyDescent="0.2">
      <c r="D22" s="59"/>
    </row>
    <row r="23" spans="4:4" x14ac:dyDescent="0.2">
      <c r="D23" s="59"/>
    </row>
    <row r="24" spans="4:4" x14ac:dyDescent="0.2">
      <c r="D24" s="59"/>
    </row>
    <row r="25" spans="4:4" x14ac:dyDescent="0.2">
      <c r="D25" s="59"/>
    </row>
    <row r="26" spans="4:4" x14ac:dyDescent="0.2">
      <c r="D26" s="59"/>
    </row>
    <row r="27" spans="4:4" x14ac:dyDescent="0.2">
      <c r="D27" s="59"/>
    </row>
    <row r="28" spans="4:4" x14ac:dyDescent="0.2">
      <c r="D28" s="59"/>
    </row>
    <row r="29" spans="4:4" x14ac:dyDescent="0.2">
      <c r="D29" s="59"/>
    </row>
    <row r="30" spans="4:4" x14ac:dyDescent="0.2">
      <c r="D30" s="59"/>
    </row>
    <row r="31" spans="4:4" x14ac:dyDescent="0.2">
      <c r="D31" s="59"/>
    </row>
    <row r="32" spans="4:4" x14ac:dyDescent="0.2">
      <c r="D32" s="59"/>
    </row>
    <row r="33" spans="4:4" x14ac:dyDescent="0.2">
      <c r="D33" s="59"/>
    </row>
    <row r="34" spans="4:4" x14ac:dyDescent="0.2">
      <c r="D34" s="59"/>
    </row>
    <row r="35" spans="4:4" x14ac:dyDescent="0.2">
      <c r="D35" s="59"/>
    </row>
    <row r="36" spans="4:4" x14ac:dyDescent="0.2">
      <c r="D36" s="59"/>
    </row>
    <row r="37" spans="4:4" x14ac:dyDescent="0.2">
      <c r="D37" s="59"/>
    </row>
    <row r="38" spans="4:4" x14ac:dyDescent="0.2">
      <c r="D38" s="59"/>
    </row>
    <row r="39" spans="4:4" x14ac:dyDescent="0.2">
      <c r="D39" s="59"/>
    </row>
    <row r="40" spans="4:4" x14ac:dyDescent="0.2">
      <c r="D40" s="59"/>
    </row>
    <row r="41" spans="4:4" x14ac:dyDescent="0.2">
      <c r="D41" s="59"/>
    </row>
    <row r="42" spans="4:4" x14ac:dyDescent="0.2">
      <c r="D42" s="59"/>
    </row>
    <row r="43" spans="4:4" x14ac:dyDescent="0.2">
      <c r="D43" s="59"/>
    </row>
    <row r="44" spans="4:4" x14ac:dyDescent="0.2">
      <c r="D44" s="59"/>
    </row>
    <row r="45" spans="4:4" x14ac:dyDescent="0.2">
      <c r="D45" s="59"/>
    </row>
    <row r="46" spans="4:4" x14ac:dyDescent="0.2">
      <c r="D46" s="59"/>
    </row>
    <row r="47" spans="4:4" x14ac:dyDescent="0.2">
      <c r="D47" s="59"/>
    </row>
    <row r="48" spans="4:4" x14ac:dyDescent="0.2">
      <c r="D48" s="59"/>
    </row>
    <row r="49" spans="4:4" x14ac:dyDescent="0.2">
      <c r="D49" s="59"/>
    </row>
    <row r="50" spans="4:4" x14ac:dyDescent="0.2">
      <c r="D50" s="59"/>
    </row>
    <row r="51" spans="4:4" x14ac:dyDescent="0.2">
      <c r="D51" s="59"/>
    </row>
    <row r="52" spans="4:4" x14ac:dyDescent="0.2">
      <c r="D52" s="59"/>
    </row>
    <row r="53" spans="4:4" x14ac:dyDescent="0.2">
      <c r="D53" s="59"/>
    </row>
    <row r="54" spans="4:4" x14ac:dyDescent="0.2">
      <c r="D54" s="59"/>
    </row>
    <row r="55" spans="4:4" x14ac:dyDescent="0.2">
      <c r="D55" s="59"/>
    </row>
    <row r="56" spans="4:4" x14ac:dyDescent="0.2">
      <c r="D56" s="59"/>
    </row>
    <row r="57" spans="4:4" x14ac:dyDescent="0.2">
      <c r="D57" s="59"/>
    </row>
    <row r="58" spans="4:4" x14ac:dyDescent="0.2">
      <c r="D58" s="59"/>
    </row>
    <row r="59" spans="4:4" x14ac:dyDescent="0.2">
      <c r="D59" s="59"/>
    </row>
    <row r="60" spans="4:4" x14ac:dyDescent="0.2">
      <c r="D60" s="59"/>
    </row>
    <row r="61" spans="4:4" x14ac:dyDescent="0.2">
      <c r="D61" s="59"/>
    </row>
    <row r="62" spans="4:4" x14ac:dyDescent="0.2">
      <c r="D62" s="59"/>
    </row>
    <row r="63" spans="4:4" x14ac:dyDescent="0.2">
      <c r="D63" s="59"/>
    </row>
    <row r="64" spans="4:4" x14ac:dyDescent="0.2">
      <c r="D64" s="59"/>
    </row>
    <row r="65" spans="4:4" x14ac:dyDescent="0.2">
      <c r="D65" s="59"/>
    </row>
    <row r="66" spans="4:4" x14ac:dyDescent="0.2">
      <c r="D66" s="59"/>
    </row>
    <row r="67" spans="4:4" x14ac:dyDescent="0.2">
      <c r="D67" s="59"/>
    </row>
    <row r="68" spans="4:4" x14ac:dyDescent="0.2">
      <c r="D68" s="59"/>
    </row>
    <row r="69" spans="4:4" x14ac:dyDescent="0.2">
      <c r="D69" s="59"/>
    </row>
    <row r="70" spans="4:4" x14ac:dyDescent="0.2">
      <c r="D70" s="59"/>
    </row>
    <row r="71" spans="4:4" x14ac:dyDescent="0.2">
      <c r="D71" s="59"/>
    </row>
    <row r="72" spans="4:4" x14ac:dyDescent="0.2">
      <c r="D72" s="59"/>
    </row>
    <row r="73" spans="4:4" x14ac:dyDescent="0.2">
      <c r="D73" s="59"/>
    </row>
    <row r="74" spans="4:4" x14ac:dyDescent="0.2">
      <c r="D74" s="59"/>
    </row>
    <row r="75" spans="4:4" x14ac:dyDescent="0.2">
      <c r="D75" s="59"/>
    </row>
    <row r="76" spans="4:4" x14ac:dyDescent="0.2">
      <c r="D76" s="59"/>
    </row>
    <row r="77" spans="4:4" x14ac:dyDescent="0.2">
      <c r="D77" s="59"/>
    </row>
    <row r="78" spans="4:4" x14ac:dyDescent="0.2">
      <c r="D78" s="59"/>
    </row>
    <row r="79" spans="4:4" x14ac:dyDescent="0.2">
      <c r="D79" s="59"/>
    </row>
    <row r="80" spans="4:4" x14ac:dyDescent="0.2">
      <c r="D80" s="59"/>
    </row>
    <row r="81" spans="4:4" x14ac:dyDescent="0.2">
      <c r="D81" s="59"/>
    </row>
    <row r="82" spans="4:4" x14ac:dyDescent="0.2">
      <c r="D82" s="59"/>
    </row>
    <row r="83" spans="4:4" x14ac:dyDescent="0.2">
      <c r="D83" s="59"/>
    </row>
    <row r="84" spans="4:4" x14ac:dyDescent="0.2">
      <c r="D84" s="59"/>
    </row>
    <row r="85" spans="4:4" x14ac:dyDescent="0.2">
      <c r="D85" s="59"/>
    </row>
    <row r="86" spans="4:4" x14ac:dyDescent="0.2">
      <c r="D86" s="59"/>
    </row>
    <row r="87" spans="4:4" x14ac:dyDescent="0.2">
      <c r="D87" s="59"/>
    </row>
    <row r="88" spans="4:4" x14ac:dyDescent="0.2">
      <c r="D88" s="59"/>
    </row>
    <row r="89" spans="4:4" x14ac:dyDescent="0.2">
      <c r="D89" s="59"/>
    </row>
    <row r="90" spans="4:4" x14ac:dyDescent="0.2">
      <c r="D90" s="59"/>
    </row>
    <row r="91" spans="4:4" x14ac:dyDescent="0.2">
      <c r="D91" s="59"/>
    </row>
    <row r="92" spans="4:4" x14ac:dyDescent="0.2">
      <c r="D92" s="59"/>
    </row>
    <row r="93" spans="4:4" x14ac:dyDescent="0.2">
      <c r="D93" s="59"/>
    </row>
    <row r="94" spans="4:4" x14ac:dyDescent="0.2">
      <c r="D94" s="59"/>
    </row>
    <row r="95" spans="4:4" x14ac:dyDescent="0.2">
      <c r="D95" s="59"/>
    </row>
    <row r="96" spans="4:4" x14ac:dyDescent="0.2">
      <c r="D96" s="59"/>
    </row>
    <row r="97" spans="4:4" x14ac:dyDescent="0.2">
      <c r="D97" s="59"/>
    </row>
    <row r="98" spans="4:4" x14ac:dyDescent="0.2">
      <c r="D98" s="59"/>
    </row>
    <row r="99" spans="4:4" x14ac:dyDescent="0.2">
      <c r="D99" s="59"/>
    </row>
    <row r="100" spans="4:4" x14ac:dyDescent="0.2">
      <c r="D100" s="59"/>
    </row>
    <row r="101" spans="4:4" x14ac:dyDescent="0.2">
      <c r="D101" s="59"/>
    </row>
    <row r="102" spans="4:4" x14ac:dyDescent="0.2">
      <c r="D102" s="59"/>
    </row>
    <row r="103" spans="4:4" x14ac:dyDescent="0.2">
      <c r="D103" s="59"/>
    </row>
    <row r="104" spans="4:4" x14ac:dyDescent="0.2">
      <c r="D104" s="59"/>
    </row>
    <row r="105" spans="4:4" x14ac:dyDescent="0.2">
      <c r="D105" s="59"/>
    </row>
    <row r="106" spans="4:4" x14ac:dyDescent="0.2">
      <c r="D106" s="59"/>
    </row>
    <row r="107" spans="4:4" x14ac:dyDescent="0.2">
      <c r="D107" s="59"/>
    </row>
    <row r="108" spans="4:4" x14ac:dyDescent="0.2">
      <c r="D108" s="59"/>
    </row>
    <row r="109" spans="4:4" x14ac:dyDescent="0.2">
      <c r="D109" s="59"/>
    </row>
    <row r="110" spans="4:4" x14ac:dyDescent="0.2">
      <c r="D110" s="59"/>
    </row>
    <row r="111" spans="4:4" x14ac:dyDescent="0.2">
      <c r="D111" s="59"/>
    </row>
    <row r="112" spans="4:4" x14ac:dyDescent="0.2">
      <c r="D112" s="59"/>
    </row>
    <row r="113" spans="4:4" x14ac:dyDescent="0.2">
      <c r="D113" s="59"/>
    </row>
    <row r="114" spans="4:4" x14ac:dyDescent="0.2">
      <c r="D114" s="59"/>
    </row>
    <row r="115" spans="4:4" x14ac:dyDescent="0.2">
      <c r="D115" s="59"/>
    </row>
    <row r="116" spans="4:4" x14ac:dyDescent="0.2">
      <c r="D116" s="59"/>
    </row>
    <row r="117" spans="4:4" x14ac:dyDescent="0.2">
      <c r="D117" s="59"/>
    </row>
    <row r="118" spans="4:4" x14ac:dyDescent="0.2">
      <c r="D118" s="59"/>
    </row>
    <row r="119" spans="4:4" x14ac:dyDescent="0.2">
      <c r="D119" s="59"/>
    </row>
    <row r="120" spans="4:4" x14ac:dyDescent="0.2">
      <c r="D120" s="59"/>
    </row>
    <row r="121" spans="4:4" x14ac:dyDescent="0.2">
      <c r="D121" s="59"/>
    </row>
    <row r="122" spans="4:4" x14ac:dyDescent="0.2">
      <c r="D122" s="59"/>
    </row>
    <row r="123" spans="4:4" x14ac:dyDescent="0.2">
      <c r="D123" s="59"/>
    </row>
    <row r="124" spans="4:4" x14ac:dyDescent="0.2">
      <c r="D124" s="59"/>
    </row>
    <row r="125" spans="4:4" x14ac:dyDescent="0.2">
      <c r="D125" s="59"/>
    </row>
    <row r="126" spans="4:4" x14ac:dyDescent="0.2">
      <c r="D126" s="59"/>
    </row>
    <row r="127" spans="4:4" x14ac:dyDescent="0.2">
      <c r="D127" s="59"/>
    </row>
    <row r="128" spans="4:4" x14ac:dyDescent="0.2">
      <c r="D128" s="59"/>
    </row>
    <row r="129" spans="4:4" x14ac:dyDescent="0.2">
      <c r="D129" s="59"/>
    </row>
    <row r="130" spans="4:4" x14ac:dyDescent="0.2">
      <c r="D130" s="59"/>
    </row>
    <row r="131" spans="4:4" x14ac:dyDescent="0.2">
      <c r="D131" s="59"/>
    </row>
    <row r="132" spans="4:4" x14ac:dyDescent="0.2">
      <c r="D132" s="59"/>
    </row>
    <row r="133" spans="4:4" x14ac:dyDescent="0.2">
      <c r="D133" s="59"/>
    </row>
    <row r="134" spans="4:4" x14ac:dyDescent="0.2">
      <c r="D134" s="59"/>
    </row>
    <row r="135" spans="4:4" x14ac:dyDescent="0.2">
      <c r="D135" s="59"/>
    </row>
    <row r="136" spans="4:4" x14ac:dyDescent="0.2">
      <c r="D136" s="59"/>
    </row>
    <row r="137" spans="4:4" x14ac:dyDescent="0.2">
      <c r="D137" s="59"/>
    </row>
    <row r="138" spans="4:4" x14ac:dyDescent="0.2">
      <c r="D138" s="59"/>
    </row>
    <row r="139" spans="4:4" x14ac:dyDescent="0.2">
      <c r="D139" s="59"/>
    </row>
    <row r="140" spans="4:4" x14ac:dyDescent="0.2">
      <c r="D140" s="59"/>
    </row>
    <row r="141" spans="4:4" x14ac:dyDescent="0.2">
      <c r="D141" s="59"/>
    </row>
    <row r="142" spans="4:4" x14ac:dyDescent="0.2">
      <c r="D142" s="59"/>
    </row>
    <row r="143" spans="4:4" x14ac:dyDescent="0.2">
      <c r="D143" s="59"/>
    </row>
    <row r="144" spans="4:4" x14ac:dyDescent="0.2">
      <c r="D144" s="59"/>
    </row>
    <row r="145" spans="4:4" x14ac:dyDescent="0.2">
      <c r="D145" s="59"/>
    </row>
    <row r="146" spans="4:4" x14ac:dyDescent="0.2">
      <c r="D146" s="59"/>
    </row>
    <row r="147" spans="4:4" x14ac:dyDescent="0.2">
      <c r="D147" s="59"/>
    </row>
    <row r="148" spans="4:4" x14ac:dyDescent="0.2">
      <c r="D148" s="59"/>
    </row>
    <row r="149" spans="4:4" x14ac:dyDescent="0.2">
      <c r="D149" s="59"/>
    </row>
    <row r="150" spans="4:4" x14ac:dyDescent="0.2">
      <c r="D150" s="59"/>
    </row>
    <row r="151" spans="4:4" x14ac:dyDescent="0.2">
      <c r="D151" s="59"/>
    </row>
    <row r="152" spans="4:4" x14ac:dyDescent="0.2">
      <c r="D152" s="59"/>
    </row>
    <row r="153" spans="4:4" x14ac:dyDescent="0.2">
      <c r="D153" s="59"/>
    </row>
    <row r="154" spans="4:4" x14ac:dyDescent="0.2">
      <c r="D154" s="59"/>
    </row>
    <row r="155" spans="4:4" x14ac:dyDescent="0.2">
      <c r="D155" s="59"/>
    </row>
    <row r="156" spans="4:4" x14ac:dyDescent="0.2">
      <c r="D156" s="59"/>
    </row>
    <row r="157" spans="4:4" x14ac:dyDescent="0.2">
      <c r="D157" s="59"/>
    </row>
    <row r="158" spans="4:4" x14ac:dyDescent="0.2">
      <c r="D158" s="59"/>
    </row>
    <row r="159" spans="4:4" x14ac:dyDescent="0.2">
      <c r="D159" s="59"/>
    </row>
    <row r="160" spans="4:4" x14ac:dyDescent="0.2">
      <c r="D160" s="59"/>
    </row>
    <row r="161" spans="4:4" x14ac:dyDescent="0.2">
      <c r="D161" s="59"/>
    </row>
    <row r="162" spans="4:4" x14ac:dyDescent="0.2">
      <c r="D162" s="59"/>
    </row>
    <row r="163" spans="4:4" x14ac:dyDescent="0.2">
      <c r="D163" s="59"/>
    </row>
    <row r="164" spans="4:4" x14ac:dyDescent="0.2">
      <c r="D164" s="59"/>
    </row>
    <row r="165" spans="4:4" x14ac:dyDescent="0.2">
      <c r="D165" s="59"/>
    </row>
    <row r="166" spans="4:4" x14ac:dyDescent="0.2">
      <c r="D166" s="59"/>
    </row>
    <row r="167" spans="4:4" x14ac:dyDescent="0.2">
      <c r="D167" s="59"/>
    </row>
    <row r="168" spans="4:4" x14ac:dyDescent="0.2">
      <c r="D168" s="59"/>
    </row>
    <row r="169" spans="4:4" x14ac:dyDescent="0.2">
      <c r="D169" s="59"/>
    </row>
    <row r="170" spans="4:4" x14ac:dyDescent="0.2">
      <c r="D170" s="59"/>
    </row>
    <row r="171" spans="4:4" x14ac:dyDescent="0.2">
      <c r="D171" s="59"/>
    </row>
    <row r="172" spans="4:4" x14ac:dyDescent="0.2">
      <c r="D172" s="59"/>
    </row>
    <row r="173" spans="4:4" x14ac:dyDescent="0.2">
      <c r="D173" s="59"/>
    </row>
    <row r="174" spans="4:4" x14ac:dyDescent="0.2">
      <c r="D174" s="59"/>
    </row>
    <row r="175" spans="4:4" x14ac:dyDescent="0.2">
      <c r="D175" s="59"/>
    </row>
    <row r="176" spans="4:4" x14ac:dyDescent="0.2">
      <c r="D176" s="59"/>
    </row>
    <row r="177" spans="4:4" x14ac:dyDescent="0.2">
      <c r="D177" s="59"/>
    </row>
    <row r="178" spans="4:4" x14ac:dyDescent="0.2">
      <c r="D178" s="59"/>
    </row>
    <row r="179" spans="4:4" x14ac:dyDescent="0.2">
      <c r="D179" s="59"/>
    </row>
    <row r="180" spans="4:4" x14ac:dyDescent="0.2">
      <c r="D180" s="59"/>
    </row>
    <row r="181" spans="4:4" x14ac:dyDescent="0.2">
      <c r="D181" s="59"/>
    </row>
    <row r="182" spans="4:4" x14ac:dyDescent="0.2">
      <c r="D182" s="59"/>
    </row>
    <row r="183" spans="4:4" x14ac:dyDescent="0.2">
      <c r="D183" s="59"/>
    </row>
    <row r="184" spans="4:4" x14ac:dyDescent="0.2">
      <c r="D184" s="59"/>
    </row>
    <row r="185" spans="4:4" x14ac:dyDescent="0.2">
      <c r="D185" s="59"/>
    </row>
    <row r="186" spans="4:4" x14ac:dyDescent="0.2">
      <c r="D186" s="59"/>
    </row>
    <row r="187" spans="4:4" x14ac:dyDescent="0.2">
      <c r="D187" s="59"/>
    </row>
    <row r="188" spans="4:4" x14ac:dyDescent="0.2">
      <c r="D188" s="59"/>
    </row>
    <row r="189" spans="4:4" x14ac:dyDescent="0.2">
      <c r="D189" s="59"/>
    </row>
    <row r="190" spans="4:4" x14ac:dyDescent="0.2">
      <c r="D190" s="59"/>
    </row>
    <row r="191" spans="4:4" x14ac:dyDescent="0.2">
      <c r="D191" s="59"/>
    </row>
    <row r="192" spans="4:4" x14ac:dyDescent="0.2">
      <c r="D192" s="59"/>
    </row>
    <row r="193" spans="4:4" x14ac:dyDescent="0.2">
      <c r="D193" s="59"/>
    </row>
    <row r="194" spans="4:4" x14ac:dyDescent="0.2">
      <c r="D194" s="59"/>
    </row>
    <row r="195" spans="4:4" x14ac:dyDescent="0.2">
      <c r="D195" s="59"/>
    </row>
    <row r="196" spans="4:4" x14ac:dyDescent="0.2">
      <c r="D196" s="59"/>
    </row>
    <row r="197" spans="4:4" x14ac:dyDescent="0.2">
      <c r="D197" s="59"/>
    </row>
    <row r="198" spans="4:4" x14ac:dyDescent="0.2">
      <c r="D198" s="59"/>
    </row>
    <row r="199" spans="4:4" x14ac:dyDescent="0.2">
      <c r="D199" s="59"/>
    </row>
    <row r="200" spans="4:4" x14ac:dyDescent="0.2">
      <c r="D200" s="59"/>
    </row>
    <row r="201" spans="4:4" x14ac:dyDescent="0.2">
      <c r="D201" s="59"/>
    </row>
    <row r="202" spans="4:4" x14ac:dyDescent="0.2">
      <c r="D202" s="59"/>
    </row>
    <row r="203" spans="4:4" x14ac:dyDescent="0.2">
      <c r="D203" s="59"/>
    </row>
    <row r="204" spans="4:4" x14ac:dyDescent="0.2">
      <c r="D204" s="59"/>
    </row>
    <row r="205" spans="4:4" x14ac:dyDescent="0.2">
      <c r="D205" s="59"/>
    </row>
    <row r="206" spans="4:4" x14ac:dyDescent="0.2">
      <c r="D206" s="59"/>
    </row>
    <row r="207" spans="4:4" x14ac:dyDescent="0.2">
      <c r="D207" s="59"/>
    </row>
    <row r="208" spans="4:4" x14ac:dyDescent="0.2">
      <c r="D208" s="59"/>
    </row>
    <row r="209" spans="4:4" x14ac:dyDescent="0.2">
      <c r="D209" s="59"/>
    </row>
    <row r="210" spans="4:4" x14ac:dyDescent="0.2">
      <c r="D210" s="59"/>
    </row>
    <row r="211" spans="4:4" x14ac:dyDescent="0.2">
      <c r="D211" s="59"/>
    </row>
    <row r="212" spans="4:4" x14ac:dyDescent="0.2">
      <c r="D212" s="59"/>
    </row>
    <row r="213" spans="4:4" x14ac:dyDescent="0.2">
      <c r="D213" s="59"/>
    </row>
    <row r="214" spans="4:4" x14ac:dyDescent="0.2">
      <c r="D214" s="59"/>
    </row>
    <row r="215" spans="4:4" x14ac:dyDescent="0.2">
      <c r="D215" s="59"/>
    </row>
    <row r="216" spans="4:4" x14ac:dyDescent="0.2">
      <c r="D216" s="59"/>
    </row>
    <row r="217" spans="4:4" x14ac:dyDescent="0.2">
      <c r="D217" s="59"/>
    </row>
    <row r="218" spans="4:4" x14ac:dyDescent="0.2">
      <c r="D218" s="59"/>
    </row>
    <row r="219" spans="4:4" x14ac:dyDescent="0.2">
      <c r="D219" s="59"/>
    </row>
    <row r="220" spans="4:4" x14ac:dyDescent="0.2">
      <c r="D220" s="59"/>
    </row>
    <row r="221" spans="4:4" x14ac:dyDescent="0.2">
      <c r="D221" s="59"/>
    </row>
    <row r="222" spans="4:4" x14ac:dyDescent="0.2">
      <c r="D222" s="59"/>
    </row>
    <row r="223" spans="4:4" x14ac:dyDescent="0.2">
      <c r="D223" s="59"/>
    </row>
    <row r="224" spans="4:4" x14ac:dyDescent="0.2">
      <c r="D224" s="59"/>
    </row>
    <row r="225" spans="4:4" x14ac:dyDescent="0.2">
      <c r="D225" s="59"/>
    </row>
    <row r="226" spans="4:4" x14ac:dyDescent="0.2">
      <c r="D226" s="59"/>
    </row>
    <row r="227" spans="4:4" x14ac:dyDescent="0.2">
      <c r="D227" s="59"/>
    </row>
    <row r="228" spans="4:4" x14ac:dyDescent="0.2">
      <c r="D228" s="59"/>
    </row>
    <row r="229" spans="4:4" x14ac:dyDescent="0.2">
      <c r="D229" s="59"/>
    </row>
    <row r="230" spans="4:4" x14ac:dyDescent="0.2">
      <c r="D230" s="59"/>
    </row>
    <row r="231" spans="4:4" x14ac:dyDescent="0.2">
      <c r="D231" s="59"/>
    </row>
    <row r="232" spans="4:4" x14ac:dyDescent="0.2">
      <c r="D232" s="59"/>
    </row>
    <row r="233" spans="4:4" x14ac:dyDescent="0.2">
      <c r="D233" s="59"/>
    </row>
    <row r="234" spans="4:4" x14ac:dyDescent="0.2">
      <c r="D234" s="59"/>
    </row>
    <row r="235" spans="4:4" x14ac:dyDescent="0.2">
      <c r="D235" s="59"/>
    </row>
    <row r="236" spans="4:4" x14ac:dyDescent="0.2">
      <c r="D236" s="59"/>
    </row>
    <row r="237" spans="4:4" x14ac:dyDescent="0.2">
      <c r="D237" s="59"/>
    </row>
    <row r="238" spans="4:4" x14ac:dyDescent="0.2">
      <c r="D238" s="59"/>
    </row>
    <row r="239" spans="4:4" x14ac:dyDescent="0.2">
      <c r="D239" s="59"/>
    </row>
    <row r="240" spans="4:4" x14ac:dyDescent="0.2">
      <c r="D240" s="59"/>
    </row>
    <row r="241" spans="4:4" x14ac:dyDescent="0.2">
      <c r="D241" s="59"/>
    </row>
    <row r="242" spans="4:4" x14ac:dyDescent="0.2">
      <c r="D242" s="59"/>
    </row>
    <row r="243" spans="4:4" x14ac:dyDescent="0.2">
      <c r="D243" s="59"/>
    </row>
    <row r="244" spans="4:4" x14ac:dyDescent="0.2">
      <c r="D244" s="59"/>
    </row>
    <row r="245" spans="4:4" x14ac:dyDescent="0.2">
      <c r="D245" s="59"/>
    </row>
    <row r="246" spans="4:4" x14ac:dyDescent="0.2">
      <c r="D246" s="59"/>
    </row>
    <row r="247" spans="4:4" x14ac:dyDescent="0.2">
      <c r="D247" s="59"/>
    </row>
    <row r="248" spans="4:4" x14ac:dyDescent="0.2">
      <c r="D248" s="59"/>
    </row>
    <row r="249" spans="4:4" x14ac:dyDescent="0.2">
      <c r="D249" s="59"/>
    </row>
    <row r="250" spans="4:4" x14ac:dyDescent="0.2">
      <c r="D250" s="59"/>
    </row>
    <row r="251" spans="4:4" x14ac:dyDescent="0.2">
      <c r="D251" s="59"/>
    </row>
    <row r="252" spans="4:4" x14ac:dyDescent="0.2">
      <c r="D252" s="59"/>
    </row>
    <row r="253" spans="4:4" x14ac:dyDescent="0.2">
      <c r="D253" s="59"/>
    </row>
    <row r="254" spans="4:4" x14ac:dyDescent="0.2">
      <c r="D254" s="59"/>
    </row>
    <row r="255" spans="4:4" x14ac:dyDescent="0.2">
      <c r="D255" s="59"/>
    </row>
    <row r="256" spans="4:4" x14ac:dyDescent="0.2">
      <c r="D256" s="59"/>
    </row>
    <row r="257" spans="4:4" x14ac:dyDescent="0.2">
      <c r="D257" s="59"/>
    </row>
    <row r="258" spans="4:4" x14ac:dyDescent="0.2">
      <c r="D258" s="59"/>
    </row>
    <row r="259" spans="4:4" x14ac:dyDescent="0.2">
      <c r="D259" s="59"/>
    </row>
    <row r="260" spans="4:4" x14ac:dyDescent="0.2">
      <c r="D260" s="59"/>
    </row>
    <row r="261" spans="4:4" x14ac:dyDescent="0.2">
      <c r="D261" s="59"/>
    </row>
    <row r="262" spans="4:4" x14ac:dyDescent="0.2">
      <c r="D262" s="59"/>
    </row>
    <row r="263" spans="4:4" x14ac:dyDescent="0.2">
      <c r="D263" s="59"/>
    </row>
    <row r="264" spans="4:4" x14ac:dyDescent="0.2">
      <c r="D264" s="59"/>
    </row>
    <row r="265" spans="4:4" x14ac:dyDescent="0.2">
      <c r="D265" s="59"/>
    </row>
    <row r="266" spans="4:4" x14ac:dyDescent="0.2">
      <c r="D266" s="59"/>
    </row>
    <row r="267" spans="4:4" x14ac:dyDescent="0.2">
      <c r="D267" s="59"/>
    </row>
    <row r="268" spans="4:4" x14ac:dyDescent="0.2">
      <c r="D268" s="59"/>
    </row>
    <row r="269" spans="4:4" x14ac:dyDescent="0.2">
      <c r="D269" s="59"/>
    </row>
    <row r="270" spans="4:4" x14ac:dyDescent="0.2">
      <c r="D270" s="59"/>
    </row>
    <row r="271" spans="4:4" x14ac:dyDescent="0.2">
      <c r="D271" s="59"/>
    </row>
    <row r="272" spans="4:4" x14ac:dyDescent="0.2">
      <c r="D272" s="59"/>
    </row>
    <row r="273" spans="4:4" x14ac:dyDescent="0.2">
      <c r="D273" s="59"/>
    </row>
    <row r="274" spans="4:4" x14ac:dyDescent="0.2">
      <c r="D274" s="59"/>
    </row>
    <row r="275" spans="4:4" x14ac:dyDescent="0.2">
      <c r="D275" s="59"/>
    </row>
    <row r="276" spans="4:4" x14ac:dyDescent="0.2">
      <c r="D276" s="59"/>
    </row>
    <row r="277" spans="4:4" x14ac:dyDescent="0.2">
      <c r="D277" s="59"/>
    </row>
    <row r="278" spans="4:4" x14ac:dyDescent="0.2">
      <c r="D278" s="59"/>
    </row>
    <row r="279" spans="4:4" x14ac:dyDescent="0.2">
      <c r="D279" s="59"/>
    </row>
    <row r="280" spans="4:4" x14ac:dyDescent="0.2">
      <c r="D280" s="59"/>
    </row>
    <row r="281" spans="4:4" x14ac:dyDescent="0.2">
      <c r="D281" s="59"/>
    </row>
    <row r="282" spans="4:4" x14ac:dyDescent="0.2">
      <c r="D282" s="59"/>
    </row>
    <row r="283" spans="4:4" x14ac:dyDescent="0.2">
      <c r="D283" s="59"/>
    </row>
    <row r="284" spans="4:4" x14ac:dyDescent="0.2">
      <c r="D284" s="59"/>
    </row>
    <row r="285" spans="4:4" x14ac:dyDescent="0.2">
      <c r="D285" s="59"/>
    </row>
    <row r="286" spans="4:4" x14ac:dyDescent="0.2">
      <c r="D286" s="59"/>
    </row>
    <row r="287" spans="4:4" x14ac:dyDescent="0.2">
      <c r="D287" s="59"/>
    </row>
    <row r="288" spans="4:4" x14ac:dyDescent="0.2">
      <c r="D288" s="59"/>
    </row>
    <row r="289" spans="4:4" x14ac:dyDescent="0.2">
      <c r="D289" s="59"/>
    </row>
    <row r="290" spans="4:4" x14ac:dyDescent="0.2">
      <c r="D290" s="59"/>
    </row>
    <row r="291" spans="4:4" x14ac:dyDescent="0.2">
      <c r="D291" s="59"/>
    </row>
    <row r="292" spans="4:4" x14ac:dyDescent="0.2">
      <c r="D292" s="59"/>
    </row>
    <row r="293" spans="4:4" x14ac:dyDescent="0.2">
      <c r="D293" s="59"/>
    </row>
    <row r="294" spans="4:4" x14ac:dyDescent="0.2">
      <c r="D294" s="59"/>
    </row>
    <row r="295" spans="4:4" x14ac:dyDescent="0.2">
      <c r="D295" s="59"/>
    </row>
    <row r="296" spans="4:4" x14ac:dyDescent="0.2">
      <c r="D296" s="59"/>
    </row>
    <row r="297" spans="4:4" x14ac:dyDescent="0.2">
      <c r="D297" s="59"/>
    </row>
    <row r="298" spans="4:4" x14ac:dyDescent="0.2">
      <c r="D298" s="59"/>
    </row>
    <row r="299" spans="4:4" x14ac:dyDescent="0.2">
      <c r="D299" s="59"/>
    </row>
    <row r="300" spans="4:4" x14ac:dyDescent="0.2">
      <c r="D300" s="59"/>
    </row>
    <row r="301" spans="4:4" x14ac:dyDescent="0.2">
      <c r="D301" s="59"/>
    </row>
    <row r="302" spans="4:4" x14ac:dyDescent="0.2">
      <c r="D302" s="59"/>
    </row>
    <row r="303" spans="4:4" x14ac:dyDescent="0.2">
      <c r="D303" s="59"/>
    </row>
    <row r="304" spans="4:4" x14ac:dyDescent="0.2">
      <c r="D304" s="59"/>
    </row>
    <row r="305" spans="4:4" x14ac:dyDescent="0.2">
      <c r="D305" s="59"/>
    </row>
    <row r="306" spans="4:4" x14ac:dyDescent="0.2">
      <c r="D306" s="59"/>
    </row>
    <row r="307" spans="4:4" x14ac:dyDescent="0.2">
      <c r="D307" s="59"/>
    </row>
    <row r="308" spans="4:4" x14ac:dyDescent="0.2">
      <c r="D308" s="59"/>
    </row>
    <row r="309" spans="4:4" x14ac:dyDescent="0.2">
      <c r="D309" s="59"/>
    </row>
    <row r="310" spans="4:4" x14ac:dyDescent="0.2">
      <c r="D310" s="59"/>
    </row>
    <row r="311" spans="4:4" x14ac:dyDescent="0.2">
      <c r="D311" s="59"/>
    </row>
    <row r="312" spans="4:4" x14ac:dyDescent="0.2">
      <c r="D312" s="59"/>
    </row>
    <row r="313" spans="4:4" x14ac:dyDescent="0.2">
      <c r="D313" s="59"/>
    </row>
    <row r="314" spans="4:4" x14ac:dyDescent="0.2">
      <c r="D314" s="59"/>
    </row>
    <row r="315" spans="4:4" x14ac:dyDescent="0.2">
      <c r="D315" s="59"/>
    </row>
    <row r="316" spans="4:4" x14ac:dyDescent="0.2">
      <c r="D316" s="59"/>
    </row>
    <row r="317" spans="4:4" x14ac:dyDescent="0.2">
      <c r="D317" s="59"/>
    </row>
    <row r="318" spans="4:4" x14ac:dyDescent="0.2">
      <c r="D318" s="59"/>
    </row>
    <row r="319" spans="4:4" x14ac:dyDescent="0.2">
      <c r="D319" s="59"/>
    </row>
    <row r="320" spans="4:4" x14ac:dyDescent="0.2">
      <c r="D320" s="59"/>
    </row>
    <row r="321" spans="4:4" x14ac:dyDescent="0.2">
      <c r="D321" s="59"/>
    </row>
    <row r="322" spans="4:4" x14ac:dyDescent="0.2">
      <c r="D322" s="59"/>
    </row>
    <row r="323" spans="4:4" x14ac:dyDescent="0.2">
      <c r="D323" s="59"/>
    </row>
    <row r="324" spans="4:4" x14ac:dyDescent="0.2">
      <c r="D324" s="59"/>
    </row>
    <row r="325" spans="4:4" x14ac:dyDescent="0.2">
      <c r="D325" s="59"/>
    </row>
    <row r="326" spans="4:4" x14ac:dyDescent="0.2">
      <c r="D326" s="59"/>
    </row>
    <row r="327" spans="4:4" x14ac:dyDescent="0.2">
      <c r="D327" s="59"/>
    </row>
    <row r="328" spans="4:4" x14ac:dyDescent="0.2">
      <c r="D328" s="59"/>
    </row>
    <row r="329" spans="4:4" x14ac:dyDescent="0.2">
      <c r="D329" s="59"/>
    </row>
    <row r="330" spans="4:4" x14ac:dyDescent="0.2">
      <c r="D330" s="59"/>
    </row>
    <row r="331" spans="4:4" x14ac:dyDescent="0.2">
      <c r="D331" s="59"/>
    </row>
    <row r="332" spans="4:4" x14ac:dyDescent="0.2">
      <c r="D332" s="59"/>
    </row>
    <row r="333" spans="4:4" x14ac:dyDescent="0.2">
      <c r="D333" s="59"/>
    </row>
    <row r="334" spans="4:4" x14ac:dyDescent="0.2">
      <c r="D334" s="59"/>
    </row>
    <row r="335" spans="4:4" x14ac:dyDescent="0.2">
      <c r="D335" s="59"/>
    </row>
    <row r="336" spans="4:4" x14ac:dyDescent="0.2">
      <c r="D336" s="59"/>
    </row>
    <row r="337" spans="4:4" x14ac:dyDescent="0.2">
      <c r="D337" s="59"/>
    </row>
    <row r="338" spans="4:4" x14ac:dyDescent="0.2">
      <c r="D338" s="59"/>
    </row>
    <row r="339" spans="4:4" x14ac:dyDescent="0.2">
      <c r="D339" s="59"/>
    </row>
    <row r="340" spans="4:4" x14ac:dyDescent="0.2">
      <c r="D340" s="59"/>
    </row>
    <row r="341" spans="4:4" x14ac:dyDescent="0.2">
      <c r="D341" s="59"/>
    </row>
    <row r="342" spans="4:4" x14ac:dyDescent="0.2">
      <c r="D342" s="59"/>
    </row>
    <row r="343" spans="4:4" x14ac:dyDescent="0.2">
      <c r="D343" s="59"/>
    </row>
    <row r="344" spans="4:4" x14ac:dyDescent="0.2">
      <c r="D344" s="59"/>
    </row>
    <row r="345" spans="4:4" x14ac:dyDescent="0.2">
      <c r="D345" s="59"/>
    </row>
    <row r="346" spans="4:4" x14ac:dyDescent="0.2">
      <c r="D346" s="59"/>
    </row>
    <row r="347" spans="4:4" x14ac:dyDescent="0.2">
      <c r="D347" s="59"/>
    </row>
    <row r="348" spans="4:4" x14ac:dyDescent="0.2">
      <c r="D348" s="59"/>
    </row>
    <row r="349" spans="4:4" x14ac:dyDescent="0.2">
      <c r="D349" s="59"/>
    </row>
    <row r="350" spans="4:4" x14ac:dyDescent="0.2">
      <c r="D350" s="59"/>
    </row>
    <row r="351" spans="4:4" x14ac:dyDescent="0.2">
      <c r="D351" s="59"/>
    </row>
    <row r="352" spans="4:4" x14ac:dyDescent="0.2">
      <c r="D352" s="59"/>
    </row>
    <row r="353" spans="4:4" x14ac:dyDescent="0.2">
      <c r="D353" s="59"/>
    </row>
    <row r="354" spans="4:4" x14ac:dyDescent="0.2">
      <c r="D354" s="59"/>
    </row>
    <row r="355" spans="4:4" x14ac:dyDescent="0.2">
      <c r="D355" s="59"/>
    </row>
    <row r="356" spans="4:4" x14ac:dyDescent="0.2">
      <c r="D356" s="59"/>
    </row>
    <row r="357" spans="4:4" x14ac:dyDescent="0.2">
      <c r="D357" s="59"/>
    </row>
    <row r="358" spans="4:4" x14ac:dyDescent="0.2">
      <c r="D358" s="59"/>
    </row>
    <row r="359" spans="4:4" x14ac:dyDescent="0.2">
      <c r="D359" s="59"/>
    </row>
    <row r="360" spans="4:4" x14ac:dyDescent="0.2">
      <c r="D360" s="59"/>
    </row>
    <row r="361" spans="4:4" x14ac:dyDescent="0.2">
      <c r="D361" s="59"/>
    </row>
    <row r="362" spans="4:4" x14ac:dyDescent="0.2">
      <c r="D362" s="59"/>
    </row>
    <row r="363" spans="4:4" x14ac:dyDescent="0.2">
      <c r="D363" s="59"/>
    </row>
    <row r="364" spans="4:4" x14ac:dyDescent="0.2">
      <c r="D364" s="59"/>
    </row>
    <row r="365" spans="4:4" x14ac:dyDescent="0.2">
      <c r="D365" s="59"/>
    </row>
    <row r="366" spans="4:4" x14ac:dyDescent="0.2">
      <c r="D366" s="59"/>
    </row>
    <row r="367" spans="4:4" x14ac:dyDescent="0.2">
      <c r="D367" s="59"/>
    </row>
    <row r="368" spans="4:4" x14ac:dyDescent="0.2">
      <c r="D368" s="59"/>
    </row>
    <row r="369" spans="4:4" x14ac:dyDescent="0.2">
      <c r="D369" s="59"/>
    </row>
    <row r="370" spans="4:4" x14ac:dyDescent="0.2">
      <c r="D370" s="59"/>
    </row>
    <row r="371" spans="4:4" x14ac:dyDescent="0.2">
      <c r="D371" s="59"/>
    </row>
    <row r="372" spans="4:4" x14ac:dyDescent="0.2">
      <c r="D372" s="59"/>
    </row>
    <row r="373" spans="4:4" x14ac:dyDescent="0.2">
      <c r="D373" s="59"/>
    </row>
    <row r="374" spans="4:4" x14ac:dyDescent="0.2">
      <c r="D374" s="59"/>
    </row>
    <row r="375" spans="4:4" x14ac:dyDescent="0.2">
      <c r="D375" s="59"/>
    </row>
    <row r="376" spans="4:4" x14ac:dyDescent="0.2">
      <c r="D376" s="59"/>
    </row>
    <row r="377" spans="4:4" x14ac:dyDescent="0.2">
      <c r="D377" s="59"/>
    </row>
    <row r="378" spans="4:4" x14ac:dyDescent="0.2">
      <c r="D378" s="59"/>
    </row>
    <row r="379" spans="4:4" x14ac:dyDescent="0.2">
      <c r="D379" s="59"/>
    </row>
    <row r="380" spans="4:4" x14ac:dyDescent="0.2">
      <c r="D380" s="59"/>
    </row>
    <row r="381" spans="4:4" x14ac:dyDescent="0.2">
      <c r="D381" s="59"/>
    </row>
    <row r="382" spans="4:4" x14ac:dyDescent="0.2">
      <c r="D382" s="59"/>
    </row>
    <row r="383" spans="4:4" x14ac:dyDescent="0.2">
      <c r="D383" s="59"/>
    </row>
    <row r="384" spans="4:4" x14ac:dyDescent="0.2">
      <c r="D384" s="59"/>
    </row>
    <row r="385" spans="4:4" x14ac:dyDescent="0.2">
      <c r="D385" s="59"/>
    </row>
    <row r="386" spans="4:4" x14ac:dyDescent="0.2">
      <c r="D386" s="59"/>
    </row>
    <row r="387" spans="4:4" x14ac:dyDescent="0.2">
      <c r="D387" s="59"/>
    </row>
    <row r="388" spans="4:4" x14ac:dyDescent="0.2">
      <c r="D388" s="59"/>
    </row>
    <row r="389" spans="4:4" x14ac:dyDescent="0.2">
      <c r="D389" s="59"/>
    </row>
    <row r="390" spans="4:4" x14ac:dyDescent="0.2">
      <c r="D390" s="59"/>
    </row>
    <row r="391" spans="4:4" x14ac:dyDescent="0.2">
      <c r="D391" s="59"/>
    </row>
    <row r="392" spans="4:4" x14ac:dyDescent="0.2">
      <c r="D392" s="59"/>
    </row>
    <row r="393" spans="4:4" x14ac:dyDescent="0.2">
      <c r="D393" s="59"/>
    </row>
    <row r="394" spans="4:4" x14ac:dyDescent="0.2">
      <c r="D394" s="59"/>
    </row>
    <row r="395" spans="4:4" x14ac:dyDescent="0.2">
      <c r="D395" s="59"/>
    </row>
    <row r="396" spans="4:4" x14ac:dyDescent="0.2">
      <c r="D396" s="59"/>
    </row>
    <row r="397" spans="4:4" x14ac:dyDescent="0.2">
      <c r="D397" s="59"/>
    </row>
    <row r="398" spans="4:4" x14ac:dyDescent="0.2">
      <c r="D398" s="59"/>
    </row>
    <row r="399" spans="4:4" x14ac:dyDescent="0.2">
      <c r="D399" s="59"/>
    </row>
    <row r="400" spans="4:4" x14ac:dyDescent="0.2">
      <c r="D400" s="59"/>
    </row>
    <row r="401" spans="4:4" x14ac:dyDescent="0.2">
      <c r="D401" s="59"/>
    </row>
    <row r="402" spans="4:4" x14ac:dyDescent="0.2">
      <c r="D402" s="59"/>
    </row>
    <row r="403" spans="4:4" x14ac:dyDescent="0.2">
      <c r="D403" s="59"/>
    </row>
    <row r="404" spans="4:4" x14ac:dyDescent="0.2">
      <c r="D404" s="59"/>
    </row>
    <row r="405" spans="4:4" x14ac:dyDescent="0.2">
      <c r="D405" s="59"/>
    </row>
    <row r="406" spans="4:4" x14ac:dyDescent="0.2">
      <c r="D406" s="59"/>
    </row>
    <row r="407" spans="4:4" x14ac:dyDescent="0.2">
      <c r="D407" s="59"/>
    </row>
    <row r="408" spans="4:4" x14ac:dyDescent="0.2">
      <c r="D408" s="59"/>
    </row>
    <row r="409" spans="4:4" x14ac:dyDescent="0.2">
      <c r="D409" s="59"/>
    </row>
    <row r="410" spans="4:4" x14ac:dyDescent="0.2">
      <c r="D410" s="59"/>
    </row>
    <row r="411" spans="4:4" x14ac:dyDescent="0.2">
      <c r="D411" s="59"/>
    </row>
    <row r="412" spans="4:4" x14ac:dyDescent="0.2">
      <c r="D412" s="59"/>
    </row>
    <row r="413" spans="4:4" x14ac:dyDescent="0.2">
      <c r="D413" s="59"/>
    </row>
    <row r="414" spans="4:4" x14ac:dyDescent="0.2">
      <c r="D414" s="59"/>
    </row>
    <row r="415" spans="4:4" x14ac:dyDescent="0.2">
      <c r="D415" s="59"/>
    </row>
    <row r="416" spans="4:4" x14ac:dyDescent="0.2">
      <c r="D416" s="59"/>
    </row>
    <row r="417" spans="4:4" x14ac:dyDescent="0.2">
      <c r="D417" s="59"/>
    </row>
    <row r="418" spans="4:4" x14ac:dyDescent="0.2">
      <c r="D418" s="59"/>
    </row>
    <row r="419" spans="4:4" x14ac:dyDescent="0.2">
      <c r="D419" s="59"/>
    </row>
    <row r="420" spans="4:4" x14ac:dyDescent="0.2">
      <c r="D420" s="59"/>
    </row>
    <row r="421" spans="4:4" x14ac:dyDescent="0.2">
      <c r="D421" s="59"/>
    </row>
    <row r="422" spans="4:4" x14ac:dyDescent="0.2">
      <c r="D422" s="59"/>
    </row>
    <row r="423" spans="4:4" x14ac:dyDescent="0.2">
      <c r="D423" s="59"/>
    </row>
    <row r="424" spans="4:4" x14ac:dyDescent="0.2">
      <c r="D424" s="59"/>
    </row>
    <row r="425" spans="4:4" x14ac:dyDescent="0.2">
      <c r="D425" s="59"/>
    </row>
    <row r="426" spans="4:4" x14ac:dyDescent="0.2">
      <c r="D426" s="59"/>
    </row>
    <row r="427" spans="4:4" x14ac:dyDescent="0.2">
      <c r="D427" s="59"/>
    </row>
    <row r="428" spans="4:4" x14ac:dyDescent="0.2">
      <c r="D428" s="59"/>
    </row>
    <row r="429" spans="4:4" x14ac:dyDescent="0.2">
      <c r="D429" s="59"/>
    </row>
    <row r="430" spans="4:4" x14ac:dyDescent="0.2">
      <c r="D430" s="59"/>
    </row>
    <row r="431" spans="4:4" x14ac:dyDescent="0.2">
      <c r="D431" s="59"/>
    </row>
    <row r="432" spans="4:4" x14ac:dyDescent="0.2">
      <c r="D432" s="59"/>
    </row>
    <row r="433" spans="4:4" x14ac:dyDescent="0.2">
      <c r="D433" s="59"/>
    </row>
    <row r="434" spans="4:4" x14ac:dyDescent="0.2">
      <c r="D434" s="59"/>
    </row>
    <row r="435" spans="4:4" x14ac:dyDescent="0.2">
      <c r="D435" s="59"/>
    </row>
    <row r="436" spans="4:4" x14ac:dyDescent="0.2">
      <c r="D436" s="59"/>
    </row>
    <row r="437" spans="4:4" x14ac:dyDescent="0.2">
      <c r="D437" s="59"/>
    </row>
    <row r="438" spans="4:4" x14ac:dyDescent="0.2">
      <c r="D438" s="59"/>
    </row>
    <row r="439" spans="4:4" x14ac:dyDescent="0.2">
      <c r="D439" s="59"/>
    </row>
    <row r="440" spans="4:4" x14ac:dyDescent="0.2">
      <c r="D440" s="59"/>
    </row>
    <row r="441" spans="4:4" x14ac:dyDescent="0.2">
      <c r="D441" s="59"/>
    </row>
    <row r="442" spans="4:4" x14ac:dyDescent="0.2">
      <c r="D442" s="59"/>
    </row>
    <row r="443" spans="4:4" x14ac:dyDescent="0.2">
      <c r="D443" s="59"/>
    </row>
    <row r="444" spans="4:4" x14ac:dyDescent="0.2">
      <c r="D444" s="59"/>
    </row>
    <row r="445" spans="4:4" x14ac:dyDescent="0.2">
      <c r="D445" s="59"/>
    </row>
    <row r="446" spans="4:4" x14ac:dyDescent="0.2">
      <c r="D446" s="59"/>
    </row>
    <row r="447" spans="4:4" x14ac:dyDescent="0.2">
      <c r="D447" s="59"/>
    </row>
    <row r="448" spans="4:4" x14ac:dyDescent="0.2">
      <c r="D448" s="59"/>
    </row>
    <row r="449" spans="4:4" x14ac:dyDescent="0.2">
      <c r="D449" s="59"/>
    </row>
    <row r="450" spans="4:4" x14ac:dyDescent="0.2">
      <c r="D450" s="59"/>
    </row>
    <row r="451" spans="4:4" x14ac:dyDescent="0.2">
      <c r="D451" s="59"/>
    </row>
    <row r="452" spans="4:4" x14ac:dyDescent="0.2">
      <c r="D452" s="59"/>
    </row>
    <row r="453" spans="4:4" x14ac:dyDescent="0.2">
      <c r="D453" s="59"/>
    </row>
    <row r="454" spans="4:4" x14ac:dyDescent="0.2">
      <c r="D454" s="59"/>
    </row>
    <row r="455" spans="4:4" x14ac:dyDescent="0.2">
      <c r="D455" s="59"/>
    </row>
    <row r="456" spans="4:4" x14ac:dyDescent="0.2">
      <c r="D456" s="59"/>
    </row>
    <row r="457" spans="4:4" x14ac:dyDescent="0.2">
      <c r="D457" s="59"/>
    </row>
    <row r="458" spans="4:4" x14ac:dyDescent="0.2">
      <c r="D458" s="59"/>
    </row>
    <row r="459" spans="4:4" x14ac:dyDescent="0.2">
      <c r="D459" s="59"/>
    </row>
    <row r="460" spans="4:4" x14ac:dyDescent="0.2">
      <c r="D460" s="59"/>
    </row>
    <row r="461" spans="4:4" x14ac:dyDescent="0.2">
      <c r="D461" s="59"/>
    </row>
    <row r="462" spans="4:4" x14ac:dyDescent="0.2">
      <c r="D462" s="59"/>
    </row>
    <row r="463" spans="4:4" x14ac:dyDescent="0.2">
      <c r="D463" s="59"/>
    </row>
    <row r="464" spans="4:4" x14ac:dyDescent="0.2">
      <c r="D464" s="59"/>
    </row>
    <row r="465" spans="4:4" x14ac:dyDescent="0.2">
      <c r="D465" s="59"/>
    </row>
    <row r="466" spans="4:4" x14ac:dyDescent="0.2">
      <c r="D466" s="59"/>
    </row>
    <row r="467" spans="4:4" x14ac:dyDescent="0.2">
      <c r="D467" s="59"/>
    </row>
    <row r="468" spans="4:4" x14ac:dyDescent="0.2">
      <c r="D468" s="59"/>
    </row>
    <row r="469" spans="4:4" x14ac:dyDescent="0.2">
      <c r="D469" s="59"/>
    </row>
    <row r="470" spans="4:4" x14ac:dyDescent="0.2">
      <c r="D470" s="59"/>
    </row>
    <row r="471" spans="4:4" x14ac:dyDescent="0.2">
      <c r="D471" s="59"/>
    </row>
    <row r="472" spans="4:4" x14ac:dyDescent="0.2">
      <c r="D472" s="59"/>
    </row>
    <row r="473" spans="4:4" x14ac:dyDescent="0.2">
      <c r="D473" s="59"/>
    </row>
    <row r="474" spans="4:4" x14ac:dyDescent="0.2">
      <c r="D474" s="59"/>
    </row>
    <row r="475" spans="4:4" x14ac:dyDescent="0.2">
      <c r="D475" s="59"/>
    </row>
    <row r="476" spans="4:4" x14ac:dyDescent="0.2">
      <c r="D476" s="59"/>
    </row>
    <row r="477" spans="4:4" x14ac:dyDescent="0.2">
      <c r="D477" s="59"/>
    </row>
    <row r="478" spans="4:4" x14ac:dyDescent="0.2">
      <c r="D478" s="59"/>
    </row>
    <row r="479" spans="4:4" x14ac:dyDescent="0.2">
      <c r="D479" s="59"/>
    </row>
    <row r="480" spans="4:4" x14ac:dyDescent="0.2">
      <c r="D480" s="59"/>
    </row>
    <row r="481" spans="4:4" x14ac:dyDescent="0.2">
      <c r="D481" s="59"/>
    </row>
    <row r="482" spans="4:4" x14ac:dyDescent="0.2">
      <c r="D482" s="59"/>
    </row>
    <row r="483" spans="4:4" x14ac:dyDescent="0.2">
      <c r="D483" s="59"/>
    </row>
    <row r="484" spans="4:4" x14ac:dyDescent="0.2">
      <c r="D484" s="59"/>
    </row>
    <row r="485" spans="4:4" x14ac:dyDescent="0.2">
      <c r="D485" s="59"/>
    </row>
    <row r="486" spans="4:4" x14ac:dyDescent="0.2">
      <c r="D486" s="59"/>
    </row>
    <row r="487" spans="4:4" x14ac:dyDescent="0.2">
      <c r="D487" s="59"/>
    </row>
    <row r="488" spans="4:4" x14ac:dyDescent="0.2">
      <c r="D488" s="59"/>
    </row>
    <row r="489" spans="4:4" x14ac:dyDescent="0.2">
      <c r="D489" s="59"/>
    </row>
    <row r="490" spans="4:4" x14ac:dyDescent="0.2">
      <c r="D490" s="59"/>
    </row>
    <row r="491" spans="4:4" x14ac:dyDescent="0.2">
      <c r="D491" s="59"/>
    </row>
    <row r="492" spans="4:4" x14ac:dyDescent="0.2">
      <c r="D492" s="59"/>
    </row>
    <row r="493" spans="4:4" x14ac:dyDescent="0.2">
      <c r="D493" s="59"/>
    </row>
    <row r="494" spans="4:4" x14ac:dyDescent="0.2">
      <c r="D494" s="59"/>
    </row>
    <row r="495" spans="4:4" x14ac:dyDescent="0.2">
      <c r="D495" s="59"/>
    </row>
    <row r="496" spans="4:4" x14ac:dyDescent="0.2">
      <c r="D496" s="59"/>
    </row>
    <row r="497" spans="4:4" x14ac:dyDescent="0.2">
      <c r="D497" s="59"/>
    </row>
    <row r="498" spans="4:4" x14ac:dyDescent="0.2">
      <c r="D498" s="59"/>
    </row>
    <row r="499" spans="4:4" x14ac:dyDescent="0.2">
      <c r="D499" s="59"/>
    </row>
    <row r="500" spans="4:4" x14ac:dyDescent="0.2">
      <c r="D500" s="59"/>
    </row>
    <row r="501" spans="4:4" x14ac:dyDescent="0.2">
      <c r="D501" s="59"/>
    </row>
    <row r="502" spans="4:4" x14ac:dyDescent="0.2">
      <c r="D502" s="59"/>
    </row>
    <row r="503" spans="4:4" x14ac:dyDescent="0.2">
      <c r="D503" s="59"/>
    </row>
    <row r="504" spans="4:4" x14ac:dyDescent="0.2">
      <c r="D504" s="59"/>
    </row>
    <row r="505" spans="4:4" x14ac:dyDescent="0.2">
      <c r="D505" s="59"/>
    </row>
    <row r="506" spans="4:4" x14ac:dyDescent="0.2">
      <c r="D506" s="59"/>
    </row>
    <row r="507" spans="4:4" x14ac:dyDescent="0.2">
      <c r="D507" s="59"/>
    </row>
    <row r="508" spans="4:4" x14ac:dyDescent="0.2">
      <c r="D508" s="59"/>
    </row>
    <row r="509" spans="4:4" x14ac:dyDescent="0.2">
      <c r="D509" s="59"/>
    </row>
    <row r="510" spans="4:4" x14ac:dyDescent="0.2">
      <c r="D510" s="59"/>
    </row>
    <row r="511" spans="4:4" x14ac:dyDescent="0.2">
      <c r="D511" s="59"/>
    </row>
    <row r="512" spans="4:4" x14ac:dyDescent="0.2">
      <c r="D512" s="59"/>
    </row>
    <row r="513" spans="4:4" x14ac:dyDescent="0.2">
      <c r="D513" s="59"/>
    </row>
    <row r="514" spans="4:4" x14ac:dyDescent="0.2">
      <c r="D514" s="59"/>
    </row>
    <row r="515" spans="4:4" x14ac:dyDescent="0.2">
      <c r="D515" s="59"/>
    </row>
    <row r="516" spans="4:4" x14ac:dyDescent="0.2">
      <c r="D516" s="59"/>
    </row>
    <row r="517" spans="4:4" x14ac:dyDescent="0.2">
      <c r="D517" s="59"/>
    </row>
    <row r="518" spans="4:4" x14ac:dyDescent="0.2">
      <c r="D518" s="59"/>
    </row>
    <row r="519" spans="4:4" x14ac:dyDescent="0.2">
      <c r="D519" s="59"/>
    </row>
    <row r="520" spans="4:4" x14ac:dyDescent="0.2">
      <c r="D520" s="59"/>
    </row>
    <row r="521" spans="4:4" x14ac:dyDescent="0.2">
      <c r="D521" s="59"/>
    </row>
    <row r="522" spans="4:4" x14ac:dyDescent="0.2">
      <c r="D522" s="59"/>
    </row>
    <row r="523" spans="4:4" x14ac:dyDescent="0.2">
      <c r="D523" s="59"/>
    </row>
    <row r="524" spans="4:4" x14ac:dyDescent="0.2">
      <c r="D524" s="59"/>
    </row>
    <row r="525" spans="4:4" x14ac:dyDescent="0.2">
      <c r="D525" s="59"/>
    </row>
    <row r="526" spans="4:4" x14ac:dyDescent="0.2">
      <c r="D526" s="59"/>
    </row>
    <row r="527" spans="4:4" x14ac:dyDescent="0.2">
      <c r="D527" s="59"/>
    </row>
    <row r="528" spans="4:4" x14ac:dyDescent="0.2">
      <c r="D528" s="59"/>
    </row>
    <row r="529" spans="4:4" x14ac:dyDescent="0.2">
      <c r="D529" s="59"/>
    </row>
    <row r="530" spans="4:4" x14ac:dyDescent="0.2">
      <c r="D530" s="59"/>
    </row>
    <row r="531" spans="4:4" x14ac:dyDescent="0.2">
      <c r="D531" s="59"/>
    </row>
    <row r="532" spans="4:4" x14ac:dyDescent="0.2">
      <c r="D532" s="59"/>
    </row>
    <row r="533" spans="4:4" x14ac:dyDescent="0.2">
      <c r="D533" s="59"/>
    </row>
    <row r="534" spans="4:4" x14ac:dyDescent="0.2">
      <c r="D534" s="59"/>
    </row>
    <row r="535" spans="4:4" x14ac:dyDescent="0.2">
      <c r="D535" s="59"/>
    </row>
    <row r="536" spans="4:4" x14ac:dyDescent="0.2">
      <c r="D536" s="59"/>
    </row>
    <row r="537" spans="4:4" x14ac:dyDescent="0.2">
      <c r="D537" s="59"/>
    </row>
    <row r="538" spans="4:4" x14ac:dyDescent="0.2">
      <c r="D538" s="59"/>
    </row>
    <row r="539" spans="4:4" x14ac:dyDescent="0.2">
      <c r="D539" s="59"/>
    </row>
    <row r="540" spans="4:4" x14ac:dyDescent="0.2">
      <c r="D540" s="59"/>
    </row>
    <row r="541" spans="4:4" x14ac:dyDescent="0.2">
      <c r="D541" s="59"/>
    </row>
    <row r="542" spans="4:4" x14ac:dyDescent="0.2">
      <c r="D542" s="59"/>
    </row>
    <row r="543" spans="4:4" x14ac:dyDescent="0.2">
      <c r="D543" s="59"/>
    </row>
    <row r="544" spans="4:4" x14ac:dyDescent="0.2">
      <c r="D544" s="59"/>
    </row>
    <row r="545" spans="4:4" x14ac:dyDescent="0.2">
      <c r="D545" s="59"/>
    </row>
    <row r="546" spans="4:4" x14ac:dyDescent="0.2">
      <c r="D546" s="59"/>
    </row>
    <row r="547" spans="4:4" x14ac:dyDescent="0.2">
      <c r="D547" s="59"/>
    </row>
    <row r="548" spans="4:4" x14ac:dyDescent="0.2">
      <c r="D548" s="59"/>
    </row>
    <row r="549" spans="4:4" x14ac:dyDescent="0.2">
      <c r="D549" s="59"/>
    </row>
    <row r="550" spans="4:4" x14ac:dyDescent="0.2">
      <c r="D550" s="59"/>
    </row>
    <row r="551" spans="4:4" x14ac:dyDescent="0.2">
      <c r="D551" s="59"/>
    </row>
    <row r="552" spans="4:4" x14ac:dyDescent="0.2">
      <c r="D552" s="59"/>
    </row>
    <row r="553" spans="4:4" x14ac:dyDescent="0.2">
      <c r="D553" s="59"/>
    </row>
    <row r="554" spans="4:4" x14ac:dyDescent="0.2">
      <c r="D554" s="59"/>
    </row>
    <row r="555" spans="4:4" x14ac:dyDescent="0.2">
      <c r="D555" s="59"/>
    </row>
    <row r="556" spans="4:4" x14ac:dyDescent="0.2">
      <c r="D556" s="59"/>
    </row>
    <row r="557" spans="4:4" x14ac:dyDescent="0.2">
      <c r="D557" s="59"/>
    </row>
    <row r="558" spans="4:4" x14ac:dyDescent="0.2">
      <c r="D558" s="59"/>
    </row>
    <row r="559" spans="4:4" x14ac:dyDescent="0.2">
      <c r="D559" s="59"/>
    </row>
    <row r="560" spans="4:4" x14ac:dyDescent="0.2">
      <c r="D560" s="59"/>
    </row>
    <row r="561" spans="4:4" x14ac:dyDescent="0.2">
      <c r="D561" s="59"/>
    </row>
    <row r="562" spans="4:4" x14ac:dyDescent="0.2">
      <c r="D562" s="59"/>
    </row>
    <row r="563" spans="4:4" x14ac:dyDescent="0.2">
      <c r="D563" s="59"/>
    </row>
    <row r="564" spans="4:4" x14ac:dyDescent="0.2">
      <c r="D564" s="59"/>
    </row>
    <row r="565" spans="4:4" x14ac:dyDescent="0.2">
      <c r="D565" s="59"/>
    </row>
    <row r="566" spans="4:4" x14ac:dyDescent="0.2">
      <c r="D566" s="59"/>
    </row>
    <row r="567" spans="4:4" x14ac:dyDescent="0.2">
      <c r="D567" s="59"/>
    </row>
    <row r="568" spans="4:4" x14ac:dyDescent="0.2">
      <c r="D568" s="59"/>
    </row>
    <row r="569" spans="4:4" x14ac:dyDescent="0.2">
      <c r="D569" s="59"/>
    </row>
    <row r="570" spans="4:4" x14ac:dyDescent="0.2">
      <c r="D570" s="59"/>
    </row>
    <row r="571" spans="4:4" x14ac:dyDescent="0.2">
      <c r="D571" s="59"/>
    </row>
    <row r="572" spans="4:4" x14ac:dyDescent="0.2">
      <c r="D572" s="59"/>
    </row>
    <row r="573" spans="4:4" x14ac:dyDescent="0.2">
      <c r="D573" s="59"/>
    </row>
    <row r="574" spans="4:4" x14ac:dyDescent="0.2">
      <c r="D574" s="59"/>
    </row>
    <row r="575" spans="4:4" x14ac:dyDescent="0.2">
      <c r="D575" s="59"/>
    </row>
    <row r="576" spans="4:4" x14ac:dyDescent="0.2">
      <c r="D576" s="59"/>
    </row>
    <row r="577" spans="4:4" x14ac:dyDescent="0.2">
      <c r="D577" s="59"/>
    </row>
    <row r="578" spans="4:4" x14ac:dyDescent="0.2">
      <c r="D578" s="59"/>
    </row>
    <row r="579" spans="4:4" x14ac:dyDescent="0.2">
      <c r="D579" s="59"/>
    </row>
    <row r="580" spans="4:4" x14ac:dyDescent="0.2">
      <c r="D580" s="59"/>
    </row>
    <row r="581" spans="4:4" x14ac:dyDescent="0.2">
      <c r="D581" s="59"/>
    </row>
    <row r="582" spans="4:4" x14ac:dyDescent="0.2">
      <c r="D582" s="59"/>
    </row>
    <row r="583" spans="4:4" x14ac:dyDescent="0.2">
      <c r="D583" s="59"/>
    </row>
    <row r="584" spans="4:4" x14ac:dyDescent="0.2">
      <c r="D584" s="59"/>
    </row>
    <row r="585" spans="4:4" x14ac:dyDescent="0.2">
      <c r="D585" s="59"/>
    </row>
    <row r="586" spans="4:4" x14ac:dyDescent="0.2">
      <c r="D586" s="59"/>
    </row>
    <row r="587" spans="4:4" x14ac:dyDescent="0.2">
      <c r="D587" s="59"/>
    </row>
    <row r="588" spans="4:4" x14ac:dyDescent="0.2">
      <c r="D588" s="59"/>
    </row>
    <row r="589" spans="4:4" x14ac:dyDescent="0.2">
      <c r="D589" s="59"/>
    </row>
    <row r="590" spans="4:4" x14ac:dyDescent="0.2">
      <c r="D590" s="59"/>
    </row>
    <row r="591" spans="4:4" x14ac:dyDescent="0.2">
      <c r="D591" s="59"/>
    </row>
    <row r="592" spans="4:4" x14ac:dyDescent="0.2">
      <c r="D592" s="59"/>
    </row>
    <row r="593" spans="4:4" x14ac:dyDescent="0.2">
      <c r="D593" s="59"/>
    </row>
    <row r="594" spans="4:4" x14ac:dyDescent="0.2">
      <c r="D594" s="59"/>
    </row>
    <row r="595" spans="4:4" x14ac:dyDescent="0.2">
      <c r="D595" s="59"/>
    </row>
    <row r="596" spans="4:4" x14ac:dyDescent="0.2">
      <c r="D596" s="59"/>
    </row>
    <row r="597" spans="4:4" x14ac:dyDescent="0.2">
      <c r="D597" s="59"/>
    </row>
    <row r="598" spans="4:4" x14ac:dyDescent="0.2">
      <c r="D598" s="59"/>
    </row>
    <row r="599" spans="4:4" x14ac:dyDescent="0.2">
      <c r="D599" s="59"/>
    </row>
    <row r="600" spans="4:4" x14ac:dyDescent="0.2">
      <c r="D600" s="59"/>
    </row>
    <row r="601" spans="4:4" x14ac:dyDescent="0.2">
      <c r="D601" s="59"/>
    </row>
    <row r="602" spans="4:4" x14ac:dyDescent="0.2">
      <c r="D602" s="59"/>
    </row>
    <row r="603" spans="4:4" x14ac:dyDescent="0.2">
      <c r="D603" s="59"/>
    </row>
    <row r="604" spans="4:4" x14ac:dyDescent="0.2">
      <c r="D604" s="59"/>
    </row>
    <row r="605" spans="4:4" x14ac:dyDescent="0.2">
      <c r="D605" s="59"/>
    </row>
    <row r="606" spans="4:4" x14ac:dyDescent="0.2">
      <c r="D606" s="59"/>
    </row>
    <row r="607" spans="4:4" x14ac:dyDescent="0.2">
      <c r="D607" s="59"/>
    </row>
    <row r="608" spans="4:4" x14ac:dyDescent="0.2">
      <c r="D608" s="59"/>
    </row>
    <row r="609" spans="4:4" x14ac:dyDescent="0.2">
      <c r="D609" s="59"/>
    </row>
    <row r="610" spans="4:4" x14ac:dyDescent="0.2">
      <c r="D610" s="59"/>
    </row>
    <row r="611" spans="4:4" x14ac:dyDescent="0.2">
      <c r="D611" s="59"/>
    </row>
    <row r="612" spans="4:4" x14ac:dyDescent="0.2">
      <c r="D612" s="59"/>
    </row>
    <row r="613" spans="4:4" x14ac:dyDescent="0.2">
      <c r="D613" s="59"/>
    </row>
    <row r="614" spans="4:4" x14ac:dyDescent="0.2">
      <c r="D614" s="59"/>
    </row>
    <row r="615" spans="4:4" x14ac:dyDescent="0.2">
      <c r="D615" s="59"/>
    </row>
    <row r="616" spans="4:4" x14ac:dyDescent="0.2">
      <c r="D616" s="59"/>
    </row>
    <row r="617" spans="4:4" x14ac:dyDescent="0.2">
      <c r="D617" s="59"/>
    </row>
    <row r="618" spans="4:4" x14ac:dyDescent="0.2">
      <c r="D618" s="59"/>
    </row>
    <row r="619" spans="4:4" x14ac:dyDescent="0.2">
      <c r="D619" s="59"/>
    </row>
    <row r="620" spans="4:4" x14ac:dyDescent="0.2">
      <c r="D620" s="59"/>
    </row>
    <row r="621" spans="4:4" x14ac:dyDescent="0.2">
      <c r="D621" s="59"/>
    </row>
    <row r="622" spans="4:4" x14ac:dyDescent="0.2">
      <c r="D622" s="59"/>
    </row>
    <row r="623" spans="4:4" x14ac:dyDescent="0.2">
      <c r="D623" s="59"/>
    </row>
    <row r="624" spans="4:4" x14ac:dyDescent="0.2">
      <c r="D624" s="59"/>
    </row>
    <row r="625" spans="4:4" x14ac:dyDescent="0.2">
      <c r="D625" s="59"/>
    </row>
    <row r="626" spans="4:4" x14ac:dyDescent="0.2">
      <c r="D626" s="59"/>
    </row>
    <row r="627" spans="4:4" x14ac:dyDescent="0.2">
      <c r="D627" s="59"/>
    </row>
    <row r="628" spans="4:4" x14ac:dyDescent="0.2">
      <c r="D628" s="59"/>
    </row>
    <row r="629" spans="4:4" x14ac:dyDescent="0.2">
      <c r="D629" s="59"/>
    </row>
    <row r="630" spans="4:4" x14ac:dyDescent="0.2">
      <c r="D630" s="59"/>
    </row>
    <row r="631" spans="4:4" x14ac:dyDescent="0.2">
      <c r="D631" s="59"/>
    </row>
    <row r="632" spans="4:4" x14ac:dyDescent="0.2">
      <c r="D632" s="59"/>
    </row>
    <row r="633" spans="4:4" x14ac:dyDescent="0.2">
      <c r="D633" s="59"/>
    </row>
    <row r="634" spans="4:4" x14ac:dyDescent="0.2">
      <c r="D634" s="59"/>
    </row>
    <row r="635" spans="4:4" x14ac:dyDescent="0.2">
      <c r="D635" s="59"/>
    </row>
    <row r="636" spans="4:4" x14ac:dyDescent="0.2">
      <c r="D636" s="59"/>
    </row>
    <row r="637" spans="4:4" x14ac:dyDescent="0.2">
      <c r="D637" s="59"/>
    </row>
    <row r="638" spans="4:4" x14ac:dyDescent="0.2">
      <c r="D638" s="59"/>
    </row>
    <row r="639" spans="4:4" x14ac:dyDescent="0.2">
      <c r="D639" s="59"/>
    </row>
    <row r="640" spans="4:4" x14ac:dyDescent="0.2">
      <c r="D640" s="59"/>
    </row>
    <row r="641" spans="4:4" x14ac:dyDescent="0.2">
      <c r="D641" s="59"/>
    </row>
    <row r="642" spans="4:4" x14ac:dyDescent="0.2">
      <c r="D642" s="59"/>
    </row>
    <row r="643" spans="4:4" x14ac:dyDescent="0.2">
      <c r="D643" s="59"/>
    </row>
    <row r="644" spans="4:4" x14ac:dyDescent="0.2">
      <c r="D644" s="59"/>
    </row>
    <row r="645" spans="4:4" x14ac:dyDescent="0.2">
      <c r="D645" s="59"/>
    </row>
    <row r="646" spans="4:4" x14ac:dyDescent="0.2">
      <c r="D646" s="59"/>
    </row>
    <row r="647" spans="4:4" x14ac:dyDescent="0.2">
      <c r="D647" s="59"/>
    </row>
    <row r="648" spans="4:4" x14ac:dyDescent="0.2">
      <c r="D648" s="59"/>
    </row>
    <row r="649" spans="4:4" x14ac:dyDescent="0.2">
      <c r="D649" s="59"/>
    </row>
    <row r="650" spans="4:4" x14ac:dyDescent="0.2">
      <c r="D650" s="59"/>
    </row>
    <row r="651" spans="4:4" x14ac:dyDescent="0.2">
      <c r="D651" s="59"/>
    </row>
    <row r="652" spans="4:4" x14ac:dyDescent="0.2">
      <c r="D652" s="59"/>
    </row>
    <row r="653" spans="4:4" x14ac:dyDescent="0.2">
      <c r="D653" s="59"/>
    </row>
    <row r="654" spans="4:4" x14ac:dyDescent="0.2">
      <c r="D654" s="59"/>
    </row>
    <row r="655" spans="4:4" x14ac:dyDescent="0.2">
      <c r="D655" s="59"/>
    </row>
    <row r="656" spans="4:4" x14ac:dyDescent="0.2">
      <c r="D656" s="59"/>
    </row>
    <row r="657" spans="4:4" x14ac:dyDescent="0.2">
      <c r="D657" s="59"/>
    </row>
    <row r="658" spans="4:4" x14ac:dyDescent="0.2">
      <c r="D658" s="59"/>
    </row>
    <row r="659" spans="4:4" x14ac:dyDescent="0.2">
      <c r="D659" s="59"/>
    </row>
    <row r="660" spans="4:4" x14ac:dyDescent="0.2">
      <c r="D660" s="59"/>
    </row>
    <row r="661" spans="4:4" x14ac:dyDescent="0.2">
      <c r="D661" s="59"/>
    </row>
    <row r="662" spans="4:4" x14ac:dyDescent="0.2">
      <c r="D662" s="59"/>
    </row>
    <row r="663" spans="4:4" x14ac:dyDescent="0.2">
      <c r="D663" s="59"/>
    </row>
    <row r="664" spans="4:4" x14ac:dyDescent="0.2">
      <c r="D664" s="59"/>
    </row>
    <row r="665" spans="4:4" x14ac:dyDescent="0.2">
      <c r="D665" s="59"/>
    </row>
    <row r="666" spans="4:4" x14ac:dyDescent="0.2">
      <c r="D666" s="59"/>
    </row>
    <row r="667" spans="4:4" x14ac:dyDescent="0.2">
      <c r="D667" s="59"/>
    </row>
    <row r="668" spans="4:4" x14ac:dyDescent="0.2">
      <c r="D668" s="59"/>
    </row>
    <row r="669" spans="4:4" x14ac:dyDescent="0.2">
      <c r="D669" s="59"/>
    </row>
    <row r="670" spans="4:4" x14ac:dyDescent="0.2">
      <c r="D670" s="59"/>
    </row>
    <row r="671" spans="4:4" x14ac:dyDescent="0.2">
      <c r="D671" s="59"/>
    </row>
    <row r="672" spans="4:4" x14ac:dyDescent="0.2">
      <c r="D672" s="59"/>
    </row>
    <row r="673" spans="4:4" x14ac:dyDescent="0.2">
      <c r="D673" s="59"/>
    </row>
    <row r="674" spans="4:4" x14ac:dyDescent="0.2">
      <c r="D674" s="59"/>
    </row>
    <row r="675" spans="4:4" x14ac:dyDescent="0.2">
      <c r="D675" s="59"/>
    </row>
    <row r="676" spans="4:4" x14ac:dyDescent="0.2">
      <c r="D676" s="59"/>
    </row>
    <row r="677" spans="4:4" x14ac:dyDescent="0.2">
      <c r="D677" s="59"/>
    </row>
    <row r="678" spans="4:4" x14ac:dyDescent="0.2">
      <c r="D678" s="59"/>
    </row>
    <row r="679" spans="4:4" x14ac:dyDescent="0.2">
      <c r="D679" s="59"/>
    </row>
    <row r="680" spans="4:4" x14ac:dyDescent="0.2">
      <c r="D680" s="59"/>
    </row>
    <row r="681" spans="4:4" x14ac:dyDescent="0.2">
      <c r="D681" s="59"/>
    </row>
    <row r="682" spans="4:4" x14ac:dyDescent="0.2">
      <c r="D682" s="59"/>
    </row>
    <row r="683" spans="4:4" x14ac:dyDescent="0.2">
      <c r="D683" s="59"/>
    </row>
    <row r="684" spans="4:4" x14ac:dyDescent="0.2">
      <c r="D684" s="59"/>
    </row>
    <row r="685" spans="4:4" x14ac:dyDescent="0.2">
      <c r="D685" s="59"/>
    </row>
    <row r="686" spans="4:4" x14ac:dyDescent="0.2">
      <c r="D686" s="59"/>
    </row>
    <row r="687" spans="4:4" x14ac:dyDescent="0.2">
      <c r="D687" s="59"/>
    </row>
    <row r="688" spans="4:4" x14ac:dyDescent="0.2">
      <c r="D688" s="59"/>
    </row>
    <row r="689" spans="4:4" x14ac:dyDescent="0.2">
      <c r="D689" s="59"/>
    </row>
    <row r="690" spans="4:4" x14ac:dyDescent="0.2">
      <c r="D690" s="59"/>
    </row>
    <row r="691" spans="4:4" x14ac:dyDescent="0.2">
      <c r="D691" s="59"/>
    </row>
    <row r="692" spans="4:4" x14ac:dyDescent="0.2">
      <c r="D692" s="59"/>
    </row>
    <row r="693" spans="4:4" x14ac:dyDescent="0.2">
      <c r="D693" s="59"/>
    </row>
    <row r="694" spans="4:4" x14ac:dyDescent="0.2">
      <c r="D694" s="59"/>
    </row>
    <row r="695" spans="4:4" x14ac:dyDescent="0.2">
      <c r="D695" s="59"/>
    </row>
    <row r="696" spans="4:4" x14ac:dyDescent="0.2">
      <c r="D696" s="59"/>
    </row>
    <row r="697" spans="4:4" x14ac:dyDescent="0.2">
      <c r="D697" s="59"/>
    </row>
    <row r="698" spans="4:4" x14ac:dyDescent="0.2">
      <c r="D698" s="59"/>
    </row>
    <row r="699" spans="4:4" x14ac:dyDescent="0.2">
      <c r="D699" s="59"/>
    </row>
    <row r="700" spans="4:4" x14ac:dyDescent="0.2">
      <c r="D700" s="59"/>
    </row>
    <row r="701" spans="4:4" x14ac:dyDescent="0.2">
      <c r="D701" s="59"/>
    </row>
    <row r="702" spans="4:4" x14ac:dyDescent="0.2">
      <c r="D702" s="59"/>
    </row>
    <row r="703" spans="4:4" x14ac:dyDescent="0.2">
      <c r="D703" s="59"/>
    </row>
    <row r="704" spans="4:4" x14ac:dyDescent="0.2">
      <c r="D704" s="59"/>
    </row>
    <row r="705" spans="4:4" x14ac:dyDescent="0.2">
      <c r="D705" s="59"/>
    </row>
    <row r="706" spans="4:4" x14ac:dyDescent="0.2">
      <c r="D706" s="59"/>
    </row>
    <row r="707" spans="4:4" x14ac:dyDescent="0.2">
      <c r="D707" s="59"/>
    </row>
    <row r="708" spans="4:4" x14ac:dyDescent="0.2">
      <c r="D708" s="59"/>
    </row>
    <row r="709" spans="4:4" x14ac:dyDescent="0.2">
      <c r="D709" s="59"/>
    </row>
    <row r="710" spans="4:4" x14ac:dyDescent="0.2">
      <c r="D710" s="59"/>
    </row>
    <row r="711" spans="4:4" x14ac:dyDescent="0.2">
      <c r="D711" s="59"/>
    </row>
    <row r="712" spans="4:4" x14ac:dyDescent="0.2">
      <c r="D712" s="59"/>
    </row>
    <row r="713" spans="4:4" x14ac:dyDescent="0.2">
      <c r="D713" s="59"/>
    </row>
    <row r="714" spans="4:4" x14ac:dyDescent="0.2">
      <c r="D714" s="59"/>
    </row>
    <row r="715" spans="4:4" x14ac:dyDescent="0.2">
      <c r="D715" s="59"/>
    </row>
    <row r="716" spans="4:4" x14ac:dyDescent="0.2">
      <c r="D716" s="59"/>
    </row>
    <row r="717" spans="4:4" x14ac:dyDescent="0.2">
      <c r="D717" s="59"/>
    </row>
    <row r="718" spans="4:4" x14ac:dyDescent="0.2">
      <c r="D718" s="59"/>
    </row>
    <row r="719" spans="4:4" x14ac:dyDescent="0.2">
      <c r="D719" s="59"/>
    </row>
    <row r="720" spans="4:4" x14ac:dyDescent="0.2">
      <c r="D720" s="59"/>
    </row>
    <row r="721" spans="4:4" x14ac:dyDescent="0.2">
      <c r="D721" s="59"/>
    </row>
    <row r="722" spans="4:4" x14ac:dyDescent="0.2">
      <c r="D722" s="59"/>
    </row>
    <row r="723" spans="4:4" x14ac:dyDescent="0.2">
      <c r="D723" s="59"/>
    </row>
    <row r="724" spans="4:4" x14ac:dyDescent="0.2">
      <c r="D724" s="59"/>
    </row>
    <row r="725" spans="4:4" x14ac:dyDescent="0.2">
      <c r="D725" s="59"/>
    </row>
    <row r="726" spans="4:4" x14ac:dyDescent="0.2">
      <c r="D726" s="59"/>
    </row>
    <row r="727" spans="4:4" x14ac:dyDescent="0.2">
      <c r="D727" s="59"/>
    </row>
    <row r="728" spans="4:4" x14ac:dyDescent="0.2">
      <c r="D728" s="59"/>
    </row>
    <row r="729" spans="4:4" x14ac:dyDescent="0.2">
      <c r="D729" s="59"/>
    </row>
    <row r="730" spans="4:4" x14ac:dyDescent="0.2">
      <c r="D730" s="59"/>
    </row>
    <row r="731" spans="4:4" x14ac:dyDescent="0.2">
      <c r="D731" s="59"/>
    </row>
    <row r="732" spans="4:4" x14ac:dyDescent="0.2">
      <c r="D732" s="59"/>
    </row>
    <row r="733" spans="4:4" x14ac:dyDescent="0.2">
      <c r="D733" s="59"/>
    </row>
    <row r="734" spans="4:4" x14ac:dyDescent="0.2">
      <c r="D734" s="59"/>
    </row>
    <row r="735" spans="4:4" x14ac:dyDescent="0.2">
      <c r="D735" s="59"/>
    </row>
    <row r="736" spans="4:4" x14ac:dyDescent="0.2">
      <c r="D736" s="59"/>
    </row>
    <row r="737" spans="4:4" x14ac:dyDescent="0.2">
      <c r="D737" s="59"/>
    </row>
    <row r="738" spans="4:4" x14ac:dyDescent="0.2">
      <c r="D738" s="59"/>
    </row>
    <row r="739" spans="4:4" x14ac:dyDescent="0.2">
      <c r="D739" s="59"/>
    </row>
    <row r="740" spans="4:4" x14ac:dyDescent="0.2">
      <c r="D740" s="59"/>
    </row>
    <row r="741" spans="4:4" x14ac:dyDescent="0.2">
      <c r="D741" s="59"/>
    </row>
    <row r="742" spans="4:4" x14ac:dyDescent="0.2">
      <c r="D742" s="59"/>
    </row>
    <row r="743" spans="4:4" x14ac:dyDescent="0.2">
      <c r="D743" s="59"/>
    </row>
    <row r="744" spans="4:4" x14ac:dyDescent="0.2">
      <c r="D744" s="59"/>
    </row>
    <row r="745" spans="4:4" x14ac:dyDescent="0.2">
      <c r="D745" s="59"/>
    </row>
    <row r="746" spans="4:4" x14ac:dyDescent="0.2">
      <c r="D746" s="59"/>
    </row>
    <row r="747" spans="4:4" x14ac:dyDescent="0.2">
      <c r="D747" s="59"/>
    </row>
    <row r="748" spans="4:4" x14ac:dyDescent="0.2">
      <c r="D748" s="59"/>
    </row>
    <row r="749" spans="4:4" x14ac:dyDescent="0.2">
      <c r="D749" s="59"/>
    </row>
    <row r="750" spans="4:4" x14ac:dyDescent="0.2">
      <c r="D750" s="59"/>
    </row>
    <row r="751" spans="4:4" x14ac:dyDescent="0.2">
      <c r="D751" s="59"/>
    </row>
    <row r="752" spans="4:4" x14ac:dyDescent="0.2">
      <c r="D752" s="59"/>
    </row>
    <row r="753" spans="4:4" x14ac:dyDescent="0.2">
      <c r="D753" s="59"/>
    </row>
    <row r="754" spans="4:4" x14ac:dyDescent="0.2">
      <c r="D754" s="59"/>
    </row>
    <row r="755" spans="4:4" x14ac:dyDescent="0.2">
      <c r="D755" s="59"/>
    </row>
    <row r="756" spans="4:4" x14ac:dyDescent="0.2">
      <c r="D756" s="59"/>
    </row>
    <row r="757" spans="4:4" x14ac:dyDescent="0.2">
      <c r="D757" s="59"/>
    </row>
    <row r="758" spans="4:4" x14ac:dyDescent="0.2">
      <c r="D758" s="59"/>
    </row>
    <row r="759" spans="4:4" x14ac:dyDescent="0.2">
      <c r="D759" s="59"/>
    </row>
    <row r="760" spans="4:4" x14ac:dyDescent="0.2">
      <c r="D760" s="59"/>
    </row>
    <row r="761" spans="4:4" x14ac:dyDescent="0.2">
      <c r="D761" s="59"/>
    </row>
    <row r="762" spans="4:4" x14ac:dyDescent="0.2">
      <c r="D762" s="59"/>
    </row>
    <row r="763" spans="4:4" x14ac:dyDescent="0.2">
      <c r="D763" s="59"/>
    </row>
    <row r="764" spans="4:4" x14ac:dyDescent="0.2">
      <c r="D764" s="59"/>
    </row>
    <row r="765" spans="4:4" x14ac:dyDescent="0.2">
      <c r="D765" s="59"/>
    </row>
    <row r="766" spans="4:4" x14ac:dyDescent="0.2">
      <c r="D766" s="59"/>
    </row>
    <row r="767" spans="4:4" x14ac:dyDescent="0.2">
      <c r="D767" s="59"/>
    </row>
    <row r="768" spans="4:4" x14ac:dyDescent="0.2">
      <c r="D768" s="59"/>
    </row>
    <row r="769" spans="4:4" x14ac:dyDescent="0.2">
      <c r="D769" s="59"/>
    </row>
    <row r="770" spans="4:4" x14ac:dyDescent="0.2">
      <c r="D770" s="59"/>
    </row>
    <row r="771" spans="4:4" x14ac:dyDescent="0.2">
      <c r="D771" s="59"/>
    </row>
    <row r="772" spans="4:4" x14ac:dyDescent="0.2">
      <c r="D772" s="59"/>
    </row>
    <row r="773" spans="4:4" x14ac:dyDescent="0.2">
      <c r="D773" s="59"/>
    </row>
    <row r="774" spans="4:4" x14ac:dyDescent="0.2">
      <c r="D774" s="59"/>
    </row>
    <row r="775" spans="4:4" x14ac:dyDescent="0.2">
      <c r="D775" s="59"/>
    </row>
    <row r="776" spans="4:4" x14ac:dyDescent="0.2">
      <c r="D776" s="59"/>
    </row>
    <row r="777" spans="4:4" x14ac:dyDescent="0.2">
      <c r="D777" s="59"/>
    </row>
    <row r="778" spans="4:4" x14ac:dyDescent="0.2">
      <c r="D778" s="59"/>
    </row>
    <row r="779" spans="4:4" x14ac:dyDescent="0.2">
      <c r="D779" s="59"/>
    </row>
    <row r="780" spans="4:4" x14ac:dyDescent="0.2">
      <c r="D780" s="59"/>
    </row>
    <row r="781" spans="4:4" x14ac:dyDescent="0.2">
      <c r="D781" s="59"/>
    </row>
    <row r="782" spans="4:4" x14ac:dyDescent="0.2">
      <c r="D782" s="59"/>
    </row>
    <row r="783" spans="4:4" x14ac:dyDescent="0.2">
      <c r="D783" s="59"/>
    </row>
    <row r="784" spans="4:4" x14ac:dyDescent="0.2">
      <c r="D784" s="59"/>
    </row>
    <row r="785" spans="4:4" x14ac:dyDescent="0.2">
      <c r="D785" s="59"/>
    </row>
    <row r="786" spans="4:4" x14ac:dyDescent="0.2">
      <c r="D786" s="59"/>
    </row>
    <row r="787" spans="4:4" x14ac:dyDescent="0.2">
      <c r="D787" s="59"/>
    </row>
    <row r="788" spans="4:4" x14ac:dyDescent="0.2">
      <c r="D788" s="59"/>
    </row>
    <row r="789" spans="4:4" x14ac:dyDescent="0.2">
      <c r="D789" s="59"/>
    </row>
    <row r="790" spans="4:4" x14ac:dyDescent="0.2">
      <c r="D790" s="59"/>
    </row>
    <row r="791" spans="4:4" x14ac:dyDescent="0.2">
      <c r="D791" s="59"/>
    </row>
    <row r="792" spans="4:4" x14ac:dyDescent="0.2">
      <c r="D792" s="59"/>
    </row>
    <row r="793" spans="4:4" x14ac:dyDescent="0.2">
      <c r="D793" s="59"/>
    </row>
    <row r="794" spans="4:4" x14ac:dyDescent="0.2">
      <c r="D794" s="59"/>
    </row>
    <row r="795" spans="4:4" x14ac:dyDescent="0.2">
      <c r="D795" s="59"/>
    </row>
    <row r="796" spans="4:4" x14ac:dyDescent="0.2">
      <c r="D796" s="59"/>
    </row>
    <row r="797" spans="4:4" x14ac:dyDescent="0.2">
      <c r="D797" s="59"/>
    </row>
    <row r="798" spans="4:4" x14ac:dyDescent="0.2">
      <c r="D798" s="59"/>
    </row>
    <row r="799" spans="4:4" x14ac:dyDescent="0.2">
      <c r="D799" s="59"/>
    </row>
    <row r="800" spans="4:4" x14ac:dyDescent="0.2">
      <c r="D800" s="59"/>
    </row>
    <row r="801" spans="4:4" x14ac:dyDescent="0.2">
      <c r="D801" s="59"/>
    </row>
    <row r="802" spans="4:4" x14ac:dyDescent="0.2">
      <c r="D802" s="59"/>
    </row>
    <row r="803" spans="4:4" x14ac:dyDescent="0.2">
      <c r="D803" s="59"/>
    </row>
    <row r="804" spans="4:4" x14ac:dyDescent="0.2">
      <c r="D804" s="59"/>
    </row>
    <row r="805" spans="4:4" x14ac:dyDescent="0.2">
      <c r="D805" s="59"/>
    </row>
    <row r="806" spans="4:4" x14ac:dyDescent="0.2">
      <c r="D806" s="59"/>
    </row>
    <row r="807" spans="4:4" x14ac:dyDescent="0.2">
      <c r="D807" s="59"/>
    </row>
    <row r="808" spans="4:4" x14ac:dyDescent="0.2">
      <c r="D808" s="59"/>
    </row>
    <row r="809" spans="4:4" x14ac:dyDescent="0.2">
      <c r="D809" s="59"/>
    </row>
    <row r="810" spans="4:4" x14ac:dyDescent="0.2">
      <c r="D810" s="59"/>
    </row>
    <row r="811" spans="4:4" x14ac:dyDescent="0.2">
      <c r="D811" s="59"/>
    </row>
    <row r="812" spans="4:4" x14ac:dyDescent="0.2">
      <c r="D812" s="59"/>
    </row>
    <row r="813" spans="4:4" x14ac:dyDescent="0.2">
      <c r="D813" s="59"/>
    </row>
    <row r="814" spans="4:4" x14ac:dyDescent="0.2">
      <c r="D814" s="59"/>
    </row>
    <row r="815" spans="4:4" x14ac:dyDescent="0.2">
      <c r="D815" s="59"/>
    </row>
    <row r="816" spans="4:4" x14ac:dyDescent="0.2">
      <c r="D816" s="59"/>
    </row>
    <row r="817" spans="4:4" x14ac:dyDescent="0.2">
      <c r="D817" s="59"/>
    </row>
    <row r="818" spans="4:4" x14ac:dyDescent="0.2">
      <c r="D818" s="59"/>
    </row>
    <row r="819" spans="4:4" x14ac:dyDescent="0.2">
      <c r="D819" s="59"/>
    </row>
    <row r="820" spans="4:4" x14ac:dyDescent="0.2">
      <c r="D820" s="59"/>
    </row>
    <row r="821" spans="4:4" x14ac:dyDescent="0.2">
      <c r="D821" s="59"/>
    </row>
    <row r="822" spans="4:4" x14ac:dyDescent="0.2">
      <c r="D822" s="59"/>
    </row>
    <row r="823" spans="4:4" x14ac:dyDescent="0.2">
      <c r="D823" s="59"/>
    </row>
    <row r="824" spans="4:4" x14ac:dyDescent="0.2">
      <c r="D824" s="59"/>
    </row>
    <row r="825" spans="4:4" x14ac:dyDescent="0.2">
      <c r="D825" s="59"/>
    </row>
    <row r="826" spans="4:4" x14ac:dyDescent="0.2">
      <c r="D826" s="59"/>
    </row>
    <row r="827" spans="4:4" x14ac:dyDescent="0.2">
      <c r="D827" s="59"/>
    </row>
    <row r="828" spans="4:4" x14ac:dyDescent="0.2">
      <c r="D828" s="59"/>
    </row>
    <row r="829" spans="4:4" x14ac:dyDescent="0.2">
      <c r="D829" s="59"/>
    </row>
    <row r="830" spans="4:4" x14ac:dyDescent="0.2">
      <c r="D830" s="59"/>
    </row>
    <row r="831" spans="4:4" x14ac:dyDescent="0.2">
      <c r="D831" s="59"/>
    </row>
    <row r="832" spans="4:4" x14ac:dyDescent="0.2">
      <c r="D832" s="59"/>
    </row>
    <row r="833" spans="4:4" x14ac:dyDescent="0.2">
      <c r="D833" s="59"/>
    </row>
    <row r="834" spans="4:4" x14ac:dyDescent="0.2">
      <c r="D834" s="59"/>
    </row>
    <row r="835" spans="4:4" x14ac:dyDescent="0.2">
      <c r="D835" s="59"/>
    </row>
    <row r="836" spans="4:4" x14ac:dyDescent="0.2">
      <c r="D836" s="59"/>
    </row>
    <row r="837" spans="4:4" x14ac:dyDescent="0.2">
      <c r="D837" s="59"/>
    </row>
    <row r="838" spans="4:4" x14ac:dyDescent="0.2">
      <c r="D838" s="59"/>
    </row>
    <row r="839" spans="4:4" x14ac:dyDescent="0.2">
      <c r="D839" s="59"/>
    </row>
    <row r="840" spans="4:4" x14ac:dyDescent="0.2">
      <c r="D840" s="59"/>
    </row>
    <row r="841" spans="4:4" x14ac:dyDescent="0.2">
      <c r="D841" s="59"/>
    </row>
    <row r="842" spans="4:4" x14ac:dyDescent="0.2">
      <c r="D842" s="59"/>
    </row>
    <row r="843" spans="4:4" x14ac:dyDescent="0.2">
      <c r="D843" s="59"/>
    </row>
    <row r="844" spans="4:4" x14ac:dyDescent="0.2">
      <c r="D844" s="59"/>
    </row>
    <row r="845" spans="4:4" x14ac:dyDescent="0.2">
      <c r="D845" s="59"/>
    </row>
    <row r="846" spans="4:4" x14ac:dyDescent="0.2">
      <c r="D846" s="59"/>
    </row>
    <row r="847" spans="4:4" x14ac:dyDescent="0.2">
      <c r="D847" s="59"/>
    </row>
    <row r="848" spans="4:4" x14ac:dyDescent="0.2">
      <c r="D848" s="59"/>
    </row>
    <row r="849" spans="4:4" x14ac:dyDescent="0.2">
      <c r="D849" s="59"/>
    </row>
    <row r="850" spans="4:4" x14ac:dyDescent="0.2">
      <c r="D850" s="59"/>
    </row>
    <row r="851" spans="4:4" x14ac:dyDescent="0.2">
      <c r="D851" s="59"/>
    </row>
    <row r="852" spans="4:4" x14ac:dyDescent="0.2">
      <c r="D852" s="59"/>
    </row>
    <row r="853" spans="4:4" x14ac:dyDescent="0.2">
      <c r="D853" s="59"/>
    </row>
    <row r="854" spans="4:4" x14ac:dyDescent="0.2">
      <c r="D854" s="59"/>
    </row>
    <row r="855" spans="4:4" x14ac:dyDescent="0.2">
      <c r="D855" s="59"/>
    </row>
    <row r="856" spans="4:4" x14ac:dyDescent="0.2">
      <c r="D856" s="59"/>
    </row>
    <row r="857" spans="4:4" x14ac:dyDescent="0.2">
      <c r="D857" s="59"/>
    </row>
    <row r="858" spans="4:4" x14ac:dyDescent="0.2">
      <c r="D858" s="59"/>
    </row>
    <row r="859" spans="4:4" x14ac:dyDescent="0.2">
      <c r="D859" s="59"/>
    </row>
    <row r="860" spans="4:4" x14ac:dyDescent="0.2">
      <c r="D860" s="59"/>
    </row>
    <row r="861" spans="4:4" x14ac:dyDescent="0.2">
      <c r="D861" s="59"/>
    </row>
    <row r="862" spans="4:4" x14ac:dyDescent="0.2">
      <c r="D862" s="59"/>
    </row>
    <row r="863" spans="4:4" x14ac:dyDescent="0.2">
      <c r="D863" s="59"/>
    </row>
    <row r="864" spans="4:4" x14ac:dyDescent="0.2">
      <c r="D864" s="59"/>
    </row>
    <row r="865" spans="4:4" x14ac:dyDescent="0.2">
      <c r="D865" s="59"/>
    </row>
    <row r="866" spans="4:4" x14ac:dyDescent="0.2">
      <c r="D866" s="59"/>
    </row>
    <row r="867" spans="4:4" x14ac:dyDescent="0.2">
      <c r="D867" s="59"/>
    </row>
    <row r="868" spans="4:4" x14ac:dyDescent="0.2">
      <c r="D868" s="59"/>
    </row>
    <row r="869" spans="4:4" x14ac:dyDescent="0.2">
      <c r="D869" s="59"/>
    </row>
    <row r="870" spans="4:4" x14ac:dyDescent="0.2">
      <c r="D870" s="59"/>
    </row>
    <row r="871" spans="4:4" x14ac:dyDescent="0.2">
      <c r="D871" s="59"/>
    </row>
    <row r="872" spans="4:4" x14ac:dyDescent="0.2">
      <c r="D872" s="59"/>
    </row>
    <row r="873" spans="4:4" x14ac:dyDescent="0.2">
      <c r="D873" s="59"/>
    </row>
    <row r="874" spans="4:4" x14ac:dyDescent="0.2">
      <c r="D874" s="59"/>
    </row>
    <row r="875" spans="4:4" x14ac:dyDescent="0.2">
      <c r="D875" s="59"/>
    </row>
    <row r="876" spans="4:4" x14ac:dyDescent="0.2">
      <c r="D876" s="59"/>
    </row>
    <row r="877" spans="4:4" x14ac:dyDescent="0.2">
      <c r="D877" s="59"/>
    </row>
    <row r="878" spans="4:4" x14ac:dyDescent="0.2">
      <c r="D878" s="59"/>
    </row>
    <row r="879" spans="4:4" x14ac:dyDescent="0.2">
      <c r="D879" s="59"/>
    </row>
    <row r="880" spans="4:4" x14ac:dyDescent="0.2">
      <c r="D880" s="59"/>
    </row>
    <row r="881" spans="4:4" x14ac:dyDescent="0.2">
      <c r="D881" s="59"/>
    </row>
    <row r="882" spans="4:4" x14ac:dyDescent="0.2">
      <c r="D882" s="59"/>
    </row>
    <row r="883" spans="4:4" x14ac:dyDescent="0.2">
      <c r="D883" s="59"/>
    </row>
    <row r="884" spans="4:4" x14ac:dyDescent="0.2">
      <c r="D884" s="59"/>
    </row>
    <row r="885" spans="4:4" x14ac:dyDescent="0.2">
      <c r="D885" s="59"/>
    </row>
    <row r="886" spans="4:4" x14ac:dyDescent="0.2">
      <c r="D886" s="59"/>
    </row>
    <row r="887" spans="4:4" x14ac:dyDescent="0.2">
      <c r="D887" s="59"/>
    </row>
    <row r="888" spans="4:4" x14ac:dyDescent="0.2">
      <c r="D888" s="59"/>
    </row>
    <row r="889" spans="4:4" x14ac:dyDescent="0.2">
      <c r="D889" s="59"/>
    </row>
    <row r="890" spans="4:4" x14ac:dyDescent="0.2">
      <c r="D890" s="59"/>
    </row>
    <row r="891" spans="4:4" x14ac:dyDescent="0.2">
      <c r="D891" s="59"/>
    </row>
    <row r="892" spans="4:4" x14ac:dyDescent="0.2">
      <c r="D892" s="59"/>
    </row>
    <row r="893" spans="4:4" x14ac:dyDescent="0.2">
      <c r="D893" s="59"/>
    </row>
    <row r="894" spans="4:4" x14ac:dyDescent="0.2">
      <c r="D894" s="59"/>
    </row>
    <row r="895" spans="4:4" x14ac:dyDescent="0.2">
      <c r="D895" s="59"/>
    </row>
    <row r="896" spans="4:4" x14ac:dyDescent="0.2">
      <c r="D896" s="59"/>
    </row>
    <row r="897" spans="4:4" x14ac:dyDescent="0.2">
      <c r="D897" s="59"/>
    </row>
    <row r="898" spans="4:4" x14ac:dyDescent="0.2">
      <c r="D898" s="59"/>
    </row>
    <row r="899" spans="4:4" x14ac:dyDescent="0.2">
      <c r="D899" s="59"/>
    </row>
    <row r="900" spans="4:4" x14ac:dyDescent="0.2">
      <c r="D900" s="59"/>
    </row>
    <row r="901" spans="4:4" x14ac:dyDescent="0.2">
      <c r="D901" s="59"/>
    </row>
    <row r="902" spans="4:4" x14ac:dyDescent="0.2">
      <c r="D902" s="59"/>
    </row>
    <row r="903" spans="4:4" x14ac:dyDescent="0.2">
      <c r="D903" s="59"/>
    </row>
    <row r="904" spans="4:4" x14ac:dyDescent="0.2">
      <c r="D904" s="59"/>
    </row>
    <row r="905" spans="4:4" x14ac:dyDescent="0.2">
      <c r="D905" s="59"/>
    </row>
    <row r="906" spans="4:4" x14ac:dyDescent="0.2">
      <c r="D906" s="59"/>
    </row>
    <row r="907" spans="4:4" x14ac:dyDescent="0.2">
      <c r="D907" s="59"/>
    </row>
    <row r="908" spans="4:4" x14ac:dyDescent="0.2">
      <c r="D908" s="59"/>
    </row>
    <row r="909" spans="4:4" x14ac:dyDescent="0.2">
      <c r="D909" s="59"/>
    </row>
    <row r="910" spans="4:4" x14ac:dyDescent="0.2">
      <c r="D910" s="59"/>
    </row>
    <row r="911" spans="4:4" x14ac:dyDescent="0.2">
      <c r="D911" s="59"/>
    </row>
    <row r="912" spans="4:4" x14ac:dyDescent="0.2">
      <c r="D912" s="59"/>
    </row>
    <row r="913" spans="4:4" x14ac:dyDescent="0.2">
      <c r="D913" s="59"/>
    </row>
    <row r="914" spans="4:4" x14ac:dyDescent="0.2">
      <c r="D914" s="59"/>
    </row>
    <row r="915" spans="4:4" x14ac:dyDescent="0.2">
      <c r="D915" s="59"/>
    </row>
    <row r="916" spans="4:4" x14ac:dyDescent="0.2">
      <c r="D916" s="59"/>
    </row>
    <row r="917" spans="4:4" x14ac:dyDescent="0.2">
      <c r="D917" s="59"/>
    </row>
    <row r="918" spans="4:4" x14ac:dyDescent="0.2">
      <c r="D918" s="59"/>
    </row>
    <row r="919" spans="4:4" x14ac:dyDescent="0.2">
      <c r="D919" s="59"/>
    </row>
    <row r="920" spans="4:4" x14ac:dyDescent="0.2">
      <c r="D920" s="59"/>
    </row>
    <row r="921" spans="4:4" x14ac:dyDescent="0.2">
      <c r="D921" s="59"/>
    </row>
    <row r="922" spans="4:4" x14ac:dyDescent="0.2">
      <c r="D922" s="59"/>
    </row>
    <row r="923" spans="4:4" x14ac:dyDescent="0.2">
      <c r="D923" s="59"/>
    </row>
    <row r="924" spans="4:4" x14ac:dyDescent="0.2">
      <c r="D924" s="59"/>
    </row>
    <row r="925" spans="4:4" x14ac:dyDescent="0.2">
      <c r="D925" s="59"/>
    </row>
    <row r="926" spans="4:4" x14ac:dyDescent="0.2">
      <c r="D926" s="59"/>
    </row>
    <row r="927" spans="4:4" x14ac:dyDescent="0.2">
      <c r="D927" s="59"/>
    </row>
    <row r="928" spans="4:4" x14ac:dyDescent="0.2">
      <c r="D928" s="59"/>
    </row>
    <row r="929" spans="4:4" x14ac:dyDescent="0.2">
      <c r="D929" s="59"/>
    </row>
    <row r="930" spans="4:4" x14ac:dyDescent="0.2">
      <c r="D930" s="59"/>
    </row>
    <row r="931" spans="4:4" x14ac:dyDescent="0.2">
      <c r="D931" s="59"/>
    </row>
    <row r="932" spans="4:4" x14ac:dyDescent="0.2">
      <c r="D932" s="59"/>
    </row>
    <row r="933" spans="4:4" x14ac:dyDescent="0.2">
      <c r="D933" s="59"/>
    </row>
    <row r="934" spans="4:4" x14ac:dyDescent="0.2">
      <c r="D934" s="59"/>
    </row>
    <row r="935" spans="4:4" x14ac:dyDescent="0.2">
      <c r="D935" s="59"/>
    </row>
    <row r="936" spans="4:4" x14ac:dyDescent="0.2">
      <c r="D936" s="59"/>
    </row>
    <row r="937" spans="4:4" x14ac:dyDescent="0.2">
      <c r="D937" s="59"/>
    </row>
    <row r="938" spans="4:4" x14ac:dyDescent="0.2">
      <c r="D938" s="59"/>
    </row>
    <row r="939" spans="4:4" x14ac:dyDescent="0.2">
      <c r="D939" s="59"/>
    </row>
    <row r="940" spans="4:4" x14ac:dyDescent="0.2">
      <c r="D940" s="59"/>
    </row>
    <row r="941" spans="4:4" x14ac:dyDescent="0.2">
      <c r="D941" s="59"/>
    </row>
    <row r="942" spans="4:4" x14ac:dyDescent="0.2">
      <c r="D942" s="59"/>
    </row>
    <row r="943" spans="4:4" x14ac:dyDescent="0.2">
      <c r="D943" s="59"/>
    </row>
    <row r="944" spans="4:4" x14ac:dyDescent="0.2">
      <c r="D944" s="59"/>
    </row>
    <row r="945" spans="4:4" x14ac:dyDescent="0.2">
      <c r="D945" s="59"/>
    </row>
    <row r="946" spans="4:4" x14ac:dyDescent="0.2">
      <c r="D946" s="59"/>
    </row>
    <row r="947" spans="4:4" x14ac:dyDescent="0.2">
      <c r="D947" s="59"/>
    </row>
    <row r="948" spans="4:4" x14ac:dyDescent="0.2">
      <c r="D948" s="59"/>
    </row>
    <row r="949" spans="4:4" x14ac:dyDescent="0.2">
      <c r="D949" s="59"/>
    </row>
    <row r="950" spans="4:4" x14ac:dyDescent="0.2">
      <c r="D950" s="59"/>
    </row>
    <row r="951" spans="4:4" x14ac:dyDescent="0.2">
      <c r="D951" s="59"/>
    </row>
    <row r="952" spans="4:4" x14ac:dyDescent="0.2">
      <c r="D952" s="59"/>
    </row>
    <row r="953" spans="4:4" x14ac:dyDescent="0.2">
      <c r="D953" s="59"/>
    </row>
    <row r="954" spans="4:4" x14ac:dyDescent="0.2">
      <c r="D954" s="59"/>
    </row>
    <row r="955" spans="4:4" x14ac:dyDescent="0.2">
      <c r="D955" s="59"/>
    </row>
    <row r="956" spans="4:4" x14ac:dyDescent="0.2">
      <c r="D956" s="59"/>
    </row>
    <row r="957" spans="4:4" x14ac:dyDescent="0.2">
      <c r="D957" s="59"/>
    </row>
    <row r="958" spans="4:4" x14ac:dyDescent="0.2">
      <c r="D958" s="59"/>
    </row>
    <row r="959" spans="4:4" x14ac:dyDescent="0.2">
      <c r="D959" s="59"/>
    </row>
    <row r="960" spans="4:4" x14ac:dyDescent="0.2">
      <c r="D960" s="59"/>
    </row>
    <row r="961" spans="4:4" x14ac:dyDescent="0.2">
      <c r="D961" s="59"/>
    </row>
    <row r="962" spans="4:4" x14ac:dyDescent="0.2">
      <c r="D962" s="59"/>
    </row>
    <row r="963" spans="4:4" x14ac:dyDescent="0.2">
      <c r="D963" s="59"/>
    </row>
    <row r="964" spans="4:4" x14ac:dyDescent="0.2">
      <c r="D964" s="59"/>
    </row>
    <row r="965" spans="4:4" x14ac:dyDescent="0.2">
      <c r="D965" s="59"/>
    </row>
    <row r="966" spans="4:4" x14ac:dyDescent="0.2">
      <c r="D966" s="59"/>
    </row>
    <row r="967" spans="4:4" x14ac:dyDescent="0.2">
      <c r="D967" s="59"/>
    </row>
    <row r="968" spans="4:4" x14ac:dyDescent="0.2">
      <c r="D968" s="59"/>
    </row>
    <row r="969" spans="4:4" x14ac:dyDescent="0.2">
      <c r="D969" s="59"/>
    </row>
    <row r="970" spans="4:4" x14ac:dyDescent="0.2">
      <c r="D970" s="59"/>
    </row>
    <row r="971" spans="4:4" x14ac:dyDescent="0.2">
      <c r="D971" s="59"/>
    </row>
    <row r="972" spans="4:4" x14ac:dyDescent="0.2">
      <c r="D972" s="59"/>
    </row>
    <row r="973" spans="4:4" x14ac:dyDescent="0.2">
      <c r="D973" s="59"/>
    </row>
    <row r="974" spans="4:4" x14ac:dyDescent="0.2">
      <c r="D974" s="59"/>
    </row>
    <row r="975" spans="4:4" x14ac:dyDescent="0.2">
      <c r="D975" s="59"/>
    </row>
    <row r="976" spans="4:4" x14ac:dyDescent="0.2">
      <c r="D976" s="59"/>
    </row>
    <row r="977" spans="4:4" x14ac:dyDescent="0.2">
      <c r="D977" s="59"/>
    </row>
    <row r="978" spans="4:4" x14ac:dyDescent="0.2">
      <c r="D978" s="59"/>
    </row>
    <row r="979" spans="4:4" x14ac:dyDescent="0.2">
      <c r="D979" s="59"/>
    </row>
    <row r="980" spans="4:4" x14ac:dyDescent="0.2">
      <c r="D980" s="59"/>
    </row>
    <row r="981" spans="4:4" x14ac:dyDescent="0.2">
      <c r="D981" s="59"/>
    </row>
    <row r="982" spans="4:4" x14ac:dyDescent="0.2">
      <c r="D982" s="59"/>
    </row>
    <row r="983" spans="4:4" x14ac:dyDescent="0.2">
      <c r="D983" s="59"/>
    </row>
    <row r="984" spans="4:4" x14ac:dyDescent="0.2">
      <c r="D984" s="59"/>
    </row>
    <row r="985" spans="4:4" x14ac:dyDescent="0.2">
      <c r="D985" s="59"/>
    </row>
    <row r="986" spans="4:4" x14ac:dyDescent="0.2">
      <c r="D986" s="59"/>
    </row>
    <row r="987" spans="4:4" x14ac:dyDescent="0.2">
      <c r="D987" s="59"/>
    </row>
    <row r="988" spans="4:4" x14ac:dyDescent="0.2">
      <c r="D988" s="59"/>
    </row>
    <row r="989" spans="4:4" x14ac:dyDescent="0.2">
      <c r="D989" s="59"/>
    </row>
    <row r="990" spans="4:4" x14ac:dyDescent="0.2">
      <c r="D990" s="59"/>
    </row>
    <row r="991" spans="4:4" x14ac:dyDescent="0.2">
      <c r="D991" s="59"/>
    </row>
    <row r="992" spans="4:4" x14ac:dyDescent="0.2">
      <c r="D992" s="59"/>
    </row>
    <row r="993" spans="4:4" x14ac:dyDescent="0.2">
      <c r="D993" s="59"/>
    </row>
    <row r="994" spans="4:4" x14ac:dyDescent="0.2">
      <c r="D994" s="59"/>
    </row>
    <row r="995" spans="4:4" x14ac:dyDescent="0.2">
      <c r="D995" s="59"/>
    </row>
    <row r="996" spans="4:4" x14ac:dyDescent="0.2">
      <c r="D996" s="59"/>
    </row>
    <row r="997" spans="4:4" x14ac:dyDescent="0.2">
      <c r="D997" s="59"/>
    </row>
    <row r="998" spans="4:4" x14ac:dyDescent="0.2">
      <c r="D998" s="59"/>
    </row>
    <row r="999" spans="4:4" x14ac:dyDescent="0.2">
      <c r="D999" s="59"/>
    </row>
    <row r="1000" spans="4:4" x14ac:dyDescent="0.2">
      <c r="D1000" s="59"/>
    </row>
    <row r="1001" spans="4:4" x14ac:dyDescent="0.2">
      <c r="D1001" s="59"/>
    </row>
    <row r="1002" spans="4:4" x14ac:dyDescent="0.2">
      <c r="D1002" s="59"/>
    </row>
    <row r="1003" spans="4:4" x14ac:dyDescent="0.2">
      <c r="D1003" s="59"/>
    </row>
    <row r="1004" spans="4:4" x14ac:dyDescent="0.2">
      <c r="D1004" s="59"/>
    </row>
    <row r="1005" spans="4:4" x14ac:dyDescent="0.2">
      <c r="D1005" s="59"/>
    </row>
    <row r="1006" spans="4:4" x14ac:dyDescent="0.2">
      <c r="D1006" s="59"/>
    </row>
    <row r="1007" spans="4:4" x14ac:dyDescent="0.2">
      <c r="D1007" s="59"/>
    </row>
    <row r="1008" spans="4:4" x14ac:dyDescent="0.2">
      <c r="D1008" s="59"/>
    </row>
    <row r="1009" spans="4:4" x14ac:dyDescent="0.2">
      <c r="D1009" s="59"/>
    </row>
    <row r="1010" spans="4:4" x14ac:dyDescent="0.2">
      <c r="D1010" s="59"/>
    </row>
    <row r="1011" spans="4:4" x14ac:dyDescent="0.2">
      <c r="D1011" s="59"/>
    </row>
    <row r="1012" spans="4:4" x14ac:dyDescent="0.2">
      <c r="D1012" s="59"/>
    </row>
    <row r="1013" spans="4:4" x14ac:dyDescent="0.2">
      <c r="D1013" s="59"/>
    </row>
    <row r="1014" spans="4:4" x14ac:dyDescent="0.2">
      <c r="D1014" s="59"/>
    </row>
    <row r="1015" spans="4:4" x14ac:dyDescent="0.2">
      <c r="D1015" s="59"/>
    </row>
    <row r="1016" spans="4:4" x14ac:dyDescent="0.2">
      <c r="D1016" s="59"/>
    </row>
    <row r="1017" spans="4:4" x14ac:dyDescent="0.2">
      <c r="D1017" s="59"/>
    </row>
    <row r="1018" spans="4:4" x14ac:dyDescent="0.2">
      <c r="D1018" s="59"/>
    </row>
    <row r="1019" spans="4:4" x14ac:dyDescent="0.2">
      <c r="D1019" s="59"/>
    </row>
    <row r="1020" spans="4:4" x14ac:dyDescent="0.2">
      <c r="D1020" s="59"/>
    </row>
    <row r="1021" spans="4:4" x14ac:dyDescent="0.2">
      <c r="D1021" s="59"/>
    </row>
    <row r="1022" spans="4:4" x14ac:dyDescent="0.2">
      <c r="D1022" s="59"/>
    </row>
    <row r="1023" spans="4:4" x14ac:dyDescent="0.2">
      <c r="D1023" s="59"/>
    </row>
    <row r="1024" spans="4:4" x14ac:dyDescent="0.2">
      <c r="D1024" s="59"/>
    </row>
    <row r="1025" spans="4:4" x14ac:dyDescent="0.2">
      <c r="D1025" s="59"/>
    </row>
    <row r="1026" spans="4:4" x14ac:dyDescent="0.2">
      <c r="D1026" s="59"/>
    </row>
    <row r="1027" spans="4:4" x14ac:dyDescent="0.2">
      <c r="D1027" s="59"/>
    </row>
    <row r="1028" spans="4:4" x14ac:dyDescent="0.2">
      <c r="D1028" s="59"/>
    </row>
    <row r="1029" spans="4:4" x14ac:dyDescent="0.2">
      <c r="D1029" s="59"/>
    </row>
    <row r="1030" spans="4:4" x14ac:dyDescent="0.2">
      <c r="D1030" s="59"/>
    </row>
    <row r="1031" spans="4:4" x14ac:dyDescent="0.2">
      <c r="D1031" s="59"/>
    </row>
    <row r="1032" spans="4:4" x14ac:dyDescent="0.2">
      <c r="D1032" s="59"/>
    </row>
    <row r="1033" spans="4:4" x14ac:dyDescent="0.2">
      <c r="D1033" s="59"/>
    </row>
    <row r="1034" spans="4:4" x14ac:dyDescent="0.2">
      <c r="D1034" s="59"/>
    </row>
    <row r="1035" spans="4:4" x14ac:dyDescent="0.2">
      <c r="D1035" s="59"/>
    </row>
    <row r="1036" spans="4:4" x14ac:dyDescent="0.2">
      <c r="D1036" s="59"/>
    </row>
    <row r="1037" spans="4:4" x14ac:dyDescent="0.2">
      <c r="D1037" s="59"/>
    </row>
    <row r="1038" spans="4:4" x14ac:dyDescent="0.2">
      <c r="D1038" s="59"/>
    </row>
    <row r="1039" spans="4:4" x14ac:dyDescent="0.2">
      <c r="D1039" s="59"/>
    </row>
    <row r="1040" spans="4:4" x14ac:dyDescent="0.2">
      <c r="D1040" s="59"/>
    </row>
    <row r="1041" spans="4:4" x14ac:dyDescent="0.2">
      <c r="D1041" s="59"/>
    </row>
    <row r="1042" spans="4:4" x14ac:dyDescent="0.2">
      <c r="D1042" s="59"/>
    </row>
    <row r="1043" spans="4:4" x14ac:dyDescent="0.2">
      <c r="D1043" s="59"/>
    </row>
    <row r="1044" spans="4:4" x14ac:dyDescent="0.2">
      <c r="D1044" s="59"/>
    </row>
    <row r="1045" spans="4:4" x14ac:dyDescent="0.2">
      <c r="D1045" s="59"/>
    </row>
    <row r="1046" spans="4:4" x14ac:dyDescent="0.2">
      <c r="D1046" s="59"/>
    </row>
    <row r="1047" spans="4:4" x14ac:dyDescent="0.2">
      <c r="D1047" s="59"/>
    </row>
    <row r="1048" spans="4:4" x14ac:dyDescent="0.2">
      <c r="D1048" s="59"/>
    </row>
    <row r="1049" spans="4:4" x14ac:dyDescent="0.2">
      <c r="D1049" s="59"/>
    </row>
    <row r="1050" spans="4:4" x14ac:dyDescent="0.2">
      <c r="D1050" s="59"/>
    </row>
    <row r="1051" spans="4:4" x14ac:dyDescent="0.2">
      <c r="D1051" s="59"/>
    </row>
    <row r="1052" spans="4:4" x14ac:dyDescent="0.2">
      <c r="D1052" s="59"/>
    </row>
    <row r="1053" spans="4:4" x14ac:dyDescent="0.2">
      <c r="D1053" s="59"/>
    </row>
    <row r="1054" spans="4:4" x14ac:dyDescent="0.2">
      <c r="D1054" s="59"/>
    </row>
    <row r="1055" spans="4:4" x14ac:dyDescent="0.2">
      <c r="D1055" s="59"/>
    </row>
    <row r="1056" spans="4:4" x14ac:dyDescent="0.2">
      <c r="D1056" s="59"/>
    </row>
    <row r="1057" spans="4:4" x14ac:dyDescent="0.2">
      <c r="D1057" s="59"/>
    </row>
    <row r="1058" spans="4:4" x14ac:dyDescent="0.2">
      <c r="D1058" s="59"/>
    </row>
    <row r="1059" spans="4:4" x14ac:dyDescent="0.2">
      <c r="D1059" s="59"/>
    </row>
    <row r="1060" spans="4:4" x14ac:dyDescent="0.2">
      <c r="D1060" s="59"/>
    </row>
    <row r="1061" spans="4:4" x14ac:dyDescent="0.2">
      <c r="D1061" s="59"/>
    </row>
    <row r="1062" spans="4:4" x14ac:dyDescent="0.2">
      <c r="D1062" s="59"/>
    </row>
    <row r="1063" spans="4:4" x14ac:dyDescent="0.2">
      <c r="D1063" s="59"/>
    </row>
    <row r="1064" spans="4:4" x14ac:dyDescent="0.2">
      <c r="D1064" s="59"/>
    </row>
    <row r="1065" spans="4:4" x14ac:dyDescent="0.2">
      <c r="D1065" s="59"/>
    </row>
    <row r="1066" spans="4:4" x14ac:dyDescent="0.2">
      <c r="D1066" s="59"/>
    </row>
    <row r="1067" spans="4:4" x14ac:dyDescent="0.2">
      <c r="D1067" s="59"/>
    </row>
    <row r="1068" spans="4:4" x14ac:dyDescent="0.2">
      <c r="D1068" s="59"/>
    </row>
    <row r="1069" spans="4:4" x14ac:dyDescent="0.2">
      <c r="D1069" s="59"/>
    </row>
    <row r="1070" spans="4:4" x14ac:dyDescent="0.2">
      <c r="D1070" s="59"/>
    </row>
    <row r="1071" spans="4:4" x14ac:dyDescent="0.2">
      <c r="D1071" s="59"/>
    </row>
    <row r="1072" spans="4:4" x14ac:dyDescent="0.2">
      <c r="D1072" s="59"/>
    </row>
    <row r="1073" spans="4:4" x14ac:dyDescent="0.2">
      <c r="D1073" s="59"/>
    </row>
    <row r="1074" spans="4:4" x14ac:dyDescent="0.2">
      <c r="D1074" s="59"/>
    </row>
    <row r="1075" spans="4:4" x14ac:dyDescent="0.2">
      <c r="D1075" s="59"/>
    </row>
    <row r="1076" spans="4:4" x14ac:dyDescent="0.2">
      <c r="D1076" s="59"/>
    </row>
    <row r="1077" spans="4:4" x14ac:dyDescent="0.2">
      <c r="D1077" s="59"/>
    </row>
    <row r="1078" spans="4:4" x14ac:dyDescent="0.2">
      <c r="D1078" s="59"/>
    </row>
    <row r="1079" spans="4:4" x14ac:dyDescent="0.2">
      <c r="D1079" s="59"/>
    </row>
    <row r="1080" spans="4:4" x14ac:dyDescent="0.2">
      <c r="D1080" s="59"/>
    </row>
    <row r="1081" spans="4:4" x14ac:dyDescent="0.2">
      <c r="D1081" s="59"/>
    </row>
    <row r="1082" spans="4:4" x14ac:dyDescent="0.2">
      <c r="D1082" s="59"/>
    </row>
    <row r="1083" spans="4:4" x14ac:dyDescent="0.2">
      <c r="D1083" s="59"/>
    </row>
    <row r="1084" spans="4:4" x14ac:dyDescent="0.2">
      <c r="D1084" s="59"/>
    </row>
    <row r="1085" spans="4:4" x14ac:dyDescent="0.2">
      <c r="D1085" s="59"/>
    </row>
    <row r="1086" spans="4:4" x14ac:dyDescent="0.2">
      <c r="D1086" s="59"/>
    </row>
    <row r="1087" spans="4:4" x14ac:dyDescent="0.2">
      <c r="D1087" s="59"/>
    </row>
    <row r="1088" spans="4:4" x14ac:dyDescent="0.2">
      <c r="D1088" s="59"/>
    </row>
    <row r="1089" spans="4:4" x14ac:dyDescent="0.2">
      <c r="D1089" s="59"/>
    </row>
    <row r="1090" spans="4:4" x14ac:dyDescent="0.2">
      <c r="D1090" s="59"/>
    </row>
    <row r="1091" spans="4:4" x14ac:dyDescent="0.2">
      <c r="D1091" s="59"/>
    </row>
    <row r="1092" spans="4:4" x14ac:dyDescent="0.2">
      <c r="D1092" s="59"/>
    </row>
    <row r="1093" spans="4:4" x14ac:dyDescent="0.2">
      <c r="D1093" s="59"/>
    </row>
    <row r="1094" spans="4:4" x14ac:dyDescent="0.2">
      <c r="D1094" s="59"/>
    </row>
    <row r="1095" spans="4:4" x14ac:dyDescent="0.2">
      <c r="D1095" s="59"/>
    </row>
    <row r="1096" spans="4:4" x14ac:dyDescent="0.2">
      <c r="D1096" s="59"/>
    </row>
    <row r="1097" spans="4:4" x14ac:dyDescent="0.2">
      <c r="D1097" s="59"/>
    </row>
    <row r="1098" spans="4:4" x14ac:dyDescent="0.2">
      <c r="D1098" s="59"/>
    </row>
    <row r="1099" spans="4:4" x14ac:dyDescent="0.2">
      <c r="D1099" s="59"/>
    </row>
    <row r="1100" spans="4:4" x14ac:dyDescent="0.2">
      <c r="D1100" s="59"/>
    </row>
    <row r="1101" spans="4:4" x14ac:dyDescent="0.2">
      <c r="D1101" s="59"/>
    </row>
    <row r="1102" spans="4:4" x14ac:dyDescent="0.2">
      <c r="D1102" s="59"/>
    </row>
    <row r="1103" spans="4:4" x14ac:dyDescent="0.2">
      <c r="D1103" s="59"/>
    </row>
    <row r="1104" spans="4:4" x14ac:dyDescent="0.2">
      <c r="D1104" s="59"/>
    </row>
    <row r="1105" spans="4:4" x14ac:dyDescent="0.2">
      <c r="D1105" s="59"/>
    </row>
    <row r="1106" spans="4:4" x14ac:dyDescent="0.2">
      <c r="D1106" s="59"/>
    </row>
    <row r="1107" spans="4:4" x14ac:dyDescent="0.2">
      <c r="D1107" s="59"/>
    </row>
    <row r="1108" spans="4:4" x14ac:dyDescent="0.2">
      <c r="D1108" s="59"/>
    </row>
    <row r="1109" spans="4:4" x14ac:dyDescent="0.2">
      <c r="D1109" s="59"/>
    </row>
    <row r="1110" spans="4:4" x14ac:dyDescent="0.2">
      <c r="D1110" s="59"/>
    </row>
    <row r="1111" spans="4:4" x14ac:dyDescent="0.2">
      <c r="D1111" s="59"/>
    </row>
    <row r="1112" spans="4:4" x14ac:dyDescent="0.2">
      <c r="D1112" s="59"/>
    </row>
    <row r="1113" spans="4:4" x14ac:dyDescent="0.2">
      <c r="D1113" s="59"/>
    </row>
    <row r="1114" spans="4:4" x14ac:dyDescent="0.2">
      <c r="D1114" s="59"/>
    </row>
    <row r="1115" spans="4:4" x14ac:dyDescent="0.2">
      <c r="D1115" s="59"/>
    </row>
    <row r="1116" spans="4:4" x14ac:dyDescent="0.2">
      <c r="D1116" s="59"/>
    </row>
    <row r="1117" spans="4:4" x14ac:dyDescent="0.2">
      <c r="D1117" s="59"/>
    </row>
    <row r="1118" spans="4:4" x14ac:dyDescent="0.2">
      <c r="D1118" s="59"/>
    </row>
    <row r="1119" spans="4:4" x14ac:dyDescent="0.2">
      <c r="D1119" s="59"/>
    </row>
    <row r="1120" spans="4:4" x14ac:dyDescent="0.2">
      <c r="D1120" s="59"/>
    </row>
    <row r="1121" spans="4:4" x14ac:dyDescent="0.2">
      <c r="D1121" s="59"/>
    </row>
    <row r="1122" spans="4:4" x14ac:dyDescent="0.2">
      <c r="D1122" s="59"/>
    </row>
    <row r="1123" spans="4:4" x14ac:dyDescent="0.2">
      <c r="D1123" s="59"/>
    </row>
    <row r="1124" spans="4:4" x14ac:dyDescent="0.2">
      <c r="D1124" s="59"/>
    </row>
    <row r="1125" spans="4:4" x14ac:dyDescent="0.2">
      <c r="D1125" s="59"/>
    </row>
    <row r="1126" spans="4:4" x14ac:dyDescent="0.2">
      <c r="D1126" s="59"/>
    </row>
    <row r="1127" spans="4:4" x14ac:dyDescent="0.2">
      <c r="D1127" s="59"/>
    </row>
    <row r="1128" spans="4:4" x14ac:dyDescent="0.2">
      <c r="D1128" s="59"/>
    </row>
    <row r="1129" spans="4:4" x14ac:dyDescent="0.2">
      <c r="D1129" s="59"/>
    </row>
    <row r="1130" spans="4:4" x14ac:dyDescent="0.2">
      <c r="D1130" s="59"/>
    </row>
    <row r="1131" spans="4:4" x14ac:dyDescent="0.2">
      <c r="D1131" s="59"/>
    </row>
    <row r="1132" spans="4:4" x14ac:dyDescent="0.2">
      <c r="D1132" s="59"/>
    </row>
    <row r="1133" spans="4:4" x14ac:dyDescent="0.2">
      <c r="D1133" s="59"/>
    </row>
    <row r="1134" spans="4:4" x14ac:dyDescent="0.2">
      <c r="D1134" s="59"/>
    </row>
    <row r="1135" spans="4:4" x14ac:dyDescent="0.2">
      <c r="D1135" s="59"/>
    </row>
    <row r="1136" spans="4:4" x14ac:dyDescent="0.2">
      <c r="D1136" s="59"/>
    </row>
    <row r="1137" spans="4:4" x14ac:dyDescent="0.2">
      <c r="D1137" s="59"/>
    </row>
    <row r="1138" spans="4:4" x14ac:dyDescent="0.2">
      <c r="D1138" s="59"/>
    </row>
    <row r="1139" spans="4:4" x14ac:dyDescent="0.2">
      <c r="D1139" s="59"/>
    </row>
    <row r="1140" spans="4:4" x14ac:dyDescent="0.2">
      <c r="D1140" s="59"/>
    </row>
    <row r="1141" spans="4:4" x14ac:dyDescent="0.2">
      <c r="D1141" s="59"/>
    </row>
    <row r="1142" spans="4:4" x14ac:dyDescent="0.2">
      <c r="D1142" s="59"/>
    </row>
    <row r="1143" spans="4:4" x14ac:dyDescent="0.2">
      <c r="D1143" s="59"/>
    </row>
    <row r="1144" spans="4:4" x14ac:dyDescent="0.2">
      <c r="D1144" s="59"/>
    </row>
    <row r="1145" spans="4:4" x14ac:dyDescent="0.2">
      <c r="D1145" s="59"/>
    </row>
    <row r="1146" spans="4:4" x14ac:dyDescent="0.2">
      <c r="D1146" s="59"/>
    </row>
    <row r="1147" spans="4:4" x14ac:dyDescent="0.2">
      <c r="D1147" s="59"/>
    </row>
    <row r="1148" spans="4:4" x14ac:dyDescent="0.2">
      <c r="D1148" s="59"/>
    </row>
    <row r="1149" spans="4:4" x14ac:dyDescent="0.2">
      <c r="D1149" s="59"/>
    </row>
    <row r="1150" spans="4:4" x14ac:dyDescent="0.2">
      <c r="D1150" s="59"/>
    </row>
    <row r="1151" spans="4:4" x14ac:dyDescent="0.2">
      <c r="D1151" s="59"/>
    </row>
    <row r="1152" spans="4:4" x14ac:dyDescent="0.2">
      <c r="D1152" s="59"/>
    </row>
    <row r="1153" spans="4:4" x14ac:dyDescent="0.2">
      <c r="D1153" s="59"/>
    </row>
    <row r="1154" spans="4:4" x14ac:dyDescent="0.2">
      <c r="D1154" s="59"/>
    </row>
    <row r="1155" spans="4:4" x14ac:dyDescent="0.2">
      <c r="D1155" s="59"/>
    </row>
    <row r="1156" spans="4:4" x14ac:dyDescent="0.2">
      <c r="D1156" s="59"/>
    </row>
    <row r="1157" spans="4:4" x14ac:dyDescent="0.2">
      <c r="D1157" s="59"/>
    </row>
    <row r="1158" spans="4:4" x14ac:dyDescent="0.2">
      <c r="D1158" s="59"/>
    </row>
    <row r="1159" spans="4:4" x14ac:dyDescent="0.2">
      <c r="D1159" s="59"/>
    </row>
    <row r="1160" spans="4:4" x14ac:dyDescent="0.2">
      <c r="D1160" s="59"/>
    </row>
    <row r="1161" spans="4:4" x14ac:dyDescent="0.2">
      <c r="D1161" s="59"/>
    </row>
    <row r="1162" spans="4:4" x14ac:dyDescent="0.2">
      <c r="D1162" s="59"/>
    </row>
    <row r="1163" spans="4:4" x14ac:dyDescent="0.2">
      <c r="D1163" s="59"/>
    </row>
    <row r="1164" spans="4:4" x14ac:dyDescent="0.2">
      <c r="D1164" s="59"/>
    </row>
    <row r="1165" spans="4:4" x14ac:dyDescent="0.2">
      <c r="D1165" s="59"/>
    </row>
    <row r="1166" spans="4:4" x14ac:dyDescent="0.2">
      <c r="D1166" s="59"/>
    </row>
    <row r="1167" spans="4:4" x14ac:dyDescent="0.2">
      <c r="D1167" s="59"/>
    </row>
    <row r="1168" spans="4:4" x14ac:dyDescent="0.2">
      <c r="D1168" s="59"/>
    </row>
    <row r="1169" spans="4:4" x14ac:dyDescent="0.2">
      <c r="D1169" s="59"/>
    </row>
    <row r="1170" spans="4:4" x14ac:dyDescent="0.2">
      <c r="D1170" s="59"/>
    </row>
    <row r="1171" spans="4:4" x14ac:dyDescent="0.2">
      <c r="D1171" s="59"/>
    </row>
    <row r="1172" spans="4:4" x14ac:dyDescent="0.2">
      <c r="D1172" s="59"/>
    </row>
    <row r="1173" spans="4:4" x14ac:dyDescent="0.2">
      <c r="D1173" s="59"/>
    </row>
    <row r="1174" spans="4:4" x14ac:dyDescent="0.2">
      <c r="D1174" s="59"/>
    </row>
    <row r="1175" spans="4:4" x14ac:dyDescent="0.2">
      <c r="D1175" s="59"/>
    </row>
    <row r="1176" spans="4:4" x14ac:dyDescent="0.2">
      <c r="D1176" s="59"/>
    </row>
    <row r="1177" spans="4:4" x14ac:dyDescent="0.2">
      <c r="D1177" s="59"/>
    </row>
    <row r="1178" spans="4:4" x14ac:dyDescent="0.2">
      <c r="D1178" s="59"/>
    </row>
    <row r="1179" spans="4:4" x14ac:dyDescent="0.2">
      <c r="D1179" s="59"/>
    </row>
    <row r="1180" spans="4:4" x14ac:dyDescent="0.2">
      <c r="D1180" s="59"/>
    </row>
    <row r="1181" spans="4:4" x14ac:dyDescent="0.2">
      <c r="D1181" s="59"/>
    </row>
    <row r="1182" spans="4:4" x14ac:dyDescent="0.2">
      <c r="D1182" s="59"/>
    </row>
    <row r="1183" spans="4:4" x14ac:dyDescent="0.2">
      <c r="D1183" s="59"/>
    </row>
    <row r="1184" spans="4:4" x14ac:dyDescent="0.2">
      <c r="D1184" s="59"/>
    </row>
    <row r="1185" spans="4:4" x14ac:dyDescent="0.2">
      <c r="D1185" s="59"/>
    </row>
    <row r="1186" spans="4:4" x14ac:dyDescent="0.2">
      <c r="D1186" s="59"/>
    </row>
    <row r="1187" spans="4:4" x14ac:dyDescent="0.2">
      <c r="D1187" s="59"/>
    </row>
    <row r="1188" spans="4:4" x14ac:dyDescent="0.2">
      <c r="D1188" s="59"/>
    </row>
    <row r="1189" spans="4:4" x14ac:dyDescent="0.2">
      <c r="D1189" s="59"/>
    </row>
    <row r="1190" spans="4:4" x14ac:dyDescent="0.2">
      <c r="D1190" s="59"/>
    </row>
    <row r="1191" spans="4:4" x14ac:dyDescent="0.2">
      <c r="D1191" s="59"/>
    </row>
    <row r="1192" spans="4:4" x14ac:dyDescent="0.2">
      <c r="D1192" s="59"/>
    </row>
    <row r="1193" spans="4:4" x14ac:dyDescent="0.2">
      <c r="D1193" s="59"/>
    </row>
    <row r="1194" spans="4:4" x14ac:dyDescent="0.2">
      <c r="D1194" s="59"/>
    </row>
    <row r="1195" spans="4:4" x14ac:dyDescent="0.2">
      <c r="D1195" s="59"/>
    </row>
    <row r="1196" spans="4:4" x14ac:dyDescent="0.2">
      <c r="D1196" s="59"/>
    </row>
    <row r="1197" spans="4:4" x14ac:dyDescent="0.2">
      <c r="D1197" s="59"/>
    </row>
    <row r="1198" spans="4:4" x14ac:dyDescent="0.2">
      <c r="D1198" s="59"/>
    </row>
    <row r="1199" spans="4:4" x14ac:dyDescent="0.2">
      <c r="D1199" s="59"/>
    </row>
    <row r="1200" spans="4:4" x14ac:dyDescent="0.2">
      <c r="D1200" s="59"/>
    </row>
    <row r="1201" spans="4:4" x14ac:dyDescent="0.2">
      <c r="D1201" s="59"/>
    </row>
    <row r="1202" spans="4:4" x14ac:dyDescent="0.2">
      <c r="D1202" s="59"/>
    </row>
    <row r="1203" spans="4:4" x14ac:dyDescent="0.2">
      <c r="D1203" s="59"/>
    </row>
    <row r="1204" spans="4:4" x14ac:dyDescent="0.2">
      <c r="D1204" s="59"/>
    </row>
    <row r="1205" spans="4:4" x14ac:dyDescent="0.2">
      <c r="D1205" s="59"/>
    </row>
    <row r="1206" spans="4:4" x14ac:dyDescent="0.2">
      <c r="D1206" s="59"/>
    </row>
    <row r="1207" spans="4:4" x14ac:dyDescent="0.2">
      <c r="D1207" s="59"/>
    </row>
    <row r="1208" spans="4:4" x14ac:dyDescent="0.2">
      <c r="D1208" s="59"/>
    </row>
    <row r="1209" spans="4:4" x14ac:dyDescent="0.2">
      <c r="D1209" s="59"/>
    </row>
    <row r="1210" spans="4:4" x14ac:dyDescent="0.2">
      <c r="D1210" s="59"/>
    </row>
    <row r="1211" spans="4:4" x14ac:dyDescent="0.2">
      <c r="D1211" s="59"/>
    </row>
    <row r="1212" spans="4:4" x14ac:dyDescent="0.2">
      <c r="D1212" s="59"/>
    </row>
    <row r="1213" spans="4:4" x14ac:dyDescent="0.2">
      <c r="D1213" s="59"/>
    </row>
    <row r="1214" spans="4:4" x14ac:dyDescent="0.2">
      <c r="D1214" s="59"/>
    </row>
    <row r="1215" spans="4:4" x14ac:dyDescent="0.2">
      <c r="D1215" s="59"/>
    </row>
    <row r="1216" spans="4:4" x14ac:dyDescent="0.2">
      <c r="D1216" s="59"/>
    </row>
    <row r="1217" spans="4:4" x14ac:dyDescent="0.2">
      <c r="D1217" s="59"/>
    </row>
    <row r="1218" spans="4:4" x14ac:dyDescent="0.2">
      <c r="D1218" s="59"/>
    </row>
    <row r="1219" spans="4:4" x14ac:dyDescent="0.2">
      <c r="D1219" s="59"/>
    </row>
    <row r="1220" spans="4:4" x14ac:dyDescent="0.2">
      <c r="D1220" s="59"/>
    </row>
    <row r="1221" spans="4:4" x14ac:dyDescent="0.2">
      <c r="D1221" s="59"/>
    </row>
    <row r="1222" spans="4:4" x14ac:dyDescent="0.2">
      <c r="D1222" s="59"/>
    </row>
    <row r="1223" spans="4:4" x14ac:dyDescent="0.2">
      <c r="D1223" s="59"/>
    </row>
    <row r="1224" spans="4:4" x14ac:dyDescent="0.2">
      <c r="D1224" s="59"/>
    </row>
    <row r="1225" spans="4:4" x14ac:dyDescent="0.2">
      <c r="D1225" s="59"/>
    </row>
    <row r="1226" spans="4:4" x14ac:dyDescent="0.2">
      <c r="D1226" s="59"/>
    </row>
    <row r="1227" spans="4:4" x14ac:dyDescent="0.2">
      <c r="D1227" s="59"/>
    </row>
    <row r="1228" spans="4:4" x14ac:dyDescent="0.2">
      <c r="D1228" s="59"/>
    </row>
    <row r="1229" spans="4:4" x14ac:dyDescent="0.2">
      <c r="D1229" s="59"/>
    </row>
    <row r="1230" spans="4:4" x14ac:dyDescent="0.2">
      <c r="D1230" s="59"/>
    </row>
    <row r="1231" spans="4:4" x14ac:dyDescent="0.2">
      <c r="D1231" s="59"/>
    </row>
    <row r="1232" spans="4:4" x14ac:dyDescent="0.2">
      <c r="D1232" s="59"/>
    </row>
    <row r="1233" spans="4:4" x14ac:dyDescent="0.2">
      <c r="D1233" s="59"/>
    </row>
    <row r="1234" spans="4:4" x14ac:dyDescent="0.2">
      <c r="D1234" s="59"/>
    </row>
    <row r="1235" spans="4:4" x14ac:dyDescent="0.2">
      <c r="D1235" s="59"/>
    </row>
    <row r="1236" spans="4:4" x14ac:dyDescent="0.2">
      <c r="D1236" s="59"/>
    </row>
    <row r="1237" spans="4:4" x14ac:dyDescent="0.2">
      <c r="D1237" s="59"/>
    </row>
    <row r="1238" spans="4:4" x14ac:dyDescent="0.2">
      <c r="D1238" s="59"/>
    </row>
    <row r="1239" spans="4:4" x14ac:dyDescent="0.2">
      <c r="D1239" s="59"/>
    </row>
    <row r="1240" spans="4:4" x14ac:dyDescent="0.2">
      <c r="D1240" s="59"/>
    </row>
    <row r="1241" spans="4:4" x14ac:dyDescent="0.2">
      <c r="D1241" s="59"/>
    </row>
    <row r="1242" spans="4:4" x14ac:dyDescent="0.2">
      <c r="D1242" s="59"/>
    </row>
    <row r="1243" spans="4:4" x14ac:dyDescent="0.2">
      <c r="D1243" s="59"/>
    </row>
    <row r="1244" spans="4:4" x14ac:dyDescent="0.2">
      <c r="D1244" s="59"/>
    </row>
    <row r="1245" spans="4:4" x14ac:dyDescent="0.2">
      <c r="D1245" s="59"/>
    </row>
    <row r="1246" spans="4:4" x14ac:dyDescent="0.2">
      <c r="D1246" s="59"/>
    </row>
    <row r="1247" spans="4:4" x14ac:dyDescent="0.2">
      <c r="D1247" s="59"/>
    </row>
    <row r="1248" spans="4:4" x14ac:dyDescent="0.2">
      <c r="D1248" s="59"/>
    </row>
    <row r="1249" spans="4:4" x14ac:dyDescent="0.2">
      <c r="D1249" s="59"/>
    </row>
    <row r="1250" spans="4:4" x14ac:dyDescent="0.2">
      <c r="D1250" s="59"/>
    </row>
    <row r="1251" spans="4:4" x14ac:dyDescent="0.2">
      <c r="D1251" s="59"/>
    </row>
    <row r="1252" spans="4:4" x14ac:dyDescent="0.2">
      <c r="D1252" s="59"/>
    </row>
    <row r="1253" spans="4:4" x14ac:dyDescent="0.2">
      <c r="D1253" s="59"/>
    </row>
    <row r="1254" spans="4:4" x14ac:dyDescent="0.2">
      <c r="D1254" s="59"/>
    </row>
    <row r="1255" spans="4:4" x14ac:dyDescent="0.2">
      <c r="D1255" s="59"/>
    </row>
    <row r="1256" spans="4:4" x14ac:dyDescent="0.2">
      <c r="D1256" s="59"/>
    </row>
    <row r="1257" spans="4:4" x14ac:dyDescent="0.2">
      <c r="D1257" s="59"/>
    </row>
    <row r="1258" spans="4:4" x14ac:dyDescent="0.2">
      <c r="D1258" s="59"/>
    </row>
    <row r="1259" spans="4:4" x14ac:dyDescent="0.2">
      <c r="D1259" s="59"/>
    </row>
    <row r="1260" spans="4:4" x14ac:dyDescent="0.2">
      <c r="D1260" s="59"/>
    </row>
    <row r="1261" spans="4:4" x14ac:dyDescent="0.2">
      <c r="D1261" s="59"/>
    </row>
    <row r="1262" spans="4:4" x14ac:dyDescent="0.2">
      <c r="D1262" s="59"/>
    </row>
    <row r="1263" spans="4:4" x14ac:dyDescent="0.2">
      <c r="D1263" s="59"/>
    </row>
    <row r="1264" spans="4:4" x14ac:dyDescent="0.2">
      <c r="D1264" s="59"/>
    </row>
    <row r="1265" spans="4:4" x14ac:dyDescent="0.2">
      <c r="D1265" s="59"/>
    </row>
    <row r="1266" spans="4:4" x14ac:dyDescent="0.2">
      <c r="D1266" s="59"/>
    </row>
    <row r="1267" spans="4:4" x14ac:dyDescent="0.2">
      <c r="D1267" s="59"/>
    </row>
    <row r="1268" spans="4:4" x14ac:dyDescent="0.2">
      <c r="D1268" s="59"/>
    </row>
    <row r="1269" spans="4:4" x14ac:dyDescent="0.2">
      <c r="D1269" s="59"/>
    </row>
    <row r="1270" spans="4:4" x14ac:dyDescent="0.2">
      <c r="D1270" s="59"/>
    </row>
    <row r="1271" spans="4:4" x14ac:dyDescent="0.2">
      <c r="D1271" s="59"/>
    </row>
    <row r="1272" spans="4:4" x14ac:dyDescent="0.2">
      <c r="D1272" s="59"/>
    </row>
    <row r="1273" spans="4:4" x14ac:dyDescent="0.2">
      <c r="D1273" s="59"/>
    </row>
    <row r="1274" spans="4:4" x14ac:dyDescent="0.2">
      <c r="D1274" s="59"/>
    </row>
    <row r="1275" spans="4:4" x14ac:dyDescent="0.2">
      <c r="D1275" s="59"/>
    </row>
    <row r="1276" spans="4:4" x14ac:dyDescent="0.2">
      <c r="D1276" s="59"/>
    </row>
    <row r="1277" spans="4:4" x14ac:dyDescent="0.2">
      <c r="D1277" s="59"/>
    </row>
    <row r="1278" spans="4:4" x14ac:dyDescent="0.2">
      <c r="D1278" s="59"/>
    </row>
    <row r="1279" spans="4:4" x14ac:dyDescent="0.2">
      <c r="D1279" s="59"/>
    </row>
    <row r="1280" spans="4:4" x14ac:dyDescent="0.2">
      <c r="D1280" s="59"/>
    </row>
    <row r="1281" spans="4:4" x14ac:dyDescent="0.2">
      <c r="D1281" s="59"/>
    </row>
    <row r="1282" spans="4:4" x14ac:dyDescent="0.2">
      <c r="D1282" s="59"/>
    </row>
    <row r="1283" spans="4:4" x14ac:dyDescent="0.2">
      <c r="D1283" s="59"/>
    </row>
    <row r="1284" spans="4:4" x14ac:dyDescent="0.2">
      <c r="D1284" s="59"/>
    </row>
    <row r="1285" spans="4:4" x14ac:dyDescent="0.2">
      <c r="D1285" s="59"/>
    </row>
    <row r="1286" spans="4:4" x14ac:dyDescent="0.2">
      <c r="D1286" s="59"/>
    </row>
    <row r="1287" spans="4:4" x14ac:dyDescent="0.2">
      <c r="D1287" s="59"/>
    </row>
    <row r="1288" spans="4:4" x14ac:dyDescent="0.2">
      <c r="D1288" s="59"/>
    </row>
    <row r="1289" spans="4:4" x14ac:dyDescent="0.2">
      <c r="D1289" s="59"/>
    </row>
    <row r="1290" spans="4:4" x14ac:dyDescent="0.2">
      <c r="D1290" s="59"/>
    </row>
    <row r="1291" spans="4:4" x14ac:dyDescent="0.2">
      <c r="D1291" s="59"/>
    </row>
    <row r="1292" spans="4:4" x14ac:dyDescent="0.2">
      <c r="D1292" s="59"/>
    </row>
    <row r="1293" spans="4:4" x14ac:dyDescent="0.2">
      <c r="D1293" s="59"/>
    </row>
    <row r="1294" spans="4:4" x14ac:dyDescent="0.2">
      <c r="D1294" s="59"/>
    </row>
    <row r="1295" spans="4:4" x14ac:dyDescent="0.2">
      <c r="D1295" s="59"/>
    </row>
    <row r="1296" spans="4:4" x14ac:dyDescent="0.2">
      <c r="D1296" s="59"/>
    </row>
    <row r="1297" spans="4:4" x14ac:dyDescent="0.2">
      <c r="D1297" s="59"/>
    </row>
    <row r="1298" spans="4:4" x14ac:dyDescent="0.2">
      <c r="D1298" s="59"/>
    </row>
    <row r="1299" spans="4:4" x14ac:dyDescent="0.2">
      <c r="D1299" s="59"/>
    </row>
    <row r="1300" spans="4:4" x14ac:dyDescent="0.2">
      <c r="D1300" s="59"/>
    </row>
    <row r="1301" spans="4:4" x14ac:dyDescent="0.2">
      <c r="D1301" s="59"/>
    </row>
    <row r="1302" spans="4:4" x14ac:dyDescent="0.2">
      <c r="D1302" s="59"/>
    </row>
    <row r="1303" spans="4:4" x14ac:dyDescent="0.2">
      <c r="D1303" s="59"/>
    </row>
    <row r="1304" spans="4:4" x14ac:dyDescent="0.2">
      <c r="D1304" s="59"/>
    </row>
    <row r="1305" spans="4:4" x14ac:dyDescent="0.2">
      <c r="D1305" s="59"/>
    </row>
    <row r="1306" spans="4:4" x14ac:dyDescent="0.2">
      <c r="D1306" s="59"/>
    </row>
    <row r="1307" spans="4:4" x14ac:dyDescent="0.2">
      <c r="D1307" s="59"/>
    </row>
    <row r="1308" spans="4:4" x14ac:dyDescent="0.2">
      <c r="D1308" s="59"/>
    </row>
    <row r="1309" spans="4:4" x14ac:dyDescent="0.2">
      <c r="D1309" s="59"/>
    </row>
    <row r="1310" spans="4:4" x14ac:dyDescent="0.2">
      <c r="D1310" s="59"/>
    </row>
    <row r="1311" spans="4:4" x14ac:dyDescent="0.2">
      <c r="D1311" s="59"/>
    </row>
    <row r="1312" spans="4:4" x14ac:dyDescent="0.2">
      <c r="D1312" s="59"/>
    </row>
    <row r="1313" spans="4:4" x14ac:dyDescent="0.2">
      <c r="D1313" s="59"/>
    </row>
    <row r="1314" spans="4:4" x14ac:dyDescent="0.2">
      <c r="D1314" s="59"/>
    </row>
    <row r="1315" spans="4:4" x14ac:dyDescent="0.2">
      <c r="D1315" s="59"/>
    </row>
    <row r="1316" spans="4:4" x14ac:dyDescent="0.2">
      <c r="D1316" s="59"/>
    </row>
    <row r="1317" spans="4:4" x14ac:dyDescent="0.2">
      <c r="D1317" s="59"/>
    </row>
    <row r="1318" spans="4:4" x14ac:dyDescent="0.2">
      <c r="D1318" s="59"/>
    </row>
    <row r="1319" spans="4:4" x14ac:dyDescent="0.2">
      <c r="D1319" s="59"/>
    </row>
    <row r="1320" spans="4:4" x14ac:dyDescent="0.2">
      <c r="D1320" s="59"/>
    </row>
    <row r="1321" spans="4:4" x14ac:dyDescent="0.2">
      <c r="D1321" s="59"/>
    </row>
    <row r="1322" spans="4:4" x14ac:dyDescent="0.2">
      <c r="D1322" s="59"/>
    </row>
    <row r="1323" spans="4:4" x14ac:dyDescent="0.2">
      <c r="D1323" s="59"/>
    </row>
    <row r="1324" spans="4:4" x14ac:dyDescent="0.2">
      <c r="D1324" s="59"/>
    </row>
    <row r="1325" spans="4:4" x14ac:dyDescent="0.2">
      <c r="D1325" s="59"/>
    </row>
    <row r="1326" spans="4:4" x14ac:dyDescent="0.2">
      <c r="D1326" s="59"/>
    </row>
    <row r="1327" spans="4:4" x14ac:dyDescent="0.2">
      <c r="D1327" s="59"/>
    </row>
    <row r="1328" spans="4:4" x14ac:dyDescent="0.2">
      <c r="D1328" s="59"/>
    </row>
    <row r="1329" spans="4:4" x14ac:dyDescent="0.2">
      <c r="D1329" s="59"/>
    </row>
    <row r="1330" spans="4:4" x14ac:dyDescent="0.2">
      <c r="D1330" s="59"/>
    </row>
    <row r="1331" spans="4:4" x14ac:dyDescent="0.2">
      <c r="D1331" s="59"/>
    </row>
    <row r="1332" spans="4:4" x14ac:dyDescent="0.2">
      <c r="D1332" s="59"/>
    </row>
    <row r="1333" spans="4:4" x14ac:dyDescent="0.2">
      <c r="D1333" s="59"/>
    </row>
    <row r="1334" spans="4:4" x14ac:dyDescent="0.2">
      <c r="D1334" s="59"/>
    </row>
    <row r="1335" spans="4:4" x14ac:dyDescent="0.2">
      <c r="D1335" s="59"/>
    </row>
    <row r="1336" spans="4:4" x14ac:dyDescent="0.2">
      <c r="D1336" s="59"/>
    </row>
    <row r="1337" spans="4:4" x14ac:dyDescent="0.2">
      <c r="D1337" s="59"/>
    </row>
    <row r="1338" spans="4:4" x14ac:dyDescent="0.2">
      <c r="D1338" s="59"/>
    </row>
    <row r="1339" spans="4:4" x14ac:dyDescent="0.2">
      <c r="D1339" s="59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IU367"/>
  <sheetViews>
    <sheetView showGridLines="0" workbookViewId="0">
      <selection activeCell="B12" sqref="B12"/>
    </sheetView>
  </sheetViews>
  <sheetFormatPr defaultRowHeight="12.75" x14ac:dyDescent="0.2"/>
  <cols>
    <col min="1" max="1" width="5.5703125" style="73" customWidth="1"/>
    <col min="2" max="2" width="14.7109375" style="73" customWidth="1"/>
    <col min="3" max="3" width="9.140625" style="73"/>
    <col min="4" max="4" width="9.140625" style="83"/>
    <col min="5" max="5" width="12.7109375" style="82" bestFit="1" customWidth="1"/>
    <col min="6" max="6" width="12.7109375" style="83" customWidth="1"/>
    <col min="7" max="19" width="16.7109375" style="83" customWidth="1"/>
    <col min="20" max="38" width="18.7109375" style="83" customWidth="1"/>
    <col min="39" max="39" width="9.140625" style="83"/>
    <col min="40" max="40" width="13.7109375" style="83" customWidth="1"/>
    <col min="41" max="83" width="17.7109375" style="74" customWidth="1"/>
    <col min="84" max="255" width="9.140625" style="74"/>
    <col min="256" max="16384" width="9.140625" style="73"/>
  </cols>
  <sheetData>
    <row r="1" spans="1:255" x14ac:dyDescent="0.2">
      <c r="D1" s="73"/>
      <c r="E1" s="73"/>
      <c r="F1" s="73">
        <v>1</v>
      </c>
      <c r="G1" s="74">
        <v>2</v>
      </c>
      <c r="H1" s="74">
        <f>G1+1</f>
        <v>3</v>
      </c>
      <c r="I1" s="74">
        <f>H1+1</f>
        <v>4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</row>
    <row r="2" spans="1:255" x14ac:dyDescent="0.2">
      <c r="B2" s="75">
        <f ca="1">HLOOKUP(Count,CurveTable,2,FALSE)</f>
        <v>41886</v>
      </c>
      <c r="D2" s="73"/>
      <c r="E2" s="76" t="s">
        <v>32</v>
      </c>
      <c r="F2" s="77">
        <f ca="1">WORKDAY(TODAY(),-1)</f>
        <v>41886</v>
      </c>
      <c r="G2" s="77">
        <f t="shared" ref="G2:I3" ca="1" si="0">F2</f>
        <v>41886</v>
      </c>
      <c r="H2" s="77">
        <f t="shared" ca="1" si="0"/>
        <v>41886</v>
      </c>
      <c r="I2" s="77">
        <f t="shared" ca="1" si="0"/>
        <v>41886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</row>
    <row r="3" spans="1:255" x14ac:dyDescent="0.2">
      <c r="B3" s="78">
        <f ca="1">HLOOKUP(Count,CurveTable,3,FALSE)</f>
        <v>41913</v>
      </c>
      <c r="D3" s="73"/>
      <c r="E3" s="76" t="s">
        <v>33</v>
      </c>
      <c r="F3" s="78">
        <f ca="1">EOMONTH(F2,0)+1</f>
        <v>41913</v>
      </c>
      <c r="G3" s="78">
        <f t="shared" ca="1" si="0"/>
        <v>41913</v>
      </c>
      <c r="H3" s="78">
        <f t="shared" ca="1" si="0"/>
        <v>41913</v>
      </c>
      <c r="I3" s="78">
        <f t="shared" ca="1" si="0"/>
        <v>41913</v>
      </c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</row>
    <row r="4" spans="1:255" s="80" customFormat="1" x14ac:dyDescent="0.2">
      <c r="A4" s="73">
        <v>4</v>
      </c>
      <c r="B4" s="78" t="str">
        <f>HLOOKUP(Count,CurveTable,4,FALSE)</f>
        <v>NGI/CHI. GATE</v>
      </c>
      <c r="C4" s="73"/>
      <c r="D4" s="73"/>
      <c r="E4" s="76" t="s">
        <v>14</v>
      </c>
      <c r="F4" s="78" t="s">
        <v>4</v>
      </c>
      <c r="G4" s="78" t="s">
        <v>28</v>
      </c>
      <c r="H4" s="78" t="s">
        <v>34</v>
      </c>
      <c r="I4" s="78" t="s">
        <v>28</v>
      </c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  <c r="IO4" s="74"/>
      <c r="IP4" s="74"/>
      <c r="IQ4" s="74"/>
      <c r="IR4" s="74"/>
      <c r="IS4" s="74"/>
      <c r="IT4" s="74"/>
      <c r="IU4" s="74"/>
    </row>
    <row r="5" spans="1:255" x14ac:dyDescent="0.2">
      <c r="B5" s="81" t="str">
        <f>HLOOKUP(Count,CurveTable,5,FALSE)</f>
        <v>PR</v>
      </c>
      <c r="D5" s="73"/>
      <c r="E5" s="76" t="s">
        <v>16</v>
      </c>
      <c r="F5" s="81" t="s">
        <v>22</v>
      </c>
      <c r="G5" s="81" t="s">
        <v>22</v>
      </c>
      <c r="H5" s="81" t="s">
        <v>35</v>
      </c>
      <c r="I5" s="81" t="s">
        <v>22</v>
      </c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</row>
    <row r="6" spans="1:255" x14ac:dyDescent="0.2">
      <c r="B6" s="81" t="str">
        <f>HLOOKUP(Count,CurveTable,6,FALSE)</f>
        <v>I</v>
      </c>
      <c r="D6" s="73"/>
      <c r="E6" s="76" t="s">
        <v>36</v>
      </c>
      <c r="F6" s="81" t="s">
        <v>37</v>
      </c>
      <c r="G6" s="81" t="s">
        <v>26</v>
      </c>
      <c r="H6" s="81" t="s">
        <v>38</v>
      </c>
      <c r="I6" s="81" t="s">
        <v>50</v>
      </c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</row>
    <row r="7" spans="1:255" x14ac:dyDescent="0.2">
      <c r="B7" s="81" t="str">
        <f>HLOOKUP(Count,CurveTable,7,FALSE)</f>
        <v>i8</v>
      </c>
      <c r="D7" s="73"/>
      <c r="E7" s="76" t="s">
        <v>39</v>
      </c>
      <c r="F7" s="81" t="s">
        <v>45</v>
      </c>
      <c r="G7" s="81" t="s">
        <v>40</v>
      </c>
      <c r="H7" s="81" t="s">
        <v>46</v>
      </c>
      <c r="I7" s="81" t="s">
        <v>54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</row>
    <row r="8" spans="1:255" x14ac:dyDescent="0.2">
      <c r="B8" s="79"/>
      <c r="E8" s="82">
        <v>36982</v>
      </c>
      <c r="F8" s="83">
        <v>5.27</v>
      </c>
      <c r="G8" s="83">
        <v>0.16</v>
      </c>
      <c r="H8" s="83">
        <v>5.5013356290966701E-2</v>
      </c>
      <c r="I8" s="83">
        <v>7.4999999999999997E-3</v>
      </c>
    </row>
    <row r="9" spans="1:255" x14ac:dyDescent="0.2">
      <c r="B9" s="84"/>
      <c r="E9" s="82">
        <v>37012</v>
      </c>
      <c r="F9" s="83">
        <v>5.3179999999999996</v>
      </c>
      <c r="G9" s="83">
        <v>0.16</v>
      </c>
      <c r="H9" s="83">
        <v>5.3300777331106698E-2</v>
      </c>
      <c r="I9" s="83">
        <v>7.4999999999999997E-3</v>
      </c>
    </row>
    <row r="10" spans="1:255" x14ac:dyDescent="0.2">
      <c r="E10" s="82">
        <v>37043</v>
      </c>
      <c r="F10" s="83">
        <v>5.3449999999999998</v>
      </c>
      <c r="G10" s="83">
        <v>0.16</v>
      </c>
      <c r="H10" s="83">
        <v>5.2239846830315802E-2</v>
      </c>
      <c r="I10" s="83">
        <v>7.4999999999999997E-3</v>
      </c>
    </row>
    <row r="11" spans="1:255" x14ac:dyDescent="0.2">
      <c r="E11" s="82">
        <v>37073</v>
      </c>
      <c r="F11" s="83">
        <v>5.3819999999999997</v>
      </c>
      <c r="G11" s="83">
        <v>0.16</v>
      </c>
      <c r="H11" s="83">
        <v>5.1682977579987202E-2</v>
      </c>
      <c r="I11" s="83">
        <v>7.4999999999999997E-3</v>
      </c>
    </row>
    <row r="12" spans="1:255" x14ac:dyDescent="0.2">
      <c r="E12" s="82">
        <v>37104</v>
      </c>
      <c r="F12" s="83">
        <v>5.407</v>
      </c>
      <c r="G12" s="83">
        <v>0.16</v>
      </c>
      <c r="H12" s="83">
        <v>5.1150214849538897E-2</v>
      </c>
      <c r="I12" s="83">
        <v>7.4999999999999997E-3</v>
      </c>
    </row>
    <row r="13" spans="1:255" x14ac:dyDescent="0.2">
      <c r="E13" s="82">
        <v>37135</v>
      </c>
      <c r="F13" s="83">
        <v>5.3769999999999998</v>
      </c>
      <c r="G13" s="83">
        <v>0.16</v>
      </c>
      <c r="H13" s="83">
        <v>5.0617452213806299E-2</v>
      </c>
      <c r="I13" s="83">
        <v>7.4999999999999997E-3</v>
      </c>
    </row>
    <row r="14" spans="1:255" x14ac:dyDescent="0.2">
      <c r="E14" s="82">
        <v>37165</v>
      </c>
      <c r="F14" s="83">
        <v>5.38</v>
      </c>
      <c r="G14" s="83">
        <v>0.16</v>
      </c>
      <c r="H14" s="83">
        <v>5.0199461379428503E-2</v>
      </c>
      <c r="I14" s="83">
        <v>7.4999999999999997E-3</v>
      </c>
    </row>
    <row r="15" spans="1:255" x14ac:dyDescent="0.2">
      <c r="E15" s="82">
        <v>37196</v>
      </c>
      <c r="F15" s="83">
        <v>5.4740000000000002</v>
      </c>
      <c r="G15" s="83">
        <v>0.25</v>
      </c>
      <c r="H15" s="83">
        <v>4.9924716452975901E-2</v>
      </c>
      <c r="I15" s="83">
        <v>0.03</v>
      </c>
    </row>
    <row r="16" spans="1:255" x14ac:dyDescent="0.2">
      <c r="E16" s="82">
        <v>37226</v>
      </c>
      <c r="F16" s="83">
        <v>5.5789999999999997</v>
      </c>
      <c r="G16" s="83">
        <v>0.24</v>
      </c>
      <c r="H16" s="83">
        <v>4.9658834290083199E-2</v>
      </c>
      <c r="I16" s="83">
        <v>0.03</v>
      </c>
    </row>
    <row r="17" spans="3:9" x14ac:dyDescent="0.2">
      <c r="E17" s="82">
        <v>37257</v>
      </c>
      <c r="F17" s="83">
        <v>5.6</v>
      </c>
      <c r="G17" s="83">
        <v>0.24</v>
      </c>
      <c r="H17" s="83">
        <v>4.9505759804759498E-2</v>
      </c>
      <c r="I17" s="83">
        <v>0.03</v>
      </c>
    </row>
    <row r="18" spans="3:9" x14ac:dyDescent="0.2">
      <c r="E18" s="82">
        <v>37288</v>
      </c>
      <c r="F18" s="83">
        <v>5.38</v>
      </c>
      <c r="G18" s="83">
        <v>0.24</v>
      </c>
      <c r="H18" s="83">
        <v>4.9521152022776502E-2</v>
      </c>
      <c r="I18" s="83">
        <v>0.03</v>
      </c>
    </row>
    <row r="19" spans="3:9" x14ac:dyDescent="0.2">
      <c r="E19" s="82">
        <v>37316</v>
      </c>
      <c r="F19" s="83">
        <v>5.0350000000000001</v>
      </c>
      <c r="G19" s="83">
        <v>0.24</v>
      </c>
      <c r="H19" s="83">
        <v>4.9535054671375499E-2</v>
      </c>
      <c r="I19" s="83">
        <v>0.03</v>
      </c>
    </row>
    <row r="20" spans="3:9" x14ac:dyDescent="0.2">
      <c r="E20" s="82">
        <v>37347</v>
      </c>
      <c r="F20" s="83">
        <v>4.67</v>
      </c>
      <c r="G20" s="83">
        <v>0.115</v>
      </c>
      <c r="H20" s="83">
        <v>4.9565817857517999E-2</v>
      </c>
      <c r="I20" s="83">
        <v>5.0000000000000001E-3</v>
      </c>
    </row>
    <row r="21" spans="3:9" x14ac:dyDescent="0.2">
      <c r="E21" s="82">
        <v>37377</v>
      </c>
      <c r="F21" s="83">
        <v>4.5650000000000004</v>
      </c>
      <c r="G21" s="83">
        <v>0.115</v>
      </c>
      <c r="H21" s="83">
        <v>4.9613413579739203E-2</v>
      </c>
      <c r="I21" s="83">
        <v>5.0000000000000001E-3</v>
      </c>
    </row>
    <row r="22" spans="3:9" x14ac:dyDescent="0.2">
      <c r="E22" s="82">
        <v>37408</v>
      </c>
      <c r="F22" s="83">
        <v>4.58</v>
      </c>
      <c r="G22" s="83">
        <v>0.115</v>
      </c>
      <c r="H22" s="83">
        <v>4.9662595826829303E-2</v>
      </c>
      <c r="I22" s="83">
        <v>5.0000000000000001E-3</v>
      </c>
    </row>
    <row r="23" spans="3:9" x14ac:dyDescent="0.2">
      <c r="E23" s="82">
        <v>37438</v>
      </c>
      <c r="F23" s="83">
        <v>4.62</v>
      </c>
      <c r="G23" s="83">
        <v>0.115</v>
      </c>
      <c r="H23" s="83">
        <v>4.9741311881659603E-2</v>
      </c>
      <c r="I23" s="83">
        <v>5.0000000000000001E-3</v>
      </c>
    </row>
    <row r="24" spans="3:9" x14ac:dyDescent="0.2">
      <c r="E24" s="82">
        <v>37469</v>
      </c>
      <c r="F24" s="83">
        <v>4.6349999999999998</v>
      </c>
      <c r="G24" s="83">
        <v>0.115</v>
      </c>
      <c r="H24" s="83">
        <v>4.9873674520353198E-2</v>
      </c>
      <c r="I24" s="83">
        <v>5.0000000000000001E-3</v>
      </c>
    </row>
    <row r="25" spans="3:9" x14ac:dyDescent="0.2">
      <c r="C25" s="83"/>
      <c r="E25" s="82">
        <v>37500</v>
      </c>
      <c r="F25" s="83">
        <v>4.609</v>
      </c>
      <c r="G25" s="83">
        <v>0.115</v>
      </c>
      <c r="H25" s="83">
        <v>5.0006037164896697E-2</v>
      </c>
      <c r="I25" s="83">
        <v>5.0000000000000001E-3</v>
      </c>
    </row>
    <row r="26" spans="3:9" x14ac:dyDescent="0.2">
      <c r="E26" s="82">
        <v>37530</v>
      </c>
      <c r="F26" s="83">
        <v>4.6040000000000001</v>
      </c>
      <c r="G26" s="83">
        <v>0.115</v>
      </c>
      <c r="H26" s="83">
        <v>5.0149361607472603E-2</v>
      </c>
      <c r="I26" s="83">
        <v>5.0000000000000001E-3</v>
      </c>
    </row>
    <row r="27" spans="3:9" x14ac:dyDescent="0.2">
      <c r="E27" s="82">
        <v>37561</v>
      </c>
      <c r="F27" s="83">
        <v>4.7210000000000001</v>
      </c>
      <c r="G27" s="83">
        <v>0.185</v>
      </c>
      <c r="H27" s="83">
        <v>5.0319258784216302E-2</v>
      </c>
      <c r="I27" s="83">
        <v>0.03</v>
      </c>
    </row>
    <row r="28" spans="3:9" x14ac:dyDescent="0.2">
      <c r="E28" s="82">
        <v>37591</v>
      </c>
      <c r="F28" s="83">
        <v>4.8310000000000004</v>
      </c>
      <c r="G28" s="83">
        <v>0.185</v>
      </c>
      <c r="H28" s="83">
        <v>5.0483675416046002E-2</v>
      </c>
      <c r="I28" s="83">
        <v>0.03</v>
      </c>
    </row>
    <row r="29" spans="3:9" x14ac:dyDescent="0.2">
      <c r="E29" s="82">
        <v>37622</v>
      </c>
      <c r="F29" s="83">
        <v>4.8739999999999997</v>
      </c>
      <c r="G29" s="83">
        <v>0.185</v>
      </c>
      <c r="H29" s="83">
        <v>5.0669089356293599E-2</v>
      </c>
      <c r="I29" s="83">
        <v>0.03</v>
      </c>
    </row>
    <row r="30" spans="3:9" x14ac:dyDescent="0.2">
      <c r="E30" s="82">
        <v>37653</v>
      </c>
      <c r="F30" s="83">
        <v>4.7539999999999996</v>
      </c>
      <c r="G30" s="83">
        <v>0.185</v>
      </c>
      <c r="H30" s="83">
        <v>5.0873345070520298E-2</v>
      </c>
      <c r="I30" s="83">
        <v>0.03</v>
      </c>
    </row>
    <row r="31" spans="3:9" x14ac:dyDescent="0.2">
      <c r="E31" s="82">
        <v>37681</v>
      </c>
      <c r="F31" s="83">
        <v>4.5940000000000003</v>
      </c>
      <c r="G31" s="83">
        <v>0.185</v>
      </c>
      <c r="H31" s="83">
        <v>5.1057834114693397E-2</v>
      </c>
      <c r="I31" s="83">
        <v>0.03</v>
      </c>
    </row>
    <row r="32" spans="3:9" x14ac:dyDescent="0.2">
      <c r="E32" s="82">
        <v>37712</v>
      </c>
      <c r="F32" s="83">
        <v>4.4039999999999999</v>
      </c>
      <c r="G32" s="83">
        <v>0.08</v>
      </c>
      <c r="H32" s="83">
        <v>5.12468824069452E-2</v>
      </c>
      <c r="I32" s="83">
        <v>5.0000000000000001E-3</v>
      </c>
    </row>
    <row r="33" spans="5:9" x14ac:dyDescent="0.2">
      <c r="E33" s="82">
        <v>37742</v>
      </c>
      <c r="F33" s="83">
        <v>4.3730000000000002</v>
      </c>
      <c r="G33" s="83">
        <v>0.08</v>
      </c>
      <c r="H33" s="83">
        <v>5.1409430377816097E-2</v>
      </c>
      <c r="I33" s="83">
        <v>5.0000000000000001E-3</v>
      </c>
    </row>
    <row r="34" spans="5:9" x14ac:dyDescent="0.2">
      <c r="E34" s="82">
        <v>37773</v>
      </c>
      <c r="F34" s="83">
        <v>4.4180000000000001</v>
      </c>
      <c r="G34" s="83">
        <v>0.08</v>
      </c>
      <c r="H34" s="83">
        <v>5.1577396623643697E-2</v>
      </c>
      <c r="I34" s="83">
        <v>5.0000000000000001E-3</v>
      </c>
    </row>
    <row r="35" spans="5:9" x14ac:dyDescent="0.2">
      <c r="E35" s="82">
        <v>37803</v>
      </c>
      <c r="F35" s="83">
        <v>4.4379999999999997</v>
      </c>
      <c r="G35" s="83">
        <v>0.08</v>
      </c>
      <c r="H35" s="83">
        <v>5.17366131815842E-2</v>
      </c>
      <c r="I35" s="83">
        <v>5.0000000000000001E-3</v>
      </c>
    </row>
    <row r="36" spans="5:9" x14ac:dyDescent="0.2">
      <c r="E36" s="82">
        <v>37834</v>
      </c>
      <c r="F36" s="83">
        <v>4.476</v>
      </c>
      <c r="G36" s="83">
        <v>0.08</v>
      </c>
      <c r="H36" s="83">
        <v>5.1896356367993897E-2</v>
      </c>
      <c r="I36" s="83">
        <v>5.0000000000000001E-3</v>
      </c>
    </row>
    <row r="37" spans="5:9" x14ac:dyDescent="0.2">
      <c r="E37" s="82">
        <v>37865</v>
      </c>
      <c r="F37" s="83">
        <v>4.4740000000000002</v>
      </c>
      <c r="G37" s="83">
        <v>0.08</v>
      </c>
      <c r="H37" s="83">
        <v>5.2056099562916E-2</v>
      </c>
      <c r="I37" s="83">
        <v>5.0000000000000001E-3</v>
      </c>
    </row>
    <row r="38" spans="5:9" x14ac:dyDescent="0.2">
      <c r="E38" s="82">
        <v>37895</v>
      </c>
      <c r="F38" s="83">
        <v>4.4820000000000002</v>
      </c>
      <c r="G38" s="83">
        <v>0.08</v>
      </c>
      <c r="H38" s="83">
        <v>5.2205973347564598E-2</v>
      </c>
      <c r="I38" s="83">
        <v>5.0000000000000001E-3</v>
      </c>
    </row>
    <row r="39" spans="5:9" x14ac:dyDescent="0.2">
      <c r="E39" s="82">
        <v>37926</v>
      </c>
      <c r="F39" s="83">
        <v>4.6150000000000002</v>
      </c>
      <c r="G39" s="83">
        <v>0.14000000000000001</v>
      </c>
      <c r="H39" s="83">
        <v>5.2354925228295102E-2</v>
      </c>
      <c r="I39" s="83">
        <v>0.02</v>
      </c>
    </row>
    <row r="40" spans="5:9" x14ac:dyDescent="0.2">
      <c r="E40" s="82">
        <v>37956</v>
      </c>
      <c r="F40" s="83">
        <v>4.7480000000000002</v>
      </c>
      <c r="G40" s="83">
        <v>0.14000000000000001</v>
      </c>
      <c r="H40" s="83">
        <v>5.2499072216692699E-2</v>
      </c>
      <c r="I40" s="83">
        <v>0.02</v>
      </c>
    </row>
    <row r="41" spans="5:9" x14ac:dyDescent="0.2">
      <c r="E41" s="82">
        <v>37987</v>
      </c>
      <c r="F41" s="83">
        <v>4.7880000000000003</v>
      </c>
      <c r="G41" s="83">
        <v>0.14000000000000001</v>
      </c>
      <c r="H41" s="83">
        <v>5.2652332393566599E-2</v>
      </c>
      <c r="I41" s="83">
        <v>0.02</v>
      </c>
    </row>
    <row r="42" spans="5:9" x14ac:dyDescent="0.2">
      <c r="E42" s="82">
        <v>38018</v>
      </c>
      <c r="F42" s="83">
        <v>4.6680000000000001</v>
      </c>
      <c r="G42" s="83">
        <v>0.14000000000000001</v>
      </c>
      <c r="H42" s="83">
        <v>5.28101880788703E-2</v>
      </c>
      <c r="I42" s="83">
        <v>0.02</v>
      </c>
    </row>
    <row r="43" spans="5:9" x14ac:dyDescent="0.2">
      <c r="E43" s="82">
        <v>38047</v>
      </c>
      <c r="F43" s="83">
        <v>4.5380000000000003</v>
      </c>
      <c r="G43" s="83">
        <v>0.14000000000000001</v>
      </c>
      <c r="H43" s="83">
        <v>5.29578595339344E-2</v>
      </c>
      <c r="I43" s="83">
        <v>0.02</v>
      </c>
    </row>
    <row r="44" spans="5:9" x14ac:dyDescent="0.2">
      <c r="E44" s="82">
        <v>38078</v>
      </c>
      <c r="F44" s="83">
        <v>4.3940000000000001</v>
      </c>
      <c r="G44" s="83">
        <v>7.4999999999999997E-2</v>
      </c>
      <c r="H44" s="83">
        <v>5.3102145957932799E-2</v>
      </c>
      <c r="I44" s="83">
        <v>5.0000000000000001E-3</v>
      </c>
    </row>
    <row r="45" spans="5:9" x14ac:dyDescent="0.2">
      <c r="E45" s="82">
        <v>38108</v>
      </c>
      <c r="F45" s="83">
        <v>4.4329999999999998</v>
      </c>
      <c r="G45" s="83">
        <v>7.4999999999999997E-2</v>
      </c>
      <c r="H45" s="83">
        <v>5.3227770991167503E-2</v>
      </c>
      <c r="I45" s="83">
        <v>5.0000000000000001E-3</v>
      </c>
    </row>
    <row r="46" spans="5:9" x14ac:dyDescent="0.2">
      <c r="E46" s="82">
        <v>38139</v>
      </c>
      <c r="F46" s="83">
        <v>4.4980000000000002</v>
      </c>
      <c r="G46" s="83">
        <v>7.4999999999999997E-2</v>
      </c>
      <c r="H46" s="83">
        <v>5.3357583531036E-2</v>
      </c>
      <c r="I46" s="83">
        <v>5.0000000000000001E-3</v>
      </c>
    </row>
    <row r="47" spans="5:9" x14ac:dyDescent="0.2">
      <c r="E47" s="82">
        <v>38169</v>
      </c>
      <c r="F47" s="83">
        <v>4.5279999999999996</v>
      </c>
      <c r="G47" s="83">
        <v>7.4999999999999997E-2</v>
      </c>
      <c r="H47" s="83">
        <v>5.3480876127214298E-2</v>
      </c>
      <c r="I47" s="83">
        <v>5.0000000000000001E-3</v>
      </c>
    </row>
    <row r="48" spans="5:9" x14ac:dyDescent="0.2">
      <c r="E48" s="82">
        <v>38200</v>
      </c>
      <c r="F48" s="83">
        <v>4.5860000000000003</v>
      </c>
      <c r="G48" s="83">
        <v>7.4999999999999997E-2</v>
      </c>
      <c r="H48" s="83">
        <v>5.3605716427026703E-2</v>
      </c>
      <c r="I48" s="83">
        <v>5.0000000000000001E-3</v>
      </c>
    </row>
    <row r="49" spans="5:9" x14ac:dyDescent="0.2">
      <c r="E49" s="82">
        <v>38231</v>
      </c>
      <c r="F49" s="83">
        <v>4.5940000000000003</v>
      </c>
      <c r="G49" s="83">
        <v>7.4999999999999997E-2</v>
      </c>
      <c r="H49" s="83">
        <v>5.3730556732032801E-2</v>
      </c>
      <c r="I49" s="83">
        <v>5.0000000000000001E-3</v>
      </c>
    </row>
    <row r="50" spans="5:9" x14ac:dyDescent="0.2">
      <c r="E50" s="82">
        <v>38261</v>
      </c>
      <c r="F50" s="83">
        <v>4.6219999999999999</v>
      </c>
      <c r="G50" s="83">
        <v>7.4999999999999997E-2</v>
      </c>
      <c r="H50" s="83">
        <v>5.3848417191158002E-2</v>
      </c>
      <c r="I50" s="83">
        <v>5.0000000000000001E-3</v>
      </c>
    </row>
    <row r="51" spans="5:9" x14ac:dyDescent="0.2">
      <c r="E51" s="82">
        <v>38292</v>
      </c>
      <c r="F51" s="83">
        <v>4.7549999999999999</v>
      </c>
      <c r="G51" s="83">
        <v>0.115</v>
      </c>
      <c r="H51" s="83">
        <v>5.3967365330832802E-2</v>
      </c>
      <c r="I51" s="83">
        <v>0.02</v>
      </c>
    </row>
    <row r="52" spans="5:9" x14ac:dyDescent="0.2">
      <c r="E52" s="82">
        <v>38322</v>
      </c>
      <c r="F52" s="83">
        <v>4.8879999999999999</v>
      </c>
      <c r="G52" s="83">
        <v>0.13</v>
      </c>
      <c r="H52" s="83">
        <v>5.4082476438233502E-2</v>
      </c>
      <c r="I52" s="83">
        <v>0.02</v>
      </c>
    </row>
    <row r="53" spans="5:9" x14ac:dyDescent="0.2">
      <c r="E53" s="82">
        <v>38353</v>
      </c>
      <c r="F53" s="83">
        <v>4.8529999999999998</v>
      </c>
      <c r="G53" s="83">
        <v>0.14000000000000001</v>
      </c>
      <c r="H53" s="83">
        <v>5.4205103480964703E-2</v>
      </c>
      <c r="I53" s="83">
        <v>0.02</v>
      </c>
    </row>
    <row r="54" spans="5:9" x14ac:dyDescent="0.2">
      <c r="E54" s="82">
        <v>38384</v>
      </c>
      <c r="F54" s="83">
        <v>4.7329999999999997</v>
      </c>
      <c r="G54" s="83">
        <v>0.13</v>
      </c>
      <c r="H54" s="83">
        <v>5.4330760206063602E-2</v>
      </c>
      <c r="I54" s="83">
        <v>0.02</v>
      </c>
    </row>
    <row r="55" spans="5:9" x14ac:dyDescent="0.2">
      <c r="E55" s="82">
        <v>38412</v>
      </c>
      <c r="F55" s="83">
        <v>4.6029999999999998</v>
      </c>
      <c r="G55" s="83">
        <v>0.125</v>
      </c>
      <c r="H55" s="83">
        <v>5.4444256607449198E-2</v>
      </c>
      <c r="I55" s="83">
        <v>0.02</v>
      </c>
    </row>
    <row r="56" spans="5:9" x14ac:dyDescent="0.2">
      <c r="E56" s="82">
        <v>38443</v>
      </c>
      <c r="F56" s="83">
        <v>4.4589999999999996</v>
      </c>
      <c r="G56" s="83">
        <v>7.0000000000000007E-2</v>
      </c>
      <c r="H56" s="83">
        <v>5.4534428442833502E-2</v>
      </c>
      <c r="I56" s="83">
        <v>5.0000000000000001E-3</v>
      </c>
    </row>
    <row r="57" spans="5:9" x14ac:dyDescent="0.2">
      <c r="E57" s="82">
        <v>38473</v>
      </c>
      <c r="F57" s="83">
        <v>4.4980000000000002</v>
      </c>
      <c r="G57" s="83">
        <v>7.0000000000000007E-2</v>
      </c>
      <c r="H57" s="83">
        <v>5.4593411325652298E-2</v>
      </c>
      <c r="I57" s="83">
        <v>5.0000000000000001E-3</v>
      </c>
    </row>
    <row r="58" spans="5:9" x14ac:dyDescent="0.2">
      <c r="E58" s="82">
        <v>38504</v>
      </c>
      <c r="F58" s="83">
        <v>4.5629999999999997</v>
      </c>
      <c r="G58" s="83">
        <v>7.0000000000000007E-2</v>
      </c>
      <c r="H58" s="83">
        <v>5.4654360305782697E-2</v>
      </c>
      <c r="I58" s="83">
        <v>5.0000000000000001E-3</v>
      </c>
    </row>
    <row r="59" spans="5:9" x14ac:dyDescent="0.2">
      <c r="E59" s="82">
        <v>38534</v>
      </c>
      <c r="F59" s="83">
        <v>4.593</v>
      </c>
      <c r="G59" s="83">
        <v>7.0000000000000007E-2</v>
      </c>
      <c r="H59" s="83">
        <v>5.47133431909579E-2</v>
      </c>
      <c r="I59" s="83">
        <v>5.0000000000000001E-3</v>
      </c>
    </row>
    <row r="60" spans="5:9" x14ac:dyDescent="0.2">
      <c r="E60" s="82">
        <v>38565</v>
      </c>
      <c r="F60" s="83">
        <v>4.6509999999999998</v>
      </c>
      <c r="G60" s="83">
        <v>7.0000000000000007E-2</v>
      </c>
      <c r="H60" s="83">
        <v>5.4774292173523302E-2</v>
      </c>
      <c r="I60" s="83">
        <v>5.0000000000000001E-3</v>
      </c>
    </row>
    <row r="61" spans="5:9" x14ac:dyDescent="0.2">
      <c r="E61" s="82">
        <v>38596</v>
      </c>
      <c r="F61" s="83">
        <v>4.6589999999999998</v>
      </c>
      <c r="G61" s="83">
        <v>7.0000000000000007E-2</v>
      </c>
      <c r="H61" s="83">
        <v>5.4835241157325902E-2</v>
      </c>
      <c r="I61" s="83">
        <v>5.0000000000000001E-3</v>
      </c>
    </row>
    <row r="62" spans="5:9" x14ac:dyDescent="0.2">
      <c r="E62" s="82">
        <v>38626</v>
      </c>
      <c r="F62" s="83">
        <v>4.6870000000000003</v>
      </c>
      <c r="G62" s="83">
        <v>7.0000000000000007E-2</v>
      </c>
      <c r="H62" s="83">
        <v>5.4894224046055498E-2</v>
      </c>
      <c r="I62" s="83">
        <v>5.0000000000000001E-3</v>
      </c>
    </row>
    <row r="63" spans="5:9" x14ac:dyDescent="0.2">
      <c r="E63" s="82">
        <v>38657</v>
      </c>
      <c r="F63" s="83">
        <v>4.82</v>
      </c>
      <c r="G63" s="83">
        <v>0.12</v>
      </c>
      <c r="H63" s="83">
        <v>5.4955173032292998E-2</v>
      </c>
      <c r="I63" s="83">
        <v>0.02</v>
      </c>
    </row>
    <row r="64" spans="5:9" x14ac:dyDescent="0.2">
      <c r="E64" s="82">
        <v>38687</v>
      </c>
      <c r="F64" s="83">
        <v>4.9530000000000003</v>
      </c>
      <c r="G64" s="83">
        <v>0.14000000000000001</v>
      </c>
      <c r="H64" s="83">
        <v>5.5014155923378598E-2</v>
      </c>
      <c r="I64" s="83">
        <v>0.02</v>
      </c>
    </row>
    <row r="65" spans="5:9" x14ac:dyDescent="0.2">
      <c r="E65" s="82">
        <v>38718</v>
      </c>
      <c r="F65" s="83">
        <v>4.9255000000000004</v>
      </c>
      <c r="G65" s="83">
        <v>0.15</v>
      </c>
      <c r="H65" s="83">
        <v>5.5075104912050601E-2</v>
      </c>
      <c r="I65" s="83">
        <v>0.02</v>
      </c>
    </row>
    <row r="66" spans="5:9" x14ac:dyDescent="0.2">
      <c r="E66" s="82">
        <v>38749</v>
      </c>
      <c r="F66" s="83">
        <v>4.8055000000000003</v>
      </c>
      <c r="G66" s="83">
        <v>0.14000000000000001</v>
      </c>
      <c r="H66" s="83">
        <v>5.51360539019599E-2</v>
      </c>
      <c r="I66" s="83">
        <v>0.02</v>
      </c>
    </row>
    <row r="67" spans="5:9" x14ac:dyDescent="0.2">
      <c r="E67" s="82">
        <v>38777</v>
      </c>
      <c r="F67" s="83">
        <v>4.6755000000000004</v>
      </c>
      <c r="G67" s="83">
        <v>0.13500000000000001</v>
      </c>
      <c r="H67" s="83">
        <v>5.51911046035869E-2</v>
      </c>
      <c r="I67" s="83">
        <v>0.02</v>
      </c>
    </row>
    <row r="68" spans="5:9" x14ac:dyDescent="0.2">
      <c r="E68" s="82">
        <v>38808</v>
      </c>
      <c r="F68" s="83">
        <v>4.5315000000000003</v>
      </c>
      <c r="G68" s="83">
        <v>7.0000000000000007E-2</v>
      </c>
      <c r="H68" s="83">
        <v>5.5277415014996403E-2</v>
      </c>
      <c r="I68" s="83">
        <v>5.0000000000000001E-3</v>
      </c>
    </row>
    <row r="69" spans="5:9" x14ac:dyDescent="0.2">
      <c r="E69" s="82">
        <v>38838</v>
      </c>
      <c r="F69" s="83">
        <v>4.5705</v>
      </c>
      <c r="G69" s="83">
        <v>7.0000000000000007E-2</v>
      </c>
      <c r="H69" s="83">
        <v>5.5365661089189701E-2</v>
      </c>
      <c r="I69" s="83">
        <v>5.0000000000000001E-3</v>
      </c>
    </row>
    <row r="70" spans="5:9" x14ac:dyDescent="0.2">
      <c r="E70" s="82">
        <v>38869</v>
      </c>
      <c r="F70" s="83">
        <v>4.6355000000000004</v>
      </c>
      <c r="G70" s="83">
        <v>7.0000000000000007E-2</v>
      </c>
      <c r="H70" s="83">
        <v>5.5456848701914002E-2</v>
      </c>
      <c r="I70" s="83">
        <v>5.0000000000000001E-3</v>
      </c>
    </row>
    <row r="71" spans="5:9" x14ac:dyDescent="0.2">
      <c r="E71" s="82">
        <v>38899</v>
      </c>
      <c r="F71" s="83">
        <v>4.6654999999999998</v>
      </c>
      <c r="G71" s="83">
        <v>7.0000000000000007E-2</v>
      </c>
      <c r="H71" s="83">
        <v>5.5545094781380498E-2</v>
      </c>
      <c r="I71" s="83">
        <v>5.0000000000000001E-3</v>
      </c>
    </row>
    <row r="72" spans="5:9" x14ac:dyDescent="0.2">
      <c r="E72" s="82">
        <v>38930</v>
      </c>
      <c r="F72" s="83">
        <v>4.7234999999999996</v>
      </c>
      <c r="G72" s="83">
        <v>7.0000000000000007E-2</v>
      </c>
      <c r="H72" s="83">
        <v>5.5636282399553302E-2</v>
      </c>
      <c r="I72" s="83">
        <v>5.0000000000000001E-3</v>
      </c>
    </row>
    <row r="73" spans="5:9" x14ac:dyDescent="0.2">
      <c r="E73" s="82">
        <v>38961</v>
      </c>
      <c r="F73" s="83">
        <v>4.7314999999999996</v>
      </c>
      <c r="G73" s="83">
        <v>7.0000000000000007E-2</v>
      </c>
      <c r="H73" s="83">
        <v>5.57274700204946E-2</v>
      </c>
      <c r="I73" s="83">
        <v>5.0000000000000001E-3</v>
      </c>
    </row>
    <row r="74" spans="5:9" x14ac:dyDescent="0.2">
      <c r="E74" s="82">
        <v>38991</v>
      </c>
      <c r="F74" s="83">
        <v>4.7595000000000001</v>
      </c>
      <c r="G74" s="83">
        <v>7.0000000000000007E-2</v>
      </c>
      <c r="H74" s="83">
        <v>5.58157161079125E-2</v>
      </c>
      <c r="I74" s="83">
        <v>5.0000000000000001E-3</v>
      </c>
    </row>
    <row r="75" spans="5:9" x14ac:dyDescent="0.2">
      <c r="E75" s="82">
        <v>39022</v>
      </c>
      <c r="F75" s="83">
        <v>4.8925000000000001</v>
      </c>
      <c r="G75" s="83">
        <v>0.12</v>
      </c>
      <c r="H75" s="83">
        <v>5.5906903734301801E-2</v>
      </c>
      <c r="I75" s="83">
        <v>0.02</v>
      </c>
    </row>
    <row r="76" spans="5:9" x14ac:dyDescent="0.2">
      <c r="E76" s="82">
        <v>39052</v>
      </c>
      <c r="F76" s="83">
        <v>5.0255000000000001</v>
      </c>
      <c r="G76" s="83">
        <v>0.14000000000000001</v>
      </c>
      <c r="H76" s="83">
        <v>5.5995149826991497E-2</v>
      </c>
      <c r="I76" s="83">
        <v>0.02</v>
      </c>
    </row>
    <row r="77" spans="5:9" x14ac:dyDescent="0.2">
      <c r="E77" s="82">
        <v>39083</v>
      </c>
      <c r="F77" s="83">
        <v>5.0054999999999996</v>
      </c>
      <c r="G77" s="83">
        <v>0.15</v>
      </c>
      <c r="H77" s="83">
        <v>5.6086337458828101E-2</v>
      </c>
      <c r="I77" s="83">
        <v>0.02</v>
      </c>
    </row>
    <row r="78" spans="5:9" x14ac:dyDescent="0.2">
      <c r="E78" s="82">
        <v>39114</v>
      </c>
      <c r="F78" s="83">
        <v>4.8855000000000004</v>
      </c>
      <c r="G78" s="83">
        <v>0.14000000000000001</v>
      </c>
      <c r="H78" s="83">
        <v>5.6177525093432198E-2</v>
      </c>
      <c r="I78" s="83">
        <v>0.02</v>
      </c>
    </row>
    <row r="79" spans="5:9" x14ac:dyDescent="0.2">
      <c r="E79" s="82">
        <v>39142</v>
      </c>
      <c r="F79" s="83">
        <v>4.7554999999999996</v>
      </c>
      <c r="G79" s="83">
        <v>0.13500000000000001</v>
      </c>
      <c r="H79" s="83">
        <v>5.6259888120615602E-2</v>
      </c>
      <c r="I79" s="83">
        <v>0.02</v>
      </c>
    </row>
    <row r="80" spans="5:9" x14ac:dyDescent="0.2">
      <c r="E80" s="82">
        <v>39173</v>
      </c>
      <c r="F80" s="83">
        <v>4.6115000000000004</v>
      </c>
      <c r="G80" s="83">
        <v>0.08</v>
      </c>
      <c r="H80" s="83">
        <v>5.6351075760487902E-2</v>
      </c>
      <c r="I80" s="83">
        <v>5.0000000000000001E-3</v>
      </c>
    </row>
    <row r="81" spans="5:9" x14ac:dyDescent="0.2">
      <c r="E81" s="82">
        <v>39203</v>
      </c>
      <c r="F81" s="83">
        <v>4.6505000000000001</v>
      </c>
      <c r="G81" s="83">
        <v>7.0000000000000007E-2</v>
      </c>
      <c r="H81" s="83">
        <v>5.6439321866225398E-2</v>
      </c>
      <c r="I81" s="83">
        <v>5.0000000000000001E-3</v>
      </c>
    </row>
    <row r="82" spans="5:9" x14ac:dyDescent="0.2">
      <c r="E82" s="82">
        <v>39234</v>
      </c>
      <c r="F82" s="83">
        <v>4.7154999999999996</v>
      </c>
      <c r="G82" s="83">
        <v>0.06</v>
      </c>
      <c r="H82" s="83">
        <v>5.6530509511543599E-2</v>
      </c>
      <c r="I82" s="83">
        <v>5.0000000000000001E-3</v>
      </c>
    </row>
    <row r="83" spans="5:9" x14ac:dyDescent="0.2">
      <c r="E83" s="82">
        <v>39264</v>
      </c>
      <c r="F83" s="83">
        <v>4.7454999999999998</v>
      </c>
      <c r="G83" s="83">
        <v>0.06</v>
      </c>
      <c r="H83" s="83">
        <v>5.6618755622551899E-2</v>
      </c>
      <c r="I83" s="83">
        <v>5.0000000000000001E-3</v>
      </c>
    </row>
    <row r="84" spans="5:9" x14ac:dyDescent="0.2">
      <c r="E84" s="82">
        <v>39295</v>
      </c>
      <c r="F84" s="83">
        <v>4.8034999999999997</v>
      </c>
      <c r="G84" s="83">
        <v>0.06</v>
      </c>
      <c r="H84" s="83">
        <v>5.6709943273315598E-2</v>
      </c>
      <c r="I84" s="83">
        <v>5.0000000000000001E-3</v>
      </c>
    </row>
    <row r="85" spans="5:9" x14ac:dyDescent="0.2">
      <c r="E85" s="82">
        <v>39326</v>
      </c>
      <c r="F85" s="83">
        <v>4.8114999999999997</v>
      </c>
      <c r="G85" s="83">
        <v>0.08</v>
      </c>
      <c r="H85" s="83">
        <v>5.6801130926847201E-2</v>
      </c>
      <c r="I85" s="83">
        <v>5.0000000000000001E-3</v>
      </c>
    </row>
    <row r="86" spans="5:9" x14ac:dyDescent="0.2">
      <c r="E86" s="82">
        <v>39356</v>
      </c>
      <c r="F86" s="83">
        <v>4.8395000000000001</v>
      </c>
      <c r="G86" s="83">
        <v>0.09</v>
      </c>
      <c r="H86" s="83">
        <v>5.6889377045802603E-2</v>
      </c>
      <c r="I86" s="83">
        <v>5.0000000000000001E-3</v>
      </c>
    </row>
    <row r="87" spans="5:9" x14ac:dyDescent="0.2">
      <c r="E87" s="82">
        <v>39387</v>
      </c>
      <c r="F87" s="83">
        <v>4.9725000000000001</v>
      </c>
      <c r="G87" s="83">
        <v>0.1225</v>
      </c>
      <c r="H87" s="83">
        <v>5.6980564704778303E-2</v>
      </c>
      <c r="I87" s="83">
        <v>0.02</v>
      </c>
    </row>
    <row r="88" spans="5:9" x14ac:dyDescent="0.2">
      <c r="E88" s="82">
        <v>39417</v>
      </c>
      <c r="F88" s="83">
        <v>5.1055000000000001</v>
      </c>
      <c r="G88" s="83">
        <v>0.14249999999999999</v>
      </c>
      <c r="H88" s="83">
        <v>5.7068810829003197E-2</v>
      </c>
      <c r="I88" s="83">
        <v>0.02</v>
      </c>
    </row>
    <row r="89" spans="5:9" x14ac:dyDescent="0.2">
      <c r="E89" s="82">
        <v>39448</v>
      </c>
      <c r="F89" s="83">
        <v>5.0904999999999996</v>
      </c>
      <c r="G89" s="83">
        <v>0.1525</v>
      </c>
      <c r="H89" s="83">
        <v>5.71599984934235E-2</v>
      </c>
      <c r="I89" s="83">
        <v>0.02</v>
      </c>
    </row>
    <row r="90" spans="5:9" x14ac:dyDescent="0.2">
      <c r="E90" s="82">
        <v>39479</v>
      </c>
      <c r="F90" s="83">
        <v>4.9705000000000004</v>
      </c>
      <c r="G90" s="83">
        <v>0.14249999999999999</v>
      </c>
      <c r="H90" s="83">
        <v>5.7251186160610902E-2</v>
      </c>
      <c r="I90" s="83">
        <v>0.02</v>
      </c>
    </row>
    <row r="91" spans="5:9" x14ac:dyDescent="0.2">
      <c r="E91" s="82">
        <v>39508</v>
      </c>
      <c r="F91" s="83">
        <v>4.8404999999999996</v>
      </c>
      <c r="G91" s="83">
        <v>0.13750000000000001</v>
      </c>
      <c r="H91" s="83">
        <v>5.7336490755000503E-2</v>
      </c>
      <c r="I91" s="83">
        <v>0.02</v>
      </c>
    </row>
    <row r="92" spans="5:9" x14ac:dyDescent="0.2">
      <c r="E92" s="82">
        <v>39539</v>
      </c>
      <c r="F92" s="83">
        <v>4.6965000000000003</v>
      </c>
      <c r="G92" s="83">
        <v>8.2500000000000004E-2</v>
      </c>
      <c r="H92" s="83">
        <v>5.7397315321347599E-2</v>
      </c>
      <c r="I92" s="83">
        <v>5.0000000000000001E-3</v>
      </c>
    </row>
    <row r="93" spans="5:9" x14ac:dyDescent="0.2">
      <c r="E93" s="82">
        <v>39569</v>
      </c>
      <c r="F93" s="83">
        <v>4.7355</v>
      </c>
      <c r="G93" s="83">
        <v>7.2499999999999995E-2</v>
      </c>
      <c r="H93" s="83">
        <v>5.7450527103858597E-2</v>
      </c>
      <c r="I93" s="83">
        <v>5.0000000000000001E-3</v>
      </c>
    </row>
    <row r="94" spans="5:9" x14ac:dyDescent="0.2">
      <c r="E94" s="82">
        <v>39600</v>
      </c>
      <c r="F94" s="83">
        <v>4.8005000000000004</v>
      </c>
      <c r="G94" s="83">
        <v>6.25E-2</v>
      </c>
      <c r="H94" s="83">
        <v>5.7505512613443603E-2</v>
      </c>
      <c r="I94" s="83">
        <v>5.0000000000000001E-3</v>
      </c>
    </row>
    <row r="95" spans="5:9" x14ac:dyDescent="0.2">
      <c r="E95" s="82">
        <v>39630</v>
      </c>
      <c r="F95" s="83">
        <v>4.8304999999999998</v>
      </c>
      <c r="G95" s="83">
        <v>6.25E-2</v>
      </c>
      <c r="H95" s="83">
        <v>5.7558724397870402E-2</v>
      </c>
      <c r="I95" s="83">
        <v>5.0000000000000001E-3</v>
      </c>
    </row>
    <row r="96" spans="5:9" x14ac:dyDescent="0.2">
      <c r="E96" s="82">
        <v>39661</v>
      </c>
      <c r="F96" s="83">
        <v>4.8884999999999996</v>
      </c>
      <c r="G96" s="83">
        <v>6.25E-2</v>
      </c>
      <c r="H96" s="83">
        <v>5.7613709909434298E-2</v>
      </c>
      <c r="I96" s="83">
        <v>5.0000000000000001E-3</v>
      </c>
    </row>
    <row r="97" spans="5:9" x14ac:dyDescent="0.2">
      <c r="E97" s="82">
        <v>39692</v>
      </c>
      <c r="F97" s="83">
        <v>4.8964999999999996</v>
      </c>
      <c r="G97" s="83">
        <v>8.2500000000000004E-2</v>
      </c>
      <c r="H97" s="83">
        <v>5.7668695422004E-2</v>
      </c>
      <c r="I97" s="83">
        <v>5.0000000000000001E-3</v>
      </c>
    </row>
    <row r="98" spans="5:9" x14ac:dyDescent="0.2">
      <c r="E98" s="82">
        <v>39722</v>
      </c>
      <c r="F98" s="83">
        <v>4.9245000000000001</v>
      </c>
      <c r="G98" s="83">
        <v>9.2499999999999999E-2</v>
      </c>
      <c r="H98" s="83">
        <v>5.77219072093191E-2</v>
      </c>
      <c r="I98" s="83">
        <v>5.0000000000000001E-3</v>
      </c>
    </row>
    <row r="99" spans="5:9" x14ac:dyDescent="0.2">
      <c r="E99" s="82">
        <v>39753</v>
      </c>
      <c r="F99" s="83">
        <v>5.0575000000000001</v>
      </c>
      <c r="G99" s="83">
        <v>0.1275</v>
      </c>
      <c r="H99" s="83">
        <v>5.7776892723867802E-2</v>
      </c>
      <c r="I99" s="83">
        <v>0.02</v>
      </c>
    </row>
    <row r="100" spans="5:9" x14ac:dyDescent="0.2">
      <c r="E100" s="82">
        <v>39783</v>
      </c>
      <c r="F100" s="83">
        <v>5.1905000000000001</v>
      </c>
      <c r="G100" s="83">
        <v>0.14749999999999999</v>
      </c>
      <c r="H100" s="83">
        <v>5.7830104513098203E-2</v>
      </c>
      <c r="I100" s="83">
        <v>0.02</v>
      </c>
    </row>
    <row r="101" spans="5:9" x14ac:dyDescent="0.2">
      <c r="E101" s="82">
        <v>39814</v>
      </c>
      <c r="F101" s="83">
        <v>5.1805000000000003</v>
      </c>
      <c r="G101" s="83">
        <v>0.1575</v>
      </c>
      <c r="H101" s="83">
        <v>5.7885090029625302E-2</v>
      </c>
      <c r="I101" s="83">
        <v>0.02</v>
      </c>
    </row>
    <row r="102" spans="5:9" x14ac:dyDescent="0.2">
      <c r="E102" s="82">
        <v>39845</v>
      </c>
      <c r="F102" s="83">
        <v>5.0605000000000002</v>
      </c>
      <c r="G102" s="83">
        <v>0.14749999999999999</v>
      </c>
      <c r="H102" s="83">
        <v>5.7940075547158597E-2</v>
      </c>
      <c r="I102" s="83">
        <v>0.02</v>
      </c>
    </row>
    <row r="103" spans="5:9" x14ac:dyDescent="0.2">
      <c r="E103" s="82">
        <v>39873</v>
      </c>
      <c r="F103" s="83">
        <v>4.9305000000000003</v>
      </c>
      <c r="G103" s="83">
        <v>0.14249999999999999</v>
      </c>
      <c r="H103" s="83">
        <v>5.7989739886439302E-2</v>
      </c>
      <c r="I103" s="83">
        <v>0.02</v>
      </c>
    </row>
    <row r="104" spans="5:9" x14ac:dyDescent="0.2">
      <c r="E104" s="82">
        <v>39904</v>
      </c>
      <c r="F104" s="83">
        <v>4.7865000000000002</v>
      </c>
      <c r="G104" s="83">
        <v>8.7499999999999994E-2</v>
      </c>
      <c r="H104" s="83">
        <v>5.8044725405886698E-2</v>
      </c>
      <c r="I104" s="83">
        <v>5.0000000000000001E-3</v>
      </c>
    </row>
    <row r="105" spans="5:9" x14ac:dyDescent="0.2">
      <c r="E105" s="82">
        <v>39934</v>
      </c>
      <c r="F105" s="83">
        <v>4.8254999999999999</v>
      </c>
      <c r="G105" s="83">
        <v>7.7499999999999999E-2</v>
      </c>
      <c r="H105" s="83">
        <v>5.8097937199856897E-2</v>
      </c>
      <c r="I105" s="83">
        <v>5.0000000000000001E-3</v>
      </c>
    </row>
    <row r="106" spans="5:9" x14ac:dyDescent="0.2">
      <c r="E106" s="82">
        <v>39965</v>
      </c>
      <c r="F106" s="83">
        <v>4.8905000000000003</v>
      </c>
      <c r="G106" s="83">
        <v>6.7500000000000004E-2</v>
      </c>
      <c r="H106" s="83">
        <v>5.8152922721282203E-2</v>
      </c>
      <c r="I106" s="83">
        <v>5.0000000000000001E-3</v>
      </c>
    </row>
    <row r="107" spans="5:9" x14ac:dyDescent="0.2">
      <c r="E107" s="82">
        <v>39995</v>
      </c>
      <c r="F107" s="83">
        <v>4.9204999999999997</v>
      </c>
      <c r="G107" s="83">
        <v>6.7500000000000004E-2</v>
      </c>
      <c r="H107" s="83">
        <v>5.8206134517167399E-2</v>
      </c>
      <c r="I107" s="83">
        <v>5.0000000000000001E-3</v>
      </c>
    </row>
    <row r="108" spans="5:9" x14ac:dyDescent="0.2">
      <c r="E108" s="82">
        <v>40026</v>
      </c>
      <c r="F108" s="83">
        <v>4.9785000000000004</v>
      </c>
      <c r="G108" s="83">
        <v>6.7500000000000004E-2</v>
      </c>
      <c r="H108" s="83">
        <v>5.8261120040571199E-2</v>
      </c>
      <c r="I108" s="83">
        <v>5.0000000000000001E-3</v>
      </c>
    </row>
    <row r="109" spans="5:9" x14ac:dyDescent="0.2">
      <c r="E109" s="82">
        <v>40057</v>
      </c>
      <c r="F109" s="83">
        <v>4.9865000000000004</v>
      </c>
      <c r="G109" s="83">
        <v>8.7499999999999994E-2</v>
      </c>
      <c r="H109" s="83">
        <v>5.8316105564980798E-2</v>
      </c>
      <c r="I109" s="83">
        <v>5.0000000000000001E-3</v>
      </c>
    </row>
    <row r="110" spans="5:9" x14ac:dyDescent="0.2">
      <c r="E110" s="82">
        <v>40087</v>
      </c>
      <c r="F110" s="83">
        <v>5.0145</v>
      </c>
      <c r="G110" s="83">
        <v>9.7500000000000003E-2</v>
      </c>
      <c r="H110" s="83">
        <v>5.8369317363753399E-2</v>
      </c>
      <c r="I110" s="83">
        <v>5.0000000000000001E-3</v>
      </c>
    </row>
    <row r="111" spans="5:9" x14ac:dyDescent="0.2">
      <c r="E111" s="82">
        <v>40118</v>
      </c>
      <c r="F111" s="83">
        <v>5.1475</v>
      </c>
      <c r="G111" s="83">
        <v>0.13</v>
      </c>
      <c r="H111" s="83">
        <v>5.8424302890141E-2</v>
      </c>
      <c r="I111" s="83">
        <v>0.02</v>
      </c>
    </row>
    <row r="112" spans="5:9" x14ac:dyDescent="0.2">
      <c r="E112" s="82">
        <v>40148</v>
      </c>
      <c r="F112" s="83">
        <v>5.2805</v>
      </c>
      <c r="G112" s="83">
        <v>0.15</v>
      </c>
      <c r="H112" s="83">
        <v>5.8477514690828097E-2</v>
      </c>
      <c r="I112" s="83">
        <v>0.02</v>
      </c>
    </row>
    <row r="113" spans="5:9" x14ac:dyDescent="0.2">
      <c r="E113" s="82">
        <v>40179</v>
      </c>
      <c r="F113" s="83">
        <v>5.2755000000000001</v>
      </c>
      <c r="G113" s="83">
        <v>0.16</v>
      </c>
      <c r="H113" s="83">
        <v>5.8532500219193602E-2</v>
      </c>
      <c r="I113" s="83">
        <v>0.02</v>
      </c>
    </row>
    <row r="114" spans="5:9" x14ac:dyDescent="0.2">
      <c r="E114" s="82">
        <v>40210</v>
      </c>
      <c r="F114" s="83">
        <v>5.1555</v>
      </c>
      <c r="G114" s="83">
        <v>0.15</v>
      </c>
      <c r="H114" s="83">
        <v>5.85874857485651E-2</v>
      </c>
      <c r="I114" s="83">
        <v>0.02</v>
      </c>
    </row>
    <row r="115" spans="5:9" x14ac:dyDescent="0.2">
      <c r="E115" s="82">
        <v>40238</v>
      </c>
      <c r="F115" s="83">
        <v>5.0255000000000001</v>
      </c>
      <c r="G115" s="83">
        <v>0.14499999999999999</v>
      </c>
      <c r="H115" s="83">
        <v>5.86371500985381E-2</v>
      </c>
      <c r="I115" s="83">
        <v>0.02</v>
      </c>
    </row>
    <row r="116" spans="5:9" x14ac:dyDescent="0.2">
      <c r="E116" s="82">
        <v>40269</v>
      </c>
      <c r="F116" s="83">
        <v>4.8815</v>
      </c>
      <c r="G116" s="83">
        <v>0.09</v>
      </c>
      <c r="H116" s="83">
        <v>5.86921356298227E-2</v>
      </c>
      <c r="I116" s="83">
        <v>5.0000000000000001E-3</v>
      </c>
    </row>
    <row r="117" spans="5:9" x14ac:dyDescent="0.2">
      <c r="E117" s="82">
        <v>40299</v>
      </c>
      <c r="F117" s="83">
        <v>4.9204999999999997</v>
      </c>
      <c r="G117" s="83">
        <v>0.08</v>
      </c>
      <c r="H117" s="83">
        <v>5.8745347435248597E-2</v>
      </c>
      <c r="I117" s="83">
        <v>5.0000000000000001E-3</v>
      </c>
    </row>
    <row r="118" spans="5:9" x14ac:dyDescent="0.2">
      <c r="E118" s="82">
        <v>40330</v>
      </c>
      <c r="F118" s="83">
        <v>4.9855</v>
      </c>
      <c r="G118" s="83">
        <v>7.0000000000000007E-2</v>
      </c>
      <c r="H118" s="83">
        <v>5.8800332968510699E-2</v>
      </c>
      <c r="I118" s="83">
        <v>5.0000000000000001E-3</v>
      </c>
    </row>
    <row r="119" spans="5:9" x14ac:dyDescent="0.2">
      <c r="E119" s="82">
        <v>40360</v>
      </c>
      <c r="F119" s="83">
        <v>5.0155000000000003</v>
      </c>
      <c r="G119" s="83">
        <v>7.0000000000000007E-2</v>
      </c>
      <c r="H119" s="83">
        <v>5.8853544775850697E-2</v>
      </c>
      <c r="I119" s="83">
        <v>5.0000000000000001E-3</v>
      </c>
    </row>
    <row r="120" spans="5:9" x14ac:dyDescent="0.2">
      <c r="E120" s="82">
        <v>40391</v>
      </c>
      <c r="F120" s="83">
        <v>5.0735000000000001</v>
      </c>
      <c r="G120" s="83">
        <v>7.0000000000000007E-2</v>
      </c>
      <c r="H120" s="83">
        <v>5.89085303110908E-2</v>
      </c>
      <c r="I120" s="83">
        <v>5.0000000000000001E-3</v>
      </c>
    </row>
    <row r="121" spans="5:9" x14ac:dyDescent="0.2">
      <c r="E121" s="82">
        <v>40422</v>
      </c>
      <c r="F121" s="83">
        <v>5.0815000000000001</v>
      </c>
      <c r="G121" s="83">
        <v>0.09</v>
      </c>
      <c r="H121" s="83">
        <v>5.8963515847336299E-2</v>
      </c>
      <c r="I121" s="83">
        <v>5.0000000000000001E-3</v>
      </c>
    </row>
    <row r="122" spans="5:9" x14ac:dyDescent="0.2">
      <c r="E122" s="82">
        <v>40452</v>
      </c>
      <c r="F122" s="83">
        <v>5.1094999999999997</v>
      </c>
      <c r="G122" s="83">
        <v>0.1</v>
      </c>
      <c r="H122" s="83">
        <v>5.9016727657562801E-2</v>
      </c>
      <c r="I122" s="83">
        <v>5.0000000000000001E-3</v>
      </c>
    </row>
    <row r="123" spans="5:9" x14ac:dyDescent="0.2">
      <c r="E123" s="82">
        <v>40483</v>
      </c>
      <c r="F123" s="83">
        <v>5.2424999999999997</v>
      </c>
      <c r="G123" s="83">
        <v>0.13250000000000001</v>
      </c>
      <c r="H123" s="83">
        <v>5.90717131957854E-2</v>
      </c>
      <c r="I123" s="83">
        <v>0.02</v>
      </c>
    </row>
    <row r="124" spans="5:9" x14ac:dyDescent="0.2">
      <c r="E124" s="82">
        <v>40513</v>
      </c>
      <c r="F124" s="83">
        <v>5.3754999999999997</v>
      </c>
      <c r="G124" s="83">
        <v>0.1525</v>
      </c>
      <c r="H124" s="83">
        <v>5.9124925007926002E-2</v>
      </c>
      <c r="I124" s="83">
        <v>0.02</v>
      </c>
    </row>
    <row r="125" spans="5:9" x14ac:dyDescent="0.2">
      <c r="E125" s="82">
        <v>40544</v>
      </c>
      <c r="F125" s="83">
        <v>5.3754999999999997</v>
      </c>
      <c r="G125" s="83">
        <v>0.16250000000000001</v>
      </c>
      <c r="H125" s="83">
        <v>5.9179910548126498E-2</v>
      </c>
      <c r="I125" s="83">
        <v>0.02</v>
      </c>
    </row>
    <row r="126" spans="5:9" x14ac:dyDescent="0.2">
      <c r="E126" s="82">
        <v>40575</v>
      </c>
      <c r="F126" s="83">
        <v>5.2554999999999996</v>
      </c>
      <c r="G126" s="83">
        <v>0.1525</v>
      </c>
      <c r="H126" s="83">
        <v>5.9234896089332099E-2</v>
      </c>
      <c r="I126" s="83">
        <v>0.02</v>
      </c>
    </row>
    <row r="127" spans="5:9" x14ac:dyDescent="0.2">
      <c r="E127" s="82">
        <v>40603</v>
      </c>
      <c r="F127" s="83">
        <v>5.1254999999999997</v>
      </c>
      <c r="G127" s="83">
        <v>0.14749999999999999</v>
      </c>
      <c r="H127" s="83">
        <v>5.9284560449994299E-2</v>
      </c>
      <c r="I127" s="83">
        <v>0.02</v>
      </c>
    </row>
    <row r="128" spans="5:9" x14ac:dyDescent="0.2">
      <c r="E128" s="82">
        <v>40634</v>
      </c>
      <c r="F128" s="83">
        <v>4.9814999999999996</v>
      </c>
      <c r="G128" s="83">
        <v>9.2499999999999999E-2</v>
      </c>
      <c r="H128" s="83">
        <v>5.9321324070004802E-2</v>
      </c>
      <c r="I128" s="83">
        <v>5.0000000000000001E-3</v>
      </c>
    </row>
    <row r="129" spans="5:9" x14ac:dyDescent="0.2">
      <c r="E129" s="82">
        <v>40664</v>
      </c>
      <c r="F129" s="83">
        <v>5.0205000000000002</v>
      </c>
      <c r="G129" s="83">
        <v>8.2500000000000004E-2</v>
      </c>
      <c r="H129" s="83">
        <v>5.9352669578589499E-2</v>
      </c>
      <c r="I129" s="83">
        <v>5.0000000000000001E-3</v>
      </c>
    </row>
    <row r="130" spans="5:9" x14ac:dyDescent="0.2">
      <c r="E130" s="82">
        <v>40695</v>
      </c>
      <c r="F130" s="83">
        <v>5.0854999999999997</v>
      </c>
      <c r="G130" s="83">
        <v>7.2499999999999995E-2</v>
      </c>
      <c r="H130" s="83">
        <v>5.9385059937803401E-2</v>
      </c>
      <c r="I130" s="83">
        <v>5.0000000000000001E-3</v>
      </c>
    </row>
    <row r="131" spans="5:9" x14ac:dyDescent="0.2">
      <c r="E131" s="82">
        <v>40725</v>
      </c>
      <c r="F131" s="83">
        <v>5.1154999999999999</v>
      </c>
      <c r="G131" s="83">
        <v>7.2499999999999995E-2</v>
      </c>
      <c r="H131" s="83">
        <v>5.9416405447052997E-2</v>
      </c>
      <c r="I131" s="83">
        <v>5.0000000000000001E-3</v>
      </c>
    </row>
    <row r="132" spans="5:9" x14ac:dyDescent="0.2">
      <c r="E132" s="82">
        <v>40756</v>
      </c>
      <c r="F132" s="83">
        <v>5.1734999999999998</v>
      </c>
      <c r="G132" s="83">
        <v>7.2499999999999995E-2</v>
      </c>
      <c r="H132" s="83">
        <v>5.9448795806953003E-2</v>
      </c>
      <c r="I132" s="83">
        <v>5.0000000000000001E-3</v>
      </c>
    </row>
    <row r="133" spans="5:9" x14ac:dyDescent="0.2">
      <c r="E133" s="82">
        <v>40787</v>
      </c>
      <c r="F133" s="83">
        <v>5.1814999999999998</v>
      </c>
      <c r="G133" s="83">
        <v>9.2499999999999999E-2</v>
      </c>
      <c r="H133" s="83">
        <v>5.9481186167202001E-2</v>
      </c>
      <c r="I133" s="83">
        <v>5.0000000000000001E-3</v>
      </c>
    </row>
    <row r="134" spans="5:9" x14ac:dyDescent="0.2">
      <c r="E134" s="82">
        <v>40817</v>
      </c>
      <c r="F134" s="83">
        <v>5.2095000000000002</v>
      </c>
      <c r="G134" s="83">
        <v>0.10249999999999999</v>
      </c>
      <c r="H134" s="83">
        <v>5.9512531677452497E-2</v>
      </c>
      <c r="I134" s="83">
        <v>5.0000000000000001E-3</v>
      </c>
    </row>
    <row r="135" spans="5:9" x14ac:dyDescent="0.2">
      <c r="E135" s="82">
        <v>40848</v>
      </c>
      <c r="F135" s="83">
        <v>5.3425000000000002</v>
      </c>
      <c r="G135" s="83">
        <v>0.13500000000000001</v>
      </c>
      <c r="H135" s="83">
        <v>5.9544922038387203E-2</v>
      </c>
      <c r="I135" s="83">
        <v>0.02</v>
      </c>
    </row>
    <row r="136" spans="5:9" x14ac:dyDescent="0.2">
      <c r="E136" s="82">
        <v>40878</v>
      </c>
      <c r="F136" s="83">
        <v>5.4755000000000003</v>
      </c>
      <c r="G136" s="83">
        <v>0.155</v>
      </c>
      <c r="H136" s="83">
        <v>5.9576267549301697E-2</v>
      </c>
      <c r="I136" s="83">
        <v>0.02</v>
      </c>
    </row>
    <row r="137" spans="5:9" x14ac:dyDescent="0.2">
      <c r="E137" s="82">
        <v>40909</v>
      </c>
      <c r="F137" s="83">
        <v>5.4805000000000001</v>
      </c>
      <c r="G137" s="83">
        <v>0.16500000000000001</v>
      </c>
      <c r="H137" s="83">
        <v>5.9608657910922999E-2</v>
      </c>
      <c r="I137" s="83">
        <v>0.02</v>
      </c>
    </row>
    <row r="138" spans="5:9" x14ac:dyDescent="0.2">
      <c r="E138" s="82">
        <v>40940</v>
      </c>
      <c r="F138" s="83">
        <v>5.3605</v>
      </c>
      <c r="G138" s="83">
        <v>0.155</v>
      </c>
      <c r="H138" s="83">
        <v>5.9641048272892398E-2</v>
      </c>
      <c r="I138" s="83">
        <v>0.02</v>
      </c>
    </row>
    <row r="139" spans="5:9" x14ac:dyDescent="0.2">
      <c r="E139" s="82">
        <v>40969</v>
      </c>
      <c r="F139" s="83">
        <v>5.2305000000000001</v>
      </c>
      <c r="G139" s="83">
        <v>0.15</v>
      </c>
      <c r="H139" s="83">
        <v>5.96713489344061E-2</v>
      </c>
      <c r="I139" s="83">
        <v>0.02</v>
      </c>
    </row>
    <row r="140" spans="5:9" x14ac:dyDescent="0.2">
      <c r="E140" s="82">
        <v>41000</v>
      </c>
      <c r="F140" s="83">
        <v>5.0865</v>
      </c>
      <c r="G140" s="83">
        <v>9.5000000000000001E-2</v>
      </c>
      <c r="H140" s="83">
        <v>5.9703739297050501E-2</v>
      </c>
      <c r="I140" s="83">
        <v>5.0000000000000001E-3</v>
      </c>
    </row>
    <row r="141" spans="5:9" x14ac:dyDescent="0.2">
      <c r="E141" s="82">
        <v>41030</v>
      </c>
      <c r="F141" s="83">
        <v>5.1254999999999997</v>
      </c>
      <c r="G141" s="83">
        <v>8.5000000000000006E-2</v>
      </c>
      <c r="H141" s="83">
        <v>5.9735084809619199E-2</v>
      </c>
      <c r="I141" s="83">
        <v>5.0000000000000001E-3</v>
      </c>
    </row>
    <row r="142" spans="5:9" x14ac:dyDescent="0.2">
      <c r="E142" s="82">
        <v>41061</v>
      </c>
      <c r="F142" s="83">
        <v>5.1905000000000001</v>
      </c>
      <c r="G142" s="83">
        <v>7.4999999999999997E-2</v>
      </c>
      <c r="H142" s="83">
        <v>5.9767475172949801E-2</v>
      </c>
      <c r="I142" s="83">
        <v>5.0000000000000001E-3</v>
      </c>
    </row>
    <row r="143" spans="5:9" x14ac:dyDescent="0.2">
      <c r="E143" s="82">
        <v>41091</v>
      </c>
      <c r="F143" s="83">
        <v>5.2205000000000004</v>
      </c>
      <c r="G143" s="83">
        <v>7.4999999999999997E-2</v>
      </c>
      <c r="H143" s="83">
        <v>5.9798820686182398E-2</v>
      </c>
      <c r="I143" s="83">
        <v>5.0000000000000001E-3</v>
      </c>
    </row>
    <row r="144" spans="5:9" x14ac:dyDescent="0.2">
      <c r="E144" s="82">
        <v>41122</v>
      </c>
      <c r="F144" s="83">
        <v>5.2785000000000002</v>
      </c>
      <c r="G144" s="83">
        <v>7.4999999999999997E-2</v>
      </c>
      <c r="H144" s="83">
        <v>5.9831211050199097E-2</v>
      </c>
      <c r="I144" s="83">
        <v>5.0000000000000001E-3</v>
      </c>
    </row>
    <row r="145" spans="5:9" x14ac:dyDescent="0.2">
      <c r="E145" s="82">
        <v>41153</v>
      </c>
      <c r="F145" s="83">
        <v>5.2865000000000002</v>
      </c>
      <c r="G145" s="83">
        <v>9.5000000000000001E-2</v>
      </c>
      <c r="H145" s="83">
        <v>5.9863601414564399E-2</v>
      </c>
      <c r="I145" s="83">
        <v>5.0000000000000001E-3</v>
      </c>
    </row>
    <row r="146" spans="5:9" x14ac:dyDescent="0.2">
      <c r="E146" s="82">
        <v>41183</v>
      </c>
      <c r="F146" s="83">
        <v>5.3144999999999998</v>
      </c>
      <c r="G146" s="83">
        <v>0.105</v>
      </c>
      <c r="H146" s="83">
        <v>5.9894946928797897E-2</v>
      </c>
      <c r="I146" s="83">
        <v>5.0000000000000001E-3</v>
      </c>
    </row>
    <row r="147" spans="5:9" x14ac:dyDescent="0.2">
      <c r="E147" s="82">
        <v>41214</v>
      </c>
      <c r="F147" s="83">
        <v>5.4474999999999998</v>
      </c>
      <c r="G147" s="83">
        <v>0.13750000000000001</v>
      </c>
      <c r="H147" s="83">
        <v>5.99273372938494E-2</v>
      </c>
      <c r="I147" s="83">
        <v>0.02</v>
      </c>
    </row>
    <row r="148" spans="5:9" x14ac:dyDescent="0.2">
      <c r="E148" s="82">
        <v>41244</v>
      </c>
      <c r="F148" s="83">
        <v>5.5804999999999998</v>
      </c>
      <c r="G148" s="83">
        <v>0.1575</v>
      </c>
      <c r="H148" s="83">
        <v>5.9958682808747298E-2</v>
      </c>
      <c r="I148" s="83">
        <v>0.02</v>
      </c>
    </row>
    <row r="149" spans="5:9" x14ac:dyDescent="0.2">
      <c r="E149" s="82">
        <v>41275</v>
      </c>
      <c r="F149" s="83">
        <v>5.5904999999999996</v>
      </c>
      <c r="G149" s="83">
        <v>0.16750000000000001</v>
      </c>
      <c r="H149" s="83">
        <v>5.9991073174484398E-2</v>
      </c>
      <c r="I149" s="83">
        <v>0.02</v>
      </c>
    </row>
    <row r="150" spans="5:9" x14ac:dyDescent="0.2">
      <c r="E150" s="82">
        <v>41306</v>
      </c>
      <c r="F150" s="83">
        <v>5.4705000000000004</v>
      </c>
      <c r="G150" s="83">
        <v>0.1575</v>
      </c>
      <c r="H150" s="83">
        <v>6.0023463540570102E-2</v>
      </c>
      <c r="I150" s="83">
        <v>0.02</v>
      </c>
    </row>
    <row r="151" spans="5:9" x14ac:dyDescent="0.2">
      <c r="E151" s="82">
        <v>41334</v>
      </c>
      <c r="F151" s="83">
        <v>5.3404999999999996</v>
      </c>
      <c r="G151" s="83">
        <v>0.1525</v>
      </c>
      <c r="H151" s="83">
        <v>6.0052719355398597E-2</v>
      </c>
      <c r="I151" s="83">
        <v>0.02</v>
      </c>
    </row>
    <row r="152" spans="5:9" x14ac:dyDescent="0.2">
      <c r="E152" s="82">
        <v>41365</v>
      </c>
      <c r="F152" s="83">
        <v>5.1965000000000003</v>
      </c>
      <c r="G152" s="83">
        <v>9.7500000000000003E-2</v>
      </c>
      <c r="H152" s="83">
        <v>6.0085109722147798E-2</v>
      </c>
      <c r="I152" s="83">
        <v>5.0000000000000001E-3</v>
      </c>
    </row>
    <row r="153" spans="5:9" x14ac:dyDescent="0.2">
      <c r="E153" s="82">
        <v>41395</v>
      </c>
      <c r="F153" s="83">
        <v>5.2355</v>
      </c>
      <c r="G153" s="83">
        <v>8.7499999999999994E-2</v>
      </c>
      <c r="H153" s="83">
        <v>6.0116455238688797E-2</v>
      </c>
      <c r="I153" s="83">
        <v>5.0000000000000001E-3</v>
      </c>
    </row>
    <row r="154" spans="5:9" x14ac:dyDescent="0.2">
      <c r="E154" s="82">
        <v>41426</v>
      </c>
      <c r="F154" s="83">
        <v>5.3005000000000004</v>
      </c>
      <c r="G154" s="83">
        <v>7.7499999999999999E-2</v>
      </c>
      <c r="H154" s="83">
        <v>6.0148845606124102E-2</v>
      </c>
      <c r="I154" s="83">
        <v>5.0000000000000001E-3</v>
      </c>
    </row>
    <row r="155" spans="5:9" x14ac:dyDescent="0.2">
      <c r="E155" s="82">
        <v>41456</v>
      </c>
      <c r="F155" s="83">
        <v>5.3304999999999998</v>
      </c>
      <c r="G155" s="83">
        <v>7.7499999999999999E-2</v>
      </c>
      <c r="H155" s="83">
        <v>6.0180191123328598E-2</v>
      </c>
      <c r="I155" s="83">
        <v>5.0000000000000001E-3</v>
      </c>
    </row>
    <row r="156" spans="5:9" x14ac:dyDescent="0.2">
      <c r="E156" s="82">
        <v>41487</v>
      </c>
      <c r="F156" s="83">
        <v>5.3884999999999996</v>
      </c>
      <c r="G156" s="83">
        <v>7.7499999999999999E-2</v>
      </c>
      <c r="H156" s="83">
        <v>6.0212581491449597E-2</v>
      </c>
      <c r="I156" s="83">
        <v>5.0000000000000001E-3</v>
      </c>
    </row>
    <row r="157" spans="5:9" x14ac:dyDescent="0.2">
      <c r="E157" s="82">
        <v>41518</v>
      </c>
      <c r="F157" s="83">
        <v>5.3964999999999996</v>
      </c>
      <c r="G157" s="83">
        <v>9.7500000000000003E-2</v>
      </c>
      <c r="H157" s="83">
        <v>6.02449718599192E-2</v>
      </c>
      <c r="I157" s="83">
        <v>5.0000000000000001E-3</v>
      </c>
    </row>
    <row r="158" spans="5:9" x14ac:dyDescent="0.2">
      <c r="E158" s="82">
        <v>41548</v>
      </c>
      <c r="F158" s="83">
        <v>5.4245000000000001</v>
      </c>
      <c r="G158" s="83">
        <v>0.1075</v>
      </c>
      <c r="H158" s="83">
        <v>6.0276317378124701E-2</v>
      </c>
      <c r="I158" s="83">
        <v>5.0000000000000001E-3</v>
      </c>
    </row>
    <row r="159" spans="5:9" x14ac:dyDescent="0.2">
      <c r="E159" s="82">
        <v>41579</v>
      </c>
      <c r="F159" s="83">
        <v>5.5575000000000001</v>
      </c>
      <c r="G159" s="83">
        <v>0.14000000000000001</v>
      </c>
      <c r="H159" s="83">
        <v>6.0308707747279901E-2</v>
      </c>
      <c r="I159" s="83">
        <v>0.02</v>
      </c>
    </row>
    <row r="160" spans="5:9" x14ac:dyDescent="0.2">
      <c r="E160" s="82">
        <v>41609</v>
      </c>
      <c r="F160" s="83">
        <v>5.6905000000000001</v>
      </c>
      <c r="G160" s="83">
        <v>0.16</v>
      </c>
      <c r="H160" s="83">
        <v>6.0340053266149302E-2</v>
      </c>
      <c r="I160" s="83">
        <v>0.02</v>
      </c>
    </row>
    <row r="161" spans="5:9" x14ac:dyDescent="0.2">
      <c r="E161" s="82">
        <v>41640</v>
      </c>
      <c r="F161" s="83">
        <v>5.7004999999999999</v>
      </c>
      <c r="G161" s="83">
        <v>0.17</v>
      </c>
      <c r="H161" s="83">
        <v>6.03724436359903E-2</v>
      </c>
      <c r="I161" s="83">
        <v>0.02</v>
      </c>
    </row>
    <row r="162" spans="5:9" x14ac:dyDescent="0.2">
      <c r="E162" s="82">
        <v>41671</v>
      </c>
      <c r="F162" s="83">
        <v>5.5804999999999998</v>
      </c>
      <c r="G162" s="83">
        <v>0.16</v>
      </c>
      <c r="H162" s="83">
        <v>6.04048340061802E-2</v>
      </c>
      <c r="I162" s="83">
        <v>0.02</v>
      </c>
    </row>
    <row r="163" spans="5:9" x14ac:dyDescent="0.2">
      <c r="E163" s="82">
        <v>41699</v>
      </c>
      <c r="F163" s="83">
        <v>5.4504999999999999</v>
      </c>
      <c r="G163" s="83">
        <v>0.155</v>
      </c>
      <c r="H163" s="83">
        <v>6.0434089824715501E-2</v>
      </c>
      <c r="I163" s="83">
        <v>0.02</v>
      </c>
    </row>
    <row r="164" spans="5:9" x14ac:dyDescent="0.2">
      <c r="E164" s="82">
        <v>41730</v>
      </c>
      <c r="F164" s="83">
        <v>5.3064999999999998</v>
      </c>
      <c r="G164" s="83">
        <v>0.1</v>
      </c>
      <c r="H164" s="83">
        <v>6.0466480195568599E-2</v>
      </c>
      <c r="I164" s="83">
        <v>5.0000000000000001E-3</v>
      </c>
    </row>
    <row r="165" spans="5:9" x14ac:dyDescent="0.2">
      <c r="E165" s="82">
        <v>41760</v>
      </c>
      <c r="F165" s="83">
        <v>5.3455000000000004</v>
      </c>
      <c r="G165" s="83">
        <v>0.09</v>
      </c>
      <c r="H165" s="83">
        <v>6.0497825716081102E-2</v>
      </c>
      <c r="I165" s="83">
        <v>5.0000000000000001E-3</v>
      </c>
    </row>
    <row r="166" spans="5:9" x14ac:dyDescent="0.2">
      <c r="E166" s="82">
        <v>41791</v>
      </c>
      <c r="F166" s="83">
        <v>5.4104999999999999</v>
      </c>
      <c r="G166" s="83">
        <v>0.08</v>
      </c>
      <c r="H166" s="83">
        <v>6.0530216087619798E-2</v>
      </c>
      <c r="I166" s="83">
        <v>5.0000000000000001E-3</v>
      </c>
    </row>
    <row r="167" spans="5:9" x14ac:dyDescent="0.2">
      <c r="E167" s="82">
        <v>41821</v>
      </c>
      <c r="F167" s="83">
        <v>5.4405000000000001</v>
      </c>
      <c r="G167" s="83">
        <v>0.08</v>
      </c>
      <c r="H167" s="83">
        <v>6.0561561608795299E-2</v>
      </c>
      <c r="I167" s="83">
        <v>5.0000000000000001E-3</v>
      </c>
    </row>
    <row r="168" spans="5:9" x14ac:dyDescent="0.2">
      <c r="E168" s="82">
        <v>41852</v>
      </c>
      <c r="F168" s="83">
        <v>5.4984999999999999</v>
      </c>
      <c r="G168" s="83">
        <v>0.08</v>
      </c>
      <c r="H168" s="83">
        <v>6.0593951981020598E-2</v>
      </c>
      <c r="I168" s="83">
        <v>5.0000000000000001E-3</v>
      </c>
    </row>
    <row r="169" spans="5:9" x14ac:dyDescent="0.2">
      <c r="E169" s="82">
        <v>41883</v>
      </c>
      <c r="F169" s="83">
        <v>5.5065</v>
      </c>
      <c r="G169" s="83">
        <v>0.1</v>
      </c>
      <c r="H169" s="83">
        <v>6.0626342353593501E-2</v>
      </c>
      <c r="I169" s="83">
        <v>5.0000000000000001E-3</v>
      </c>
    </row>
    <row r="170" spans="5:9" x14ac:dyDescent="0.2">
      <c r="E170" s="82">
        <v>41913</v>
      </c>
      <c r="F170" s="83">
        <v>5.5345000000000004</v>
      </c>
      <c r="G170" s="83">
        <v>0.11</v>
      </c>
      <c r="H170" s="83">
        <v>6.0657687875770097E-2</v>
      </c>
      <c r="I170" s="83">
        <v>5.0000000000000001E-3</v>
      </c>
    </row>
    <row r="171" spans="5:9" x14ac:dyDescent="0.2">
      <c r="E171" s="82">
        <v>41944</v>
      </c>
      <c r="F171" s="83">
        <v>5.6675000000000004</v>
      </c>
      <c r="G171" s="83">
        <v>0</v>
      </c>
      <c r="H171" s="83">
        <v>6.0690078249028702E-2</v>
      </c>
      <c r="I171" s="83">
        <v>0.02</v>
      </c>
    </row>
    <row r="172" spans="5:9" x14ac:dyDescent="0.2">
      <c r="E172" s="82">
        <v>41974</v>
      </c>
      <c r="F172" s="83">
        <v>5.8005000000000004</v>
      </c>
      <c r="G172" s="83">
        <v>0</v>
      </c>
      <c r="H172" s="83">
        <v>6.0721423771869197E-2</v>
      </c>
      <c r="I172" s="83">
        <v>0.02</v>
      </c>
    </row>
    <row r="173" spans="5:9" x14ac:dyDescent="0.2">
      <c r="E173" s="82">
        <v>42005</v>
      </c>
      <c r="F173" s="83">
        <v>5.8105000000000002</v>
      </c>
      <c r="G173" s="83">
        <v>0</v>
      </c>
      <c r="H173" s="83">
        <v>6.0753814145813503E-2</v>
      </c>
      <c r="I173" s="83">
        <v>0.02</v>
      </c>
    </row>
    <row r="174" spans="5:9" x14ac:dyDescent="0.2">
      <c r="E174" s="82">
        <v>42036</v>
      </c>
      <c r="F174" s="83">
        <v>5.6905000000000001</v>
      </c>
      <c r="G174" s="83">
        <v>0</v>
      </c>
      <c r="H174" s="83">
        <v>6.0786204520106399E-2</v>
      </c>
      <c r="I174" s="83">
        <v>0.02</v>
      </c>
    </row>
    <row r="175" spans="5:9" x14ac:dyDescent="0.2">
      <c r="E175" s="82">
        <v>42064</v>
      </c>
      <c r="F175" s="83">
        <v>5.5605000000000002</v>
      </c>
      <c r="G175" s="83">
        <v>0</v>
      </c>
      <c r="H175" s="83">
        <v>6.0815460342348103E-2</v>
      </c>
      <c r="I175" s="83">
        <v>0.02</v>
      </c>
    </row>
    <row r="176" spans="5:9" x14ac:dyDescent="0.2">
      <c r="E176" s="82">
        <v>42095</v>
      </c>
      <c r="F176" s="83">
        <v>5.4165000000000001</v>
      </c>
      <c r="G176" s="83">
        <v>0</v>
      </c>
      <c r="H176" s="83">
        <v>6.0847850717304502E-2</v>
      </c>
      <c r="I176" s="83">
        <v>5.0000000000000001E-3</v>
      </c>
    </row>
    <row r="177" spans="5:9" x14ac:dyDescent="0.2">
      <c r="E177" s="82">
        <v>42125</v>
      </c>
      <c r="F177" s="83">
        <v>5.4554999999999998</v>
      </c>
      <c r="G177" s="83">
        <v>0</v>
      </c>
      <c r="H177" s="83">
        <v>6.0879196241787198E-2</v>
      </c>
      <c r="I177" s="83">
        <v>5.0000000000000001E-3</v>
      </c>
    </row>
    <row r="178" spans="5:9" x14ac:dyDescent="0.2">
      <c r="E178" s="82">
        <v>42156</v>
      </c>
      <c r="F178" s="83">
        <v>5.5205000000000002</v>
      </c>
      <c r="G178" s="83">
        <v>0</v>
      </c>
      <c r="H178" s="83">
        <v>6.0911586617428799E-2</v>
      </c>
      <c r="I178" s="83">
        <v>5.0000000000000001E-3</v>
      </c>
    </row>
    <row r="179" spans="5:9" x14ac:dyDescent="0.2">
      <c r="E179" s="82">
        <v>42186</v>
      </c>
      <c r="F179" s="83">
        <v>5.5505000000000004</v>
      </c>
      <c r="G179" s="83">
        <v>0</v>
      </c>
      <c r="H179" s="83">
        <v>6.0942932142575401E-2</v>
      </c>
      <c r="I179" s="83">
        <v>5.0000000000000001E-3</v>
      </c>
    </row>
    <row r="180" spans="5:9" x14ac:dyDescent="0.2">
      <c r="E180" s="82">
        <v>42217</v>
      </c>
      <c r="F180" s="83">
        <v>5.6085000000000003</v>
      </c>
      <c r="G180" s="83">
        <v>0</v>
      </c>
      <c r="H180" s="83">
        <v>6.0975322518902697E-2</v>
      </c>
      <c r="I180" s="83">
        <v>5.0000000000000001E-3</v>
      </c>
    </row>
    <row r="181" spans="5:9" x14ac:dyDescent="0.2">
      <c r="E181" s="82">
        <v>42248</v>
      </c>
      <c r="F181" s="83">
        <v>5.6165000000000003</v>
      </c>
      <c r="G181" s="83">
        <v>0</v>
      </c>
      <c r="H181" s="83">
        <v>6.1007712895578603E-2</v>
      </c>
      <c r="I181" s="83">
        <v>5.0000000000000001E-3</v>
      </c>
    </row>
    <row r="182" spans="5:9" x14ac:dyDescent="0.2">
      <c r="E182" s="82">
        <v>42278</v>
      </c>
      <c r="F182" s="83">
        <v>5.6444999999999999</v>
      </c>
      <c r="G182" s="83">
        <v>0</v>
      </c>
      <c r="H182" s="83">
        <v>6.1039058421725301E-2</v>
      </c>
      <c r="I182" s="83">
        <v>5.0000000000000001E-3</v>
      </c>
    </row>
    <row r="183" spans="5:9" x14ac:dyDescent="0.2">
      <c r="E183" s="82">
        <v>42309</v>
      </c>
      <c r="F183" s="83">
        <v>5.7774999999999999</v>
      </c>
      <c r="G183" s="83">
        <v>0</v>
      </c>
      <c r="H183" s="83">
        <v>6.1071448799086901E-2</v>
      </c>
      <c r="I183" s="83">
        <v>0.02</v>
      </c>
    </row>
    <row r="184" spans="5:9" x14ac:dyDescent="0.2">
      <c r="E184" s="82">
        <v>42339</v>
      </c>
      <c r="F184" s="83">
        <v>5.9104999999999999</v>
      </c>
      <c r="G184" s="83">
        <v>0</v>
      </c>
      <c r="H184" s="83">
        <v>6.1102794325897901E-2</v>
      </c>
      <c r="I184" s="83">
        <v>0.02</v>
      </c>
    </row>
    <row r="185" spans="5:9" x14ac:dyDescent="0.2">
      <c r="E185" s="82">
        <v>42370</v>
      </c>
      <c r="F185" s="83">
        <v>5.9204999999999997</v>
      </c>
      <c r="G185" s="83">
        <v>0</v>
      </c>
      <c r="H185" s="83">
        <v>6.1135184703944703E-2</v>
      </c>
      <c r="I185" s="83">
        <v>0.02</v>
      </c>
    </row>
    <row r="186" spans="5:9" x14ac:dyDescent="0.2">
      <c r="E186" s="82">
        <v>42401</v>
      </c>
      <c r="F186" s="83">
        <v>5.8005000000000004</v>
      </c>
      <c r="G186" s="83">
        <v>0</v>
      </c>
      <c r="H186" s="83">
        <v>6.1167575082340199E-2</v>
      </c>
      <c r="I186" s="83">
        <v>0.02</v>
      </c>
    </row>
    <row r="187" spans="5:9" x14ac:dyDescent="0.2">
      <c r="E187" s="82">
        <v>42430</v>
      </c>
      <c r="F187" s="83">
        <v>5.6704999999999997</v>
      </c>
      <c r="G187" s="83">
        <v>0</v>
      </c>
      <c r="H187" s="83">
        <v>6.1197875759218902E-2</v>
      </c>
      <c r="I187" s="83">
        <v>0.02</v>
      </c>
    </row>
    <row r="188" spans="5:9" x14ac:dyDescent="0.2">
      <c r="E188" s="82">
        <v>42461</v>
      </c>
      <c r="F188" s="83">
        <v>5.5265000000000004</v>
      </c>
      <c r="G188" s="83">
        <v>0</v>
      </c>
      <c r="H188" s="83">
        <v>6.12302661382884E-2</v>
      </c>
      <c r="I188" s="83">
        <v>5.0000000000000001E-3</v>
      </c>
    </row>
    <row r="189" spans="5:9" x14ac:dyDescent="0.2">
      <c r="E189" s="82">
        <v>42491</v>
      </c>
      <c r="F189" s="83">
        <v>5.5655000000000001</v>
      </c>
      <c r="G189" s="83">
        <v>0</v>
      </c>
      <c r="H189" s="83">
        <v>6.1261611666751897E-2</v>
      </c>
      <c r="I189" s="83">
        <v>5.0000000000000001E-3</v>
      </c>
    </row>
    <row r="190" spans="5:9" x14ac:dyDescent="0.2">
      <c r="E190" s="82">
        <v>42522</v>
      </c>
      <c r="F190" s="83">
        <v>5.6304999999999996</v>
      </c>
      <c r="G190" s="83">
        <v>0</v>
      </c>
      <c r="H190" s="83">
        <v>6.1294002046507097E-2</v>
      </c>
      <c r="I190" s="83">
        <v>5.0000000000000001E-3</v>
      </c>
    </row>
    <row r="191" spans="5:9" x14ac:dyDescent="0.2">
      <c r="E191" s="82">
        <v>42552</v>
      </c>
      <c r="F191" s="83">
        <v>5.6604999999999999</v>
      </c>
      <c r="G191" s="83">
        <v>0</v>
      </c>
      <c r="H191" s="83">
        <v>6.1325347575634598E-2</v>
      </c>
      <c r="I191" s="83">
        <v>0</v>
      </c>
    </row>
    <row r="192" spans="5:9" x14ac:dyDescent="0.2">
      <c r="E192" s="82">
        <v>42583</v>
      </c>
      <c r="F192" s="83">
        <v>5.7184999999999997</v>
      </c>
      <c r="G192" s="83">
        <v>0</v>
      </c>
      <c r="H192" s="83">
        <v>6.1357737956075499E-2</v>
      </c>
      <c r="I192" s="83">
        <v>0</v>
      </c>
    </row>
    <row r="193" spans="5:9" x14ac:dyDescent="0.2">
      <c r="E193" s="82">
        <v>42614</v>
      </c>
      <c r="F193" s="83">
        <v>5.7264999999999997</v>
      </c>
      <c r="G193" s="83">
        <v>0</v>
      </c>
      <c r="H193" s="83">
        <v>6.1390128336864497E-2</v>
      </c>
      <c r="I193" s="83">
        <v>0</v>
      </c>
    </row>
    <row r="194" spans="5:9" x14ac:dyDescent="0.2">
      <c r="E194" s="82">
        <v>42644</v>
      </c>
      <c r="F194" s="83">
        <v>5.7545000000000002</v>
      </c>
      <c r="G194" s="83">
        <v>0</v>
      </c>
      <c r="H194" s="83">
        <v>6.1421473866992003E-2</v>
      </c>
      <c r="I194" s="83">
        <v>0</v>
      </c>
    </row>
    <row r="195" spans="5:9" x14ac:dyDescent="0.2">
      <c r="E195" s="82">
        <v>42675</v>
      </c>
      <c r="F195" s="83">
        <v>5.8875000000000002</v>
      </c>
      <c r="G195" s="83">
        <v>0</v>
      </c>
      <c r="H195" s="83">
        <v>6.14538642484668E-2</v>
      </c>
      <c r="I195" s="83">
        <v>0</v>
      </c>
    </row>
    <row r="196" spans="5:9" x14ac:dyDescent="0.2">
      <c r="E196" s="82">
        <v>42705</v>
      </c>
      <c r="F196" s="83">
        <v>6.0205000000000002</v>
      </c>
      <c r="G196" s="83">
        <v>0</v>
      </c>
      <c r="H196" s="83">
        <v>6.1485209779257297E-2</v>
      </c>
      <c r="I196" s="83">
        <v>0</v>
      </c>
    </row>
    <row r="197" spans="5:9" x14ac:dyDescent="0.2">
      <c r="E197" s="82">
        <v>42736</v>
      </c>
      <c r="F197" s="83">
        <v>6.0305</v>
      </c>
      <c r="G197" s="83">
        <v>0</v>
      </c>
      <c r="H197" s="83">
        <v>6.1517600161417302E-2</v>
      </c>
      <c r="I197" s="83">
        <v>0</v>
      </c>
    </row>
    <row r="198" spans="5:9" x14ac:dyDescent="0.2">
      <c r="E198" s="82">
        <v>42767</v>
      </c>
      <c r="F198" s="83">
        <v>5.9104999999999999</v>
      </c>
      <c r="G198" s="83">
        <v>0</v>
      </c>
      <c r="H198" s="83">
        <v>6.1549990543925799E-2</v>
      </c>
      <c r="I198" s="83">
        <v>0</v>
      </c>
    </row>
    <row r="199" spans="5:9" x14ac:dyDescent="0.2">
      <c r="E199" s="82">
        <v>42795</v>
      </c>
      <c r="F199" s="83">
        <v>5.7805</v>
      </c>
      <c r="G199" s="83">
        <v>0</v>
      </c>
      <c r="H199" s="83">
        <v>6.1579246373587797E-2</v>
      </c>
      <c r="I199" s="83">
        <v>0</v>
      </c>
    </row>
    <row r="200" spans="5:9" x14ac:dyDescent="0.2">
      <c r="E200" s="82">
        <v>42826</v>
      </c>
      <c r="F200" s="83">
        <v>5.6364999999999998</v>
      </c>
      <c r="G200" s="83">
        <v>0</v>
      </c>
      <c r="H200" s="83">
        <v>6.1611636756759E-2</v>
      </c>
      <c r="I200" s="83">
        <v>0</v>
      </c>
    </row>
    <row r="201" spans="5:9" x14ac:dyDescent="0.2">
      <c r="E201" s="82">
        <v>42856</v>
      </c>
      <c r="F201" s="83">
        <v>5.6755000000000004</v>
      </c>
      <c r="G201" s="83">
        <v>0</v>
      </c>
      <c r="H201" s="83">
        <v>6.1642982289191697E-2</v>
      </c>
      <c r="I201" s="83">
        <v>0</v>
      </c>
    </row>
    <row r="202" spans="5:9" x14ac:dyDescent="0.2">
      <c r="E202" s="82">
        <v>42887</v>
      </c>
      <c r="F202" s="83">
        <v>5.7404999999999999</v>
      </c>
      <c r="G202" s="83">
        <v>0</v>
      </c>
      <c r="H202" s="83">
        <v>6.1675372673048103E-2</v>
      </c>
      <c r="I202" s="83">
        <v>0</v>
      </c>
    </row>
    <row r="203" spans="5:9" x14ac:dyDescent="0.2">
      <c r="E203" s="82">
        <v>42917</v>
      </c>
      <c r="F203" s="83">
        <v>5.7705000000000002</v>
      </c>
      <c r="G203" s="83">
        <v>0</v>
      </c>
      <c r="H203" s="83">
        <v>6.1706718206144401E-2</v>
      </c>
      <c r="I203" s="83">
        <v>0</v>
      </c>
    </row>
    <row r="204" spans="5:9" x14ac:dyDescent="0.2">
      <c r="E204" s="82">
        <v>42948</v>
      </c>
      <c r="F204" s="83">
        <v>5.8285</v>
      </c>
      <c r="G204" s="83">
        <v>0</v>
      </c>
      <c r="H204" s="83">
        <v>6.1739108590686403E-2</v>
      </c>
      <c r="I204" s="83">
        <v>0</v>
      </c>
    </row>
    <row r="205" spans="5:9" x14ac:dyDescent="0.2">
      <c r="E205" s="82">
        <v>42979</v>
      </c>
      <c r="F205" s="83">
        <v>5.8365</v>
      </c>
      <c r="G205" s="83">
        <v>0</v>
      </c>
      <c r="H205" s="83">
        <v>6.1771498975576697E-2</v>
      </c>
      <c r="I205" s="83">
        <v>0</v>
      </c>
    </row>
    <row r="206" spans="5:9" x14ac:dyDescent="0.2">
      <c r="E206" s="82">
        <v>43009</v>
      </c>
      <c r="F206" s="83">
        <v>5.8644999999999996</v>
      </c>
      <c r="G206" s="83">
        <v>0</v>
      </c>
      <c r="H206" s="83">
        <v>6.1802844509673403E-2</v>
      </c>
      <c r="I206" s="83">
        <v>0</v>
      </c>
    </row>
    <row r="207" spans="5:9" x14ac:dyDescent="0.2">
      <c r="E207" s="82">
        <v>43040</v>
      </c>
      <c r="F207" s="83">
        <v>5.9974999999999996</v>
      </c>
      <c r="H207" s="83">
        <v>6.1835234895249301E-2</v>
      </c>
    </row>
    <row r="208" spans="5:9" x14ac:dyDescent="0.2">
      <c r="E208" s="82">
        <v>43070</v>
      </c>
      <c r="F208" s="83">
        <v>6.1304999999999996</v>
      </c>
      <c r="H208" s="83">
        <v>6.18665804300087E-2</v>
      </c>
    </row>
    <row r="209" spans="5:8" x14ac:dyDescent="0.2">
      <c r="E209" s="82">
        <v>43101</v>
      </c>
      <c r="F209" s="83">
        <v>6.1405000000000003</v>
      </c>
      <c r="H209" s="83">
        <v>6.1898970816269799E-2</v>
      </c>
    </row>
    <row r="210" spans="5:8" x14ac:dyDescent="0.2">
      <c r="E210" s="82">
        <v>43132</v>
      </c>
      <c r="F210" s="83">
        <v>6.0205000000000002</v>
      </c>
      <c r="H210" s="83">
        <v>6.19313612028791E-2</v>
      </c>
    </row>
    <row r="211" spans="5:8" x14ac:dyDescent="0.2">
      <c r="E211" s="82">
        <v>43160</v>
      </c>
      <c r="F211" s="83">
        <v>5.8905000000000003</v>
      </c>
      <c r="H211" s="83">
        <v>6.1960617036245197E-2</v>
      </c>
    </row>
    <row r="212" spans="5:8" x14ac:dyDescent="0.2">
      <c r="E212" s="82">
        <v>43191</v>
      </c>
      <c r="F212" s="83">
        <v>5.7465000000000002</v>
      </c>
      <c r="H212" s="83">
        <v>6.1993007423517099E-2</v>
      </c>
    </row>
    <row r="213" spans="5:8" x14ac:dyDescent="0.2">
      <c r="E213" s="82">
        <v>43221</v>
      </c>
      <c r="F213" s="83">
        <v>5.7854999999999999</v>
      </c>
      <c r="H213" s="83">
        <v>6.2024352959918302E-2</v>
      </c>
    </row>
    <row r="214" spans="5:8" x14ac:dyDescent="0.2">
      <c r="E214" s="82">
        <v>43252</v>
      </c>
      <c r="F214" s="83">
        <v>5.8505000000000003</v>
      </c>
      <c r="H214" s="83">
        <v>6.2056743347875802E-2</v>
      </c>
    </row>
    <row r="215" spans="5:8" x14ac:dyDescent="0.2">
      <c r="E215" s="82">
        <v>43282</v>
      </c>
      <c r="F215" s="83">
        <v>5.8804999999999996</v>
      </c>
      <c r="H215" s="83">
        <v>6.2088088884940003E-2</v>
      </c>
    </row>
    <row r="216" spans="5:8" x14ac:dyDescent="0.2">
      <c r="E216" s="82">
        <v>43313</v>
      </c>
      <c r="F216" s="83">
        <v>5.9385000000000003</v>
      </c>
      <c r="H216" s="83">
        <v>6.2120479273582802E-2</v>
      </c>
    </row>
    <row r="217" spans="5:8" x14ac:dyDescent="0.2">
      <c r="E217" s="82">
        <v>43344</v>
      </c>
      <c r="F217" s="83">
        <v>5.9465000000000003</v>
      </c>
      <c r="H217" s="83">
        <v>6.2152869662573301E-2</v>
      </c>
    </row>
    <row r="218" spans="5:8" x14ac:dyDescent="0.2">
      <c r="E218" s="82">
        <v>43374</v>
      </c>
      <c r="F218" s="83">
        <v>5.9744999999999999</v>
      </c>
      <c r="H218" s="83">
        <v>6.2184215200638E-2</v>
      </c>
    </row>
    <row r="219" spans="5:8" x14ac:dyDescent="0.2">
      <c r="E219" s="82">
        <v>43405</v>
      </c>
      <c r="F219" s="83">
        <v>6.1074999999999999</v>
      </c>
      <c r="H219" s="83">
        <v>6.2216605590314202E-2</v>
      </c>
    </row>
    <row r="220" spans="5:8" x14ac:dyDescent="0.2">
      <c r="E220" s="82">
        <v>43435</v>
      </c>
      <c r="F220" s="83">
        <v>6.2404999999999999</v>
      </c>
      <c r="H220" s="83">
        <v>6.2247951129041898E-2</v>
      </c>
    </row>
    <row r="221" spans="5:8" x14ac:dyDescent="0.2">
      <c r="E221" s="82">
        <v>43466</v>
      </c>
      <c r="F221" s="83">
        <v>6.2504999999999997</v>
      </c>
      <c r="H221" s="83">
        <v>6.2280341519403301E-2</v>
      </c>
    </row>
    <row r="222" spans="5:8" x14ac:dyDescent="0.2">
      <c r="E222" s="82">
        <v>43497</v>
      </c>
      <c r="F222" s="83">
        <v>6.1304999999999996</v>
      </c>
      <c r="H222" s="83">
        <v>6.2312731910112898E-2</v>
      </c>
    </row>
    <row r="223" spans="5:8" x14ac:dyDescent="0.2">
      <c r="E223" s="82">
        <v>43525</v>
      </c>
      <c r="F223" s="83">
        <v>6.0004999999999997</v>
      </c>
      <c r="H223" s="83">
        <v>6.2341987747181797E-2</v>
      </c>
    </row>
    <row r="224" spans="5:8" x14ac:dyDescent="0.2">
      <c r="E224" s="82">
        <v>43556</v>
      </c>
      <c r="F224" s="83">
        <v>5.8564999999999996</v>
      </c>
      <c r="H224" s="83">
        <v>6.2374378138553503E-2</v>
      </c>
    </row>
    <row r="225" spans="5:8" x14ac:dyDescent="0.2">
      <c r="E225" s="82">
        <v>43586</v>
      </c>
      <c r="F225" s="83">
        <v>5.8955000000000002</v>
      </c>
      <c r="H225" s="83">
        <v>6.2405723678922602E-2</v>
      </c>
    </row>
    <row r="226" spans="5:8" x14ac:dyDescent="0.2">
      <c r="E226" s="82">
        <v>43617</v>
      </c>
      <c r="F226" s="83">
        <v>5.9604999999999997</v>
      </c>
      <c r="H226" s="83">
        <v>6.2438114070980003E-2</v>
      </c>
    </row>
    <row r="227" spans="5:8" x14ac:dyDescent="0.2">
      <c r="E227" s="82">
        <v>43647</v>
      </c>
      <c r="F227" s="83">
        <v>5.9904999999999999</v>
      </c>
      <c r="H227" s="83">
        <v>6.2469459612012598E-2</v>
      </c>
    </row>
    <row r="228" spans="5:8" x14ac:dyDescent="0.2">
      <c r="E228" s="82">
        <v>43678</v>
      </c>
      <c r="F228" s="83">
        <v>6.0484999999999998</v>
      </c>
      <c r="H228" s="83">
        <v>6.2501850004754694E-2</v>
      </c>
    </row>
    <row r="229" spans="5:8" x14ac:dyDescent="0.2">
      <c r="E229" s="82">
        <v>43709</v>
      </c>
      <c r="F229" s="83">
        <v>6.0564999999999998</v>
      </c>
      <c r="H229" s="83">
        <v>6.2534240397845497E-2</v>
      </c>
    </row>
    <row r="230" spans="5:8" x14ac:dyDescent="0.2">
      <c r="E230" s="82">
        <v>43739</v>
      </c>
      <c r="F230" s="83">
        <v>6.0845000000000002</v>
      </c>
      <c r="H230" s="83">
        <v>6.2565585939877294E-2</v>
      </c>
    </row>
    <row r="231" spans="5:8" x14ac:dyDescent="0.2">
      <c r="E231" s="82">
        <v>43770</v>
      </c>
      <c r="F231" s="83">
        <v>6.2175000000000002</v>
      </c>
      <c r="H231" s="83">
        <v>6.2597976333652799E-2</v>
      </c>
    </row>
    <row r="232" spans="5:8" x14ac:dyDescent="0.2">
      <c r="E232" s="82">
        <v>43800</v>
      </c>
      <c r="F232" s="83">
        <v>6.3505000000000003</v>
      </c>
      <c r="H232" s="83">
        <v>6.2629321876348107E-2</v>
      </c>
    </row>
    <row r="233" spans="5:8" x14ac:dyDescent="0.2">
      <c r="E233" s="82">
        <v>43831</v>
      </c>
      <c r="F233" s="83">
        <v>6.3605</v>
      </c>
      <c r="H233" s="83">
        <v>6.2661712270808398E-2</v>
      </c>
    </row>
    <row r="234" spans="5:8" x14ac:dyDescent="0.2">
      <c r="E234" s="82">
        <v>43862</v>
      </c>
      <c r="F234" s="83">
        <v>6.2404999999999999</v>
      </c>
      <c r="H234" s="83">
        <v>6.2694102665617396E-2</v>
      </c>
    </row>
    <row r="235" spans="5:8" x14ac:dyDescent="0.2">
      <c r="E235" s="82">
        <v>43891</v>
      </c>
      <c r="F235" s="83">
        <v>6.1105</v>
      </c>
      <c r="H235" s="83">
        <v>6.27244033578509E-2</v>
      </c>
    </row>
    <row r="236" spans="5:8" x14ac:dyDescent="0.2">
      <c r="E236" s="82">
        <v>43922</v>
      </c>
      <c r="F236" s="83">
        <v>5.9664999999999999</v>
      </c>
      <c r="H236" s="83">
        <v>6.2756793753333498E-2</v>
      </c>
    </row>
    <row r="237" spans="5:8" x14ac:dyDescent="0.2">
      <c r="E237" s="82">
        <v>43952</v>
      </c>
      <c r="F237" s="83">
        <v>6.0054999999999996</v>
      </c>
      <c r="H237" s="83">
        <v>6.2788139297680401E-2</v>
      </c>
    </row>
    <row r="238" spans="5:8" x14ac:dyDescent="0.2">
      <c r="E238" s="82">
        <v>43983</v>
      </c>
      <c r="F238" s="83">
        <v>6.0705</v>
      </c>
      <c r="H238" s="83">
        <v>6.2820529693847799E-2</v>
      </c>
    </row>
    <row r="239" spans="5:8" x14ac:dyDescent="0.2">
      <c r="E239" s="82">
        <v>44013</v>
      </c>
      <c r="F239" s="83">
        <v>6.1005000000000003</v>
      </c>
      <c r="H239" s="83">
        <v>6.2851875238857602E-2</v>
      </c>
    </row>
    <row r="240" spans="5:8" x14ac:dyDescent="0.2">
      <c r="E240" s="82">
        <v>44044</v>
      </c>
      <c r="F240" s="83">
        <v>6.1585000000000001</v>
      </c>
      <c r="H240" s="83">
        <v>6.2884265635710299E-2</v>
      </c>
    </row>
    <row r="241" spans="5:8" x14ac:dyDescent="0.2">
      <c r="E241" s="82">
        <v>44075</v>
      </c>
      <c r="F241" s="83">
        <v>6.1665000000000001</v>
      </c>
      <c r="H241" s="83">
        <v>6.2916656032911106E-2</v>
      </c>
    </row>
    <row r="242" spans="5:8" x14ac:dyDescent="0.2">
      <c r="E242" s="82">
        <v>44105</v>
      </c>
      <c r="F242" s="83">
        <v>6.1944999999999997</v>
      </c>
      <c r="H242" s="83">
        <v>6.2948001578920595E-2</v>
      </c>
    </row>
    <row r="243" spans="5:8" x14ac:dyDescent="0.2">
      <c r="E243" s="82">
        <v>44136</v>
      </c>
      <c r="F243" s="83">
        <v>6.3274999999999997</v>
      </c>
      <c r="H243" s="83">
        <v>6.2980391976806202E-2</v>
      </c>
    </row>
    <row r="244" spans="5:8" x14ac:dyDescent="0.2">
      <c r="E244" s="82">
        <v>44166</v>
      </c>
      <c r="F244" s="83">
        <v>6.4604999999999997</v>
      </c>
      <c r="H244" s="83">
        <v>6.3011737523479106E-2</v>
      </c>
    </row>
    <row r="245" spans="5:8" x14ac:dyDescent="0.2">
      <c r="E245" s="82">
        <v>44197</v>
      </c>
      <c r="F245" s="83">
        <v>6.4705000000000004</v>
      </c>
      <c r="H245" s="83">
        <v>6.30441279220499E-2</v>
      </c>
    </row>
    <row r="246" spans="5:8" x14ac:dyDescent="0.2">
      <c r="E246" s="82">
        <v>44228</v>
      </c>
      <c r="F246" s="83">
        <v>6.3505000000000003</v>
      </c>
      <c r="H246" s="83">
        <v>6.30765183209685E-2</v>
      </c>
    </row>
    <row r="247" spans="5:8" x14ac:dyDescent="0.2">
      <c r="E247" s="82">
        <v>44256</v>
      </c>
      <c r="F247" s="83">
        <v>6.2205000000000004</v>
      </c>
      <c r="H247" s="83">
        <v>6.3105774165451906E-2</v>
      </c>
    </row>
    <row r="248" spans="5:8" x14ac:dyDescent="0.2">
      <c r="E248" s="82">
        <v>44287</v>
      </c>
      <c r="F248" s="83">
        <v>6.0765000000000002</v>
      </c>
      <c r="H248" s="83">
        <v>6.3114443627528202E-2</v>
      </c>
    </row>
    <row r="249" spans="5:8" x14ac:dyDescent="0.2">
      <c r="E249" s="82">
        <v>44317</v>
      </c>
      <c r="F249" s="83">
        <v>6.1154999999999999</v>
      </c>
      <c r="H249" s="83">
        <v>6.3116138003666195E-2</v>
      </c>
    </row>
    <row r="250" spans="5:8" x14ac:dyDescent="0.2">
      <c r="E250" s="82">
        <v>44348</v>
      </c>
      <c r="F250" s="83">
        <v>6.1805000000000003</v>
      </c>
      <c r="H250" s="83">
        <v>6.3117888859010901E-2</v>
      </c>
    </row>
    <row r="251" spans="5:8" x14ac:dyDescent="0.2">
      <c r="E251" s="82">
        <v>44378</v>
      </c>
      <c r="F251" s="83">
        <v>6.2104999999999997</v>
      </c>
      <c r="H251" s="83">
        <v>6.3119583235151197E-2</v>
      </c>
    </row>
    <row r="252" spans="5:8" x14ac:dyDescent="0.2">
      <c r="E252" s="82">
        <v>44409</v>
      </c>
      <c r="F252" s="83">
        <v>6.2685000000000004</v>
      </c>
      <c r="H252" s="83">
        <v>6.3121334090497694E-2</v>
      </c>
    </row>
    <row r="253" spans="5:8" x14ac:dyDescent="0.2">
      <c r="E253" s="82">
        <v>44440</v>
      </c>
      <c r="F253" s="83">
        <v>6.2765000000000004</v>
      </c>
      <c r="H253" s="83">
        <v>6.3123084945845107E-2</v>
      </c>
    </row>
    <row r="254" spans="5:8" x14ac:dyDescent="0.2">
      <c r="E254" s="82">
        <v>44470</v>
      </c>
      <c r="F254" s="83">
        <v>6.3045</v>
      </c>
      <c r="H254" s="83">
        <v>6.31247793219889E-2</v>
      </c>
    </row>
    <row r="255" spans="5:8" x14ac:dyDescent="0.2">
      <c r="E255" s="82">
        <v>44501</v>
      </c>
      <c r="F255" s="83">
        <v>6.4375</v>
      </c>
      <c r="H255" s="83">
        <v>6.3126530177337603E-2</v>
      </c>
    </row>
    <row r="256" spans="5:8" x14ac:dyDescent="0.2">
      <c r="E256" s="82">
        <v>44531</v>
      </c>
      <c r="F256" s="83">
        <v>6.5705</v>
      </c>
      <c r="H256" s="83">
        <v>6.31282245534837E-2</v>
      </c>
    </row>
    <row r="257" spans="5:8" x14ac:dyDescent="0.2">
      <c r="E257" s="82">
        <v>44562</v>
      </c>
      <c r="F257" s="83">
        <v>6.5804999999999998</v>
      </c>
      <c r="H257" s="83">
        <v>6.3129975408834596E-2</v>
      </c>
    </row>
    <row r="258" spans="5:8" x14ac:dyDescent="0.2">
      <c r="E258" s="82">
        <v>44593</v>
      </c>
      <c r="F258" s="83">
        <v>6.4604999999999997</v>
      </c>
      <c r="H258" s="83">
        <v>6.3131726264187296E-2</v>
      </c>
    </row>
    <row r="259" spans="5:8" x14ac:dyDescent="0.2">
      <c r="E259" s="82">
        <v>44621</v>
      </c>
      <c r="F259" s="83">
        <v>6.3304999999999998</v>
      </c>
      <c r="H259" s="83">
        <v>6.3133307681925793E-2</v>
      </c>
    </row>
    <row r="260" spans="5:8" x14ac:dyDescent="0.2">
      <c r="E260" s="82">
        <v>44652</v>
      </c>
      <c r="F260" s="83">
        <v>6.1864999999999997</v>
      </c>
      <c r="H260" s="83">
        <v>6.3135058537279798E-2</v>
      </c>
    </row>
    <row r="261" spans="5:8" x14ac:dyDescent="0.2">
      <c r="E261" s="82">
        <v>44682</v>
      </c>
      <c r="F261" s="83">
        <v>6.2255000000000003</v>
      </c>
      <c r="H261" s="83">
        <v>6.3136752913430405E-2</v>
      </c>
    </row>
    <row r="262" spans="5:8" x14ac:dyDescent="0.2">
      <c r="E262" s="82">
        <v>44713</v>
      </c>
      <c r="F262" s="83">
        <v>6.2904999999999998</v>
      </c>
      <c r="H262" s="83">
        <v>6.31385037687862E-2</v>
      </c>
    </row>
    <row r="263" spans="5:8" x14ac:dyDescent="0.2">
      <c r="E263" s="82">
        <v>44743</v>
      </c>
      <c r="F263" s="83">
        <v>6.3205</v>
      </c>
      <c r="H263" s="83">
        <v>6.3140198144938403E-2</v>
      </c>
    </row>
    <row r="264" spans="5:8" x14ac:dyDescent="0.2">
      <c r="E264" s="82">
        <v>44774</v>
      </c>
      <c r="F264" s="83">
        <v>6.3784999999999998</v>
      </c>
      <c r="H264" s="83">
        <v>6.3141949000296904E-2</v>
      </c>
    </row>
    <row r="265" spans="5:8" x14ac:dyDescent="0.2">
      <c r="E265" s="82">
        <v>44805</v>
      </c>
      <c r="F265" s="83">
        <v>6.3864999999999998</v>
      </c>
      <c r="H265" s="83">
        <v>6.3143699855656293E-2</v>
      </c>
    </row>
    <row r="266" spans="5:8" x14ac:dyDescent="0.2">
      <c r="E266" s="82">
        <v>44835</v>
      </c>
      <c r="F266" s="83">
        <v>6.4145000000000003</v>
      </c>
      <c r="H266" s="83">
        <v>6.3145394231811605E-2</v>
      </c>
    </row>
    <row r="267" spans="5:8" x14ac:dyDescent="0.2">
      <c r="E267" s="82">
        <v>44866</v>
      </c>
      <c r="F267" s="83">
        <v>6.5475000000000003</v>
      </c>
      <c r="H267" s="83">
        <v>6.3147145087172799E-2</v>
      </c>
    </row>
    <row r="268" spans="5:8" x14ac:dyDescent="0.2">
      <c r="E268" s="82">
        <v>44896</v>
      </c>
      <c r="F268" s="83">
        <v>6.6805000000000003</v>
      </c>
      <c r="H268" s="83">
        <v>6.3148839463329901E-2</v>
      </c>
    </row>
    <row r="269" spans="5:8" x14ac:dyDescent="0.2">
      <c r="E269" s="82">
        <v>44927</v>
      </c>
      <c r="F269" s="83">
        <v>6.6905000000000001</v>
      </c>
      <c r="H269" s="83">
        <v>6.3150590318692898E-2</v>
      </c>
    </row>
    <row r="270" spans="5:8" x14ac:dyDescent="0.2">
      <c r="E270" s="82">
        <v>44958</v>
      </c>
      <c r="F270" s="83">
        <v>6.5705</v>
      </c>
      <c r="H270" s="83">
        <v>6.3152341174057103E-2</v>
      </c>
    </row>
    <row r="271" spans="5:8" x14ac:dyDescent="0.2">
      <c r="E271" s="82">
        <v>44986</v>
      </c>
      <c r="F271" s="83">
        <v>6.4405000000000001</v>
      </c>
      <c r="H271" s="83">
        <v>6.31539225918063E-2</v>
      </c>
    </row>
    <row r="272" spans="5:8" x14ac:dyDescent="0.2">
      <c r="E272" s="82">
        <v>45017</v>
      </c>
      <c r="F272" s="83">
        <v>6.2965</v>
      </c>
      <c r="H272" s="83">
        <v>6.3155673447172794E-2</v>
      </c>
    </row>
    <row r="273" spans="5:8" x14ac:dyDescent="0.2">
      <c r="E273" s="82">
        <v>45047</v>
      </c>
      <c r="F273" s="83">
        <v>6.3354999999999997</v>
      </c>
      <c r="H273" s="83">
        <v>6.3157367823334795E-2</v>
      </c>
    </row>
    <row r="274" spans="5:8" x14ac:dyDescent="0.2">
      <c r="E274" s="82">
        <v>45078</v>
      </c>
      <c r="F274" s="83">
        <v>6.4005000000000001</v>
      </c>
      <c r="H274" s="83">
        <v>6.3159118678702997E-2</v>
      </c>
    </row>
    <row r="275" spans="5:8" x14ac:dyDescent="0.2">
      <c r="E275" s="82">
        <v>45108</v>
      </c>
      <c r="F275" s="83">
        <v>6.4305000000000003</v>
      </c>
      <c r="H275" s="83">
        <v>6.3160813054866899E-2</v>
      </c>
    </row>
    <row r="276" spans="5:8" x14ac:dyDescent="0.2">
      <c r="E276" s="82">
        <v>45139</v>
      </c>
      <c r="F276" s="83">
        <v>6.4885000000000002</v>
      </c>
      <c r="H276" s="83">
        <v>6.3162563910236905E-2</v>
      </c>
    </row>
    <row r="277" spans="5:8" x14ac:dyDescent="0.2">
      <c r="E277" s="82">
        <v>45170</v>
      </c>
      <c r="F277" s="83">
        <v>6.4965000000000002</v>
      </c>
      <c r="H277" s="83">
        <v>6.3164314765608701E-2</v>
      </c>
    </row>
    <row r="278" spans="5:8" x14ac:dyDescent="0.2">
      <c r="E278" s="82">
        <v>45200</v>
      </c>
      <c r="F278" s="83">
        <v>6.5244999999999997</v>
      </c>
      <c r="H278" s="83">
        <v>6.3166009141774698E-2</v>
      </c>
    </row>
    <row r="279" spans="5:8" x14ac:dyDescent="0.2">
      <c r="E279" s="82">
        <v>45231</v>
      </c>
      <c r="F279" s="83">
        <v>6.6574999999999998</v>
      </c>
      <c r="H279" s="83">
        <v>6.3167759997148298E-2</v>
      </c>
    </row>
    <row r="280" spans="5:8" x14ac:dyDescent="0.2">
      <c r="E280" s="82">
        <v>45261</v>
      </c>
      <c r="F280" s="83">
        <v>6.7904999999999998</v>
      </c>
      <c r="H280" s="83">
        <v>6.3169454373317002E-2</v>
      </c>
    </row>
    <row r="281" spans="5:8" x14ac:dyDescent="0.2">
      <c r="E281" s="82">
        <v>45292</v>
      </c>
      <c r="F281" s="83">
        <v>6.8005000000000004</v>
      </c>
      <c r="H281" s="83">
        <v>6.3171205228692406E-2</v>
      </c>
    </row>
    <row r="282" spans="5:8" x14ac:dyDescent="0.2">
      <c r="E282" s="82">
        <v>45323</v>
      </c>
      <c r="F282" s="83">
        <v>6.6805000000000003</v>
      </c>
      <c r="H282" s="83">
        <v>6.3172956084068602E-2</v>
      </c>
    </row>
    <row r="283" spans="5:8" x14ac:dyDescent="0.2">
      <c r="E283" s="82">
        <v>45352</v>
      </c>
      <c r="F283" s="83">
        <v>6.5505000000000004</v>
      </c>
      <c r="H283" s="83">
        <v>6.3174593981034199E-2</v>
      </c>
    </row>
    <row r="284" spans="5:8" x14ac:dyDescent="0.2">
      <c r="E284" s="82">
        <v>45383</v>
      </c>
      <c r="F284" s="83">
        <v>6.4065000000000003</v>
      </c>
      <c r="H284" s="83">
        <v>6.3176344836412199E-2</v>
      </c>
    </row>
    <row r="285" spans="5:8" x14ac:dyDescent="0.2">
      <c r="E285" s="82">
        <v>45413</v>
      </c>
      <c r="F285" s="83">
        <v>6.4455</v>
      </c>
      <c r="H285" s="83">
        <v>6.3178039212586204E-2</v>
      </c>
    </row>
    <row r="286" spans="5:8" x14ac:dyDescent="0.2">
      <c r="E286" s="82">
        <v>45444</v>
      </c>
      <c r="F286" s="83">
        <v>6.5105000000000004</v>
      </c>
      <c r="H286" s="83">
        <v>6.3179790067965994E-2</v>
      </c>
    </row>
    <row r="287" spans="5:8" x14ac:dyDescent="0.2">
      <c r="E287" s="82">
        <v>45474</v>
      </c>
      <c r="F287" s="83">
        <v>6.5404999999999998</v>
      </c>
      <c r="H287" s="83">
        <v>6.3181484444141803E-2</v>
      </c>
    </row>
    <row r="288" spans="5:8" x14ac:dyDescent="0.2">
      <c r="E288" s="82">
        <v>45505</v>
      </c>
      <c r="F288" s="83">
        <v>6.5984999999999996</v>
      </c>
      <c r="H288" s="83">
        <v>6.3183235299523799E-2</v>
      </c>
    </row>
    <row r="289" spans="5:8" x14ac:dyDescent="0.2">
      <c r="E289" s="82">
        <v>45536</v>
      </c>
      <c r="F289" s="83">
        <v>6.6064999999999996</v>
      </c>
      <c r="H289" s="83">
        <v>6.3184986154907197E-2</v>
      </c>
    </row>
    <row r="290" spans="5:8" x14ac:dyDescent="0.2">
      <c r="E290" s="82">
        <v>45566</v>
      </c>
      <c r="F290" s="83">
        <v>6.6345000000000001</v>
      </c>
      <c r="H290" s="83">
        <v>6.3186680531085698E-2</v>
      </c>
    </row>
    <row r="291" spans="5:8" x14ac:dyDescent="0.2">
      <c r="E291" s="82">
        <v>45597</v>
      </c>
      <c r="F291" s="83">
        <v>6.7675000000000001</v>
      </c>
      <c r="H291" s="83">
        <v>6.3188431386470803E-2</v>
      </c>
    </row>
    <row r="292" spans="5:8" x14ac:dyDescent="0.2">
      <c r="E292" s="82">
        <v>45627</v>
      </c>
      <c r="F292" s="83">
        <v>6.9005000000000001</v>
      </c>
      <c r="H292" s="83">
        <v>6.3190125762651497E-2</v>
      </c>
    </row>
    <row r="293" spans="5:8" x14ac:dyDescent="0.2">
      <c r="H293" s="83">
        <v>6.3191876618038406E-2</v>
      </c>
    </row>
    <row r="294" spans="5:8" x14ac:dyDescent="0.2">
      <c r="H294" s="83">
        <v>6.3193627473426606E-2</v>
      </c>
    </row>
    <row r="295" spans="5:8" x14ac:dyDescent="0.2">
      <c r="H295" s="83">
        <v>6.3195208891197605E-2</v>
      </c>
    </row>
    <row r="296" spans="5:8" x14ac:dyDescent="0.2">
      <c r="H296" s="83">
        <v>6.3196959746587997E-2</v>
      </c>
    </row>
    <row r="297" spans="5:8" x14ac:dyDescent="0.2">
      <c r="H297" s="83">
        <v>6.3198654122773201E-2</v>
      </c>
    </row>
    <row r="298" spans="5:8" x14ac:dyDescent="0.2">
      <c r="H298" s="83">
        <v>6.3200404978165398E-2</v>
      </c>
    </row>
    <row r="299" spans="5:8" x14ac:dyDescent="0.2">
      <c r="H299" s="83">
        <v>6.3202099354352295E-2</v>
      </c>
    </row>
    <row r="300" spans="5:8" x14ac:dyDescent="0.2">
      <c r="H300" s="83">
        <v>6.3203850209746296E-2</v>
      </c>
    </row>
    <row r="301" spans="5:8" x14ac:dyDescent="0.2">
      <c r="H301" s="83">
        <v>6.3205601065141601E-2</v>
      </c>
    </row>
    <row r="302" spans="5:8" x14ac:dyDescent="0.2">
      <c r="H302" s="83">
        <v>6.3207295441331607E-2</v>
      </c>
    </row>
    <row r="303" spans="5:8" x14ac:dyDescent="0.2">
      <c r="H303" s="83">
        <v>6.3209046296729202E-2</v>
      </c>
    </row>
    <row r="304" spans="5:8" x14ac:dyDescent="0.2">
      <c r="H304" s="83">
        <v>6.3210740672920498E-2</v>
      </c>
    </row>
    <row r="305" spans="8:8" x14ac:dyDescent="0.2">
      <c r="H305" s="83">
        <v>6.32124915283203E-2</v>
      </c>
    </row>
    <row r="306" spans="8:8" x14ac:dyDescent="0.2">
      <c r="H306" s="83">
        <v>6.3214242383720101E-2</v>
      </c>
    </row>
    <row r="307" spans="8:8" x14ac:dyDescent="0.2">
      <c r="H307" s="83">
        <v>6.3215823801502202E-2</v>
      </c>
    </row>
    <row r="308" spans="8:8" x14ac:dyDescent="0.2">
      <c r="H308" s="83">
        <v>6.3217574656904599E-2</v>
      </c>
    </row>
    <row r="309" spans="8:8" x14ac:dyDescent="0.2">
      <c r="H309" s="83">
        <v>6.3219269033100794E-2</v>
      </c>
    </row>
    <row r="310" spans="8:8" x14ac:dyDescent="0.2">
      <c r="H310" s="83">
        <v>6.3221019888505495E-2</v>
      </c>
    </row>
    <row r="311" spans="8:8" x14ac:dyDescent="0.2">
      <c r="H311" s="83">
        <v>6.3222714264703495E-2</v>
      </c>
    </row>
    <row r="312" spans="8:8" x14ac:dyDescent="0.2">
      <c r="H312" s="83">
        <v>6.3224465120109902E-2</v>
      </c>
    </row>
    <row r="313" spans="8:8" x14ac:dyDescent="0.2">
      <c r="H313" s="83">
        <v>6.3226215975517197E-2</v>
      </c>
    </row>
    <row r="314" spans="8:8" x14ac:dyDescent="0.2">
      <c r="H314" s="83">
        <v>6.3227910351718805E-2</v>
      </c>
    </row>
    <row r="315" spans="8:8" x14ac:dyDescent="0.2">
      <c r="H315" s="83">
        <v>6.3229661207127905E-2</v>
      </c>
    </row>
    <row r="316" spans="8:8" x14ac:dyDescent="0.2">
      <c r="H316" s="83">
        <v>6.3231355583331303E-2</v>
      </c>
    </row>
    <row r="317" spans="8:8" x14ac:dyDescent="0.2">
      <c r="H317" s="83">
        <v>6.3233106438742595E-2</v>
      </c>
    </row>
    <row r="318" spans="8:8" x14ac:dyDescent="0.2">
      <c r="H318" s="83">
        <v>6.3234857294154803E-2</v>
      </c>
    </row>
    <row r="319" spans="8:8" x14ac:dyDescent="0.2">
      <c r="H319" s="83">
        <v>6.3236438711947507E-2</v>
      </c>
    </row>
    <row r="320" spans="8:8" x14ac:dyDescent="0.2">
      <c r="H320" s="83">
        <v>6.3238189567361505E-2</v>
      </c>
    </row>
    <row r="321" spans="8:8" x14ac:dyDescent="0.2">
      <c r="H321" s="83">
        <v>6.3239883943569705E-2</v>
      </c>
    </row>
    <row r="322" spans="8:8" x14ac:dyDescent="0.2">
      <c r="H322" s="83">
        <v>6.3241634798985896E-2</v>
      </c>
    </row>
    <row r="323" spans="8:8" x14ac:dyDescent="0.2">
      <c r="H323" s="83">
        <v>6.32433291751964E-2</v>
      </c>
    </row>
    <row r="324" spans="8:8" x14ac:dyDescent="0.2">
      <c r="H324" s="83">
        <v>6.3245080030614395E-2</v>
      </c>
    </row>
    <row r="325" spans="8:8" x14ac:dyDescent="0.2">
      <c r="H325" s="83">
        <v>6.3246830886033695E-2</v>
      </c>
    </row>
    <row r="326" spans="8:8" x14ac:dyDescent="0.2">
      <c r="H326" s="83">
        <v>6.3248525262246294E-2</v>
      </c>
    </row>
    <row r="327" spans="8:8" x14ac:dyDescent="0.2">
      <c r="H327" s="83">
        <v>6.3250276117667897E-2</v>
      </c>
    </row>
    <row r="328" spans="8:8" x14ac:dyDescent="0.2">
      <c r="H328" s="83">
        <v>6.32519704938828E-2</v>
      </c>
    </row>
    <row r="329" spans="8:8" x14ac:dyDescent="0.2">
      <c r="H329" s="83">
        <v>6.3253721349306097E-2</v>
      </c>
    </row>
    <row r="330" spans="8:8" x14ac:dyDescent="0.2">
      <c r="H330" s="83">
        <v>6.3255472204730295E-2</v>
      </c>
    </row>
    <row r="331" spans="8:8" x14ac:dyDescent="0.2">
      <c r="H331" s="83">
        <v>6.3257110101740704E-2</v>
      </c>
    </row>
    <row r="332" spans="8:8" x14ac:dyDescent="0.2">
      <c r="H332" s="83">
        <v>6.3258860957167207E-2</v>
      </c>
    </row>
    <row r="333" spans="8:8" x14ac:dyDescent="0.2">
      <c r="H333" s="83">
        <v>6.3260555333386898E-2</v>
      </c>
    </row>
    <row r="334" spans="8:8" x14ac:dyDescent="0.2">
      <c r="H334" s="83">
        <v>6.3262306188815606E-2</v>
      </c>
    </row>
    <row r="335" spans="8:8" x14ac:dyDescent="0.2">
      <c r="H335" s="83">
        <v>6.3264000565036699E-2</v>
      </c>
    </row>
    <row r="336" spans="8:8" x14ac:dyDescent="0.2">
      <c r="H336" s="83">
        <v>6.3265751420467503E-2</v>
      </c>
    </row>
    <row r="337" spans="8:8" x14ac:dyDescent="0.2">
      <c r="H337" s="83">
        <v>6.3267502275898405E-2</v>
      </c>
    </row>
    <row r="338" spans="8:8" x14ac:dyDescent="0.2">
      <c r="H338" s="83">
        <v>6.3269196652122994E-2</v>
      </c>
    </row>
    <row r="339" spans="8:8" x14ac:dyDescent="0.2">
      <c r="H339" s="83">
        <v>6.3270947507556102E-2</v>
      </c>
    </row>
    <row r="340" spans="8:8" x14ac:dyDescent="0.2">
      <c r="H340" s="83">
        <v>6.3272641883782996E-2</v>
      </c>
    </row>
    <row r="341" spans="8:8" x14ac:dyDescent="0.2">
      <c r="H341" s="83">
        <v>6.3274392739217894E-2</v>
      </c>
    </row>
    <row r="342" spans="8:8" x14ac:dyDescent="0.2">
      <c r="H342" s="83">
        <v>6.3276143594654499E-2</v>
      </c>
    </row>
    <row r="343" spans="8:8" x14ac:dyDescent="0.2">
      <c r="H343" s="83">
        <v>6.3277725012469005E-2</v>
      </c>
    </row>
    <row r="344" spans="8:8" x14ac:dyDescent="0.2">
      <c r="H344" s="83">
        <v>6.3279475867906901E-2</v>
      </c>
    </row>
    <row r="345" spans="8:8" x14ac:dyDescent="0.2">
      <c r="H345" s="83">
        <v>6.3281170244138304E-2</v>
      </c>
    </row>
    <row r="346" spans="8:8" x14ac:dyDescent="0.2">
      <c r="H346" s="83">
        <v>6.3282921099578393E-2</v>
      </c>
    </row>
    <row r="347" spans="8:8" x14ac:dyDescent="0.2">
      <c r="H347" s="83">
        <v>6.3284615475812003E-2</v>
      </c>
    </row>
    <row r="348" spans="8:8" x14ac:dyDescent="0.2">
      <c r="H348" s="83">
        <v>6.3286366331253993E-2</v>
      </c>
    </row>
    <row r="349" spans="8:8" x14ac:dyDescent="0.2">
      <c r="H349" s="83">
        <v>6.3288117186697204E-2</v>
      </c>
    </row>
    <row r="350" spans="8:8" x14ac:dyDescent="0.2">
      <c r="H350" s="83">
        <v>6.3289811562933396E-2</v>
      </c>
    </row>
    <row r="351" spans="8:8" x14ac:dyDescent="0.2">
      <c r="H351" s="83">
        <v>6.3291562418378494E-2</v>
      </c>
    </row>
    <row r="352" spans="8:8" x14ac:dyDescent="0.2">
      <c r="H352" s="83">
        <v>6.3293256794616504E-2</v>
      </c>
    </row>
    <row r="353" spans="8:8" x14ac:dyDescent="0.2">
      <c r="H353" s="83">
        <v>6.3295007650064197E-2</v>
      </c>
    </row>
    <row r="354" spans="8:8" x14ac:dyDescent="0.2">
      <c r="H354" s="83">
        <v>6.3296758505512002E-2</v>
      </c>
    </row>
    <row r="355" spans="8:8" x14ac:dyDescent="0.2">
      <c r="H355" s="83">
        <v>6.3298339923337096E-2</v>
      </c>
    </row>
    <row r="356" spans="8:8" x14ac:dyDescent="0.2">
      <c r="H356" s="83">
        <v>6.3300090778787496E-2</v>
      </c>
    </row>
    <row r="357" spans="8:8" x14ac:dyDescent="0.2">
      <c r="H357" s="83">
        <v>6.3301785155030404E-2</v>
      </c>
    </row>
    <row r="358" spans="8:8" x14ac:dyDescent="0.2">
      <c r="H358" s="83">
        <v>6.3303536010482594E-2</v>
      </c>
    </row>
    <row r="359" spans="8:8" x14ac:dyDescent="0.2">
      <c r="H359" s="83">
        <v>6.3305230386727196E-2</v>
      </c>
    </row>
    <row r="360" spans="8:8" x14ac:dyDescent="0.2">
      <c r="H360" s="83">
        <v>6.3306981242181606E-2</v>
      </c>
    </row>
    <row r="361" spans="8:8" x14ac:dyDescent="0.2">
      <c r="H361" s="83">
        <v>6.3308732097636905E-2</v>
      </c>
    </row>
    <row r="362" spans="8:8" x14ac:dyDescent="0.2">
      <c r="H362" s="83">
        <v>6.3310426473884601E-2</v>
      </c>
    </row>
    <row r="363" spans="8:8" x14ac:dyDescent="0.2">
      <c r="H363" s="83">
        <v>6.3312177329341704E-2</v>
      </c>
    </row>
    <row r="364" spans="8:8" x14ac:dyDescent="0.2">
      <c r="H364" s="83">
        <v>6.3313871705591704E-2</v>
      </c>
    </row>
    <row r="365" spans="8:8" x14ac:dyDescent="0.2">
      <c r="H365" s="83">
        <v>6.33156225610505E-2</v>
      </c>
    </row>
    <row r="366" spans="8:8" x14ac:dyDescent="0.2">
      <c r="H366" s="83">
        <v>6.33173734165111E-2</v>
      </c>
    </row>
    <row r="367" spans="8:8" x14ac:dyDescent="0.2">
      <c r="H367" s="83">
        <v>6.3318954834346894E-2</v>
      </c>
    </row>
  </sheetData>
  <pageMargins left="0.75" right="0.75" top="1" bottom="1" header="0.5" footer="0.5"/>
  <pageSetup paperSize="5" scale="18" fitToHeight="2" orientation="landscape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47625</xdr:colOff>
                    <xdr:row>8</xdr:row>
                    <xdr:rowOff>66675</xdr:rowOff>
                  </from>
                  <to>
                    <xdr:col>2</xdr:col>
                    <xdr:colOff>76200</xdr:colOff>
                    <xdr:row>11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CP594"/>
  <sheetViews>
    <sheetView showGridLines="0" workbookViewId="0">
      <pane xSplit="2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B6" sqref="B6"/>
    </sheetView>
  </sheetViews>
  <sheetFormatPr defaultRowHeight="12.75" x14ac:dyDescent="0.2"/>
  <cols>
    <col min="1" max="1" width="10.85546875" style="7" hidden="1" customWidth="1"/>
    <col min="2" max="2" width="11.42578125" style="57" customWidth="1"/>
    <col min="3" max="3" width="7.85546875" style="44" customWidth="1"/>
    <col min="4" max="4" width="15.42578125" style="44" customWidth="1"/>
    <col min="5" max="5" width="15.140625" style="44" bestFit="1" customWidth="1"/>
    <col min="6" max="6" width="9.140625" style="45"/>
    <col min="7" max="7" width="11.7109375" style="44" bestFit="1" customWidth="1"/>
    <col min="8" max="8" width="11.140625" style="44" bestFit="1" customWidth="1"/>
    <col min="9" max="10" width="9.140625" style="44"/>
    <col min="11" max="12" width="9.140625" style="11"/>
    <col min="13" max="13" width="9.140625" style="55"/>
    <col min="14" max="16384" width="9.140625" style="7"/>
  </cols>
  <sheetData>
    <row r="3" spans="1:94" s="46" customFormat="1" x14ac:dyDescent="0.2">
      <c r="B3" s="56" t="s">
        <v>2</v>
      </c>
      <c r="C3" s="46" t="s">
        <v>4</v>
      </c>
      <c r="D3" s="52" t="s">
        <v>28</v>
      </c>
      <c r="E3" s="52" t="s">
        <v>28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52"/>
      <c r="X3" s="52"/>
      <c r="Y3" s="52"/>
      <c r="Z3" s="52"/>
      <c r="AA3" s="52"/>
      <c r="AC3" s="52"/>
      <c r="AD3" s="52"/>
      <c r="AE3" s="52"/>
      <c r="AF3" s="52"/>
      <c r="AG3" s="52"/>
      <c r="AH3" s="52"/>
      <c r="AI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69"/>
      <c r="CN3" s="52"/>
      <c r="CO3" s="52"/>
      <c r="CP3" s="69"/>
    </row>
    <row r="4" spans="1:94" s="46" customFormat="1" x14ac:dyDescent="0.2">
      <c r="B4" s="56" t="s">
        <v>3</v>
      </c>
      <c r="C4" s="46" t="s">
        <v>5</v>
      </c>
      <c r="D4" s="53" t="s">
        <v>6</v>
      </c>
      <c r="E4" s="53" t="s">
        <v>51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T4" s="53"/>
      <c r="X4" s="53"/>
      <c r="Y4" s="53"/>
      <c r="Z4" s="53"/>
      <c r="AA4" s="53"/>
      <c r="AC4" s="53"/>
      <c r="AD4" s="53"/>
      <c r="AE4" s="53"/>
      <c r="AF4" s="53"/>
      <c r="AG4" s="53"/>
      <c r="AH4" s="53"/>
      <c r="AI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</row>
    <row r="5" spans="1:94" x14ac:dyDescent="0.2">
      <c r="B5" s="57" t="s">
        <v>0</v>
      </c>
    </row>
    <row r="6" spans="1:94" s="11" customFormat="1" x14ac:dyDescent="0.2">
      <c r="A6" s="11">
        <v>1</v>
      </c>
      <c r="B6" s="58">
        <v>36678</v>
      </c>
      <c r="C6" s="10"/>
      <c r="D6" s="44"/>
      <c r="E6" s="44"/>
      <c r="F6" s="45"/>
      <c r="G6" s="44"/>
      <c r="H6" s="44"/>
      <c r="I6" s="44"/>
      <c r="J6" s="44"/>
      <c r="M6" s="55"/>
    </row>
    <row r="7" spans="1:94" s="11" customFormat="1" x14ac:dyDescent="0.2">
      <c r="A7" s="11">
        <v>1</v>
      </c>
      <c r="B7" s="58">
        <v>36708</v>
      </c>
      <c r="C7" s="10"/>
      <c r="D7" s="44"/>
      <c r="E7" s="44"/>
      <c r="F7" s="45"/>
      <c r="G7" s="44"/>
      <c r="H7" s="44"/>
      <c r="I7" s="44"/>
      <c r="J7" s="44"/>
      <c r="M7" s="55"/>
    </row>
    <row r="8" spans="1:94" s="11" customFormat="1" x14ac:dyDescent="0.2">
      <c r="A8" s="11">
        <v>0.99506166857484213</v>
      </c>
      <c r="B8" s="58">
        <v>36739</v>
      </c>
      <c r="C8" s="10"/>
      <c r="D8" s="44"/>
      <c r="E8" s="44"/>
      <c r="F8" s="45"/>
      <c r="G8" s="44"/>
      <c r="H8" s="44"/>
      <c r="I8" s="44"/>
      <c r="J8" s="44"/>
      <c r="M8" s="55"/>
    </row>
    <row r="9" spans="1:94" s="11" customFormat="1" x14ac:dyDescent="0.2">
      <c r="A9" s="11">
        <v>0.98938586429212594</v>
      </c>
      <c r="B9" s="58">
        <v>36770</v>
      </c>
      <c r="C9" s="10"/>
      <c r="D9" s="44"/>
      <c r="E9" s="44"/>
      <c r="F9" s="45"/>
      <c r="G9" s="44"/>
      <c r="H9" s="44"/>
      <c r="I9" s="44"/>
      <c r="J9" s="44"/>
      <c r="M9" s="55"/>
    </row>
    <row r="10" spans="1:94" s="11" customFormat="1" x14ac:dyDescent="0.2">
      <c r="A10" s="11">
        <v>0.98382683700216222</v>
      </c>
      <c r="B10" s="58">
        <v>36800</v>
      </c>
      <c r="C10" s="10"/>
      <c r="D10" s="44"/>
      <c r="E10" s="44"/>
      <c r="F10" s="45"/>
      <c r="G10" s="44"/>
      <c r="H10" s="44"/>
      <c r="I10" s="44"/>
      <c r="J10" s="44"/>
      <c r="M10" s="55"/>
    </row>
    <row r="11" spans="1:94" s="11" customFormat="1" x14ac:dyDescent="0.2">
      <c r="A11" s="11">
        <v>0.97812053992243031</v>
      </c>
      <c r="B11" s="58">
        <v>36831</v>
      </c>
      <c r="C11" s="10"/>
      <c r="D11" s="44"/>
      <c r="E11" s="44"/>
      <c r="F11" s="45"/>
      <c r="G11" s="44"/>
      <c r="H11" s="44"/>
      <c r="I11" s="44"/>
      <c r="J11" s="44"/>
      <c r="M11" s="55"/>
    </row>
    <row r="12" spans="1:94" s="11" customFormat="1" ht="14.25" customHeight="1" x14ac:dyDescent="0.2">
      <c r="A12" s="11">
        <v>0.97262224197254499</v>
      </c>
      <c r="B12" s="58">
        <v>36861</v>
      </c>
      <c r="C12" s="10"/>
      <c r="D12" s="44"/>
      <c r="E12" s="44"/>
      <c r="F12" s="45"/>
      <c r="G12" s="44"/>
      <c r="H12" s="44"/>
      <c r="I12" s="44"/>
      <c r="J12" s="44"/>
      <c r="M12" s="55"/>
    </row>
    <row r="13" spans="1:94" s="11" customFormat="1" x14ac:dyDescent="0.2">
      <c r="A13" s="11">
        <v>0.96693172524189752</v>
      </c>
      <c r="B13" s="58">
        <v>36892</v>
      </c>
      <c r="C13" s="10"/>
      <c r="D13" s="44"/>
      <c r="E13" s="44"/>
      <c r="F13" s="45"/>
      <c r="G13" s="44"/>
      <c r="H13" s="44"/>
      <c r="I13" s="44"/>
      <c r="J13" s="44"/>
      <c r="M13" s="55"/>
    </row>
    <row r="14" spans="1:94" s="11" customFormat="1" x14ac:dyDescent="0.2">
      <c r="A14" s="11">
        <v>0.96121285046638871</v>
      </c>
      <c r="B14" s="58">
        <v>36923</v>
      </c>
      <c r="C14" s="10"/>
      <c r="D14" s="44">
        <v>6.52</v>
      </c>
      <c r="E14" s="44"/>
      <c r="F14" s="45"/>
      <c r="G14" s="44"/>
      <c r="H14" s="44"/>
      <c r="I14" s="44"/>
      <c r="J14" s="44"/>
      <c r="M14" s="55"/>
    </row>
    <row r="15" spans="1:94" s="11" customFormat="1" x14ac:dyDescent="0.2">
      <c r="A15" s="11">
        <v>0.95604255185815179</v>
      </c>
      <c r="B15" s="58">
        <v>36951</v>
      </c>
      <c r="C15" s="10">
        <v>4.9980000000000002</v>
      </c>
      <c r="D15" s="44">
        <v>0.27199999999999902</v>
      </c>
      <c r="E15" s="44">
        <v>-0.01</v>
      </c>
      <c r="F15" s="45"/>
      <c r="G15" s="44"/>
      <c r="H15" s="44"/>
      <c r="I15" s="44"/>
      <c r="J15" s="44"/>
      <c r="M15" s="55"/>
    </row>
    <row r="16" spans="1:94" s="11" customFormat="1" x14ac:dyDescent="0.2">
      <c r="A16" s="11">
        <v>0.95035188559304806</v>
      </c>
      <c r="B16" s="58">
        <v>36982</v>
      </c>
      <c r="C16" s="10">
        <v>5.25</v>
      </c>
      <c r="D16" s="44">
        <v>0.17499999999999999</v>
      </c>
      <c r="E16" s="44">
        <v>7.4999999999999997E-3</v>
      </c>
      <c r="F16" s="45"/>
      <c r="G16" s="44"/>
      <c r="H16" s="44"/>
      <c r="I16" s="44"/>
      <c r="J16" s="44"/>
      <c r="M16" s="55"/>
    </row>
    <row r="17" spans="1:13" s="11" customFormat="1" x14ac:dyDescent="0.2">
      <c r="A17" s="11">
        <v>0.94492006222452518</v>
      </c>
      <c r="B17" s="58">
        <v>37012</v>
      </c>
      <c r="C17" s="10">
        <v>5.2949999999999999</v>
      </c>
      <c r="D17" s="44">
        <v>0.16500000000000001</v>
      </c>
      <c r="E17" s="44">
        <v>7.4999999999999997E-3</v>
      </c>
      <c r="F17" s="45"/>
      <c r="G17" s="44"/>
      <c r="H17" s="44"/>
      <c r="I17" s="44"/>
      <c r="J17" s="44"/>
      <c r="M17" s="55"/>
    </row>
    <row r="18" spans="1:13" s="11" customFormat="1" x14ac:dyDescent="0.2">
      <c r="A18" s="11">
        <v>0.93932521361727894</v>
      </c>
      <c r="B18" s="58">
        <v>37043</v>
      </c>
      <c r="C18" s="44">
        <v>5.3449999999999998</v>
      </c>
      <c r="D18" s="44">
        <v>0.16500000000000001</v>
      </c>
      <c r="E18" s="44">
        <v>7.4999999999999997E-3</v>
      </c>
      <c r="F18" s="45"/>
      <c r="G18" s="44"/>
      <c r="H18" s="44"/>
      <c r="I18" s="44"/>
      <c r="J18" s="44"/>
      <c r="M18" s="55"/>
    </row>
    <row r="19" spans="1:13" s="11" customFormat="1" x14ac:dyDescent="0.2">
      <c r="A19" s="11">
        <v>0.93393741583413248</v>
      </c>
      <c r="B19" s="58">
        <v>37073</v>
      </c>
      <c r="C19" s="44">
        <v>5.3849999999999998</v>
      </c>
      <c r="D19" s="44">
        <v>0.17</v>
      </c>
      <c r="E19" s="44">
        <v>7.4999999999999997E-3</v>
      </c>
      <c r="F19" s="45"/>
      <c r="G19" s="44"/>
      <c r="H19" s="44"/>
      <c r="I19" s="44"/>
      <c r="J19" s="44"/>
      <c r="M19" s="55"/>
    </row>
    <row r="20" spans="1:13" s="11" customFormat="1" x14ac:dyDescent="0.2">
      <c r="A20" s="11">
        <v>0.92840804495959584</v>
      </c>
      <c r="B20" s="58">
        <v>37104</v>
      </c>
      <c r="C20" s="44">
        <v>5.41</v>
      </c>
      <c r="D20" s="44">
        <v>0.17499999999999999</v>
      </c>
      <c r="E20" s="44">
        <v>7.4999999999999997E-3</v>
      </c>
      <c r="F20" s="45"/>
      <c r="G20" s="44"/>
      <c r="H20" s="44"/>
      <c r="I20" s="44"/>
      <c r="J20" s="44"/>
      <c r="M20" s="55"/>
    </row>
    <row r="21" spans="1:13" s="11" customFormat="1" x14ac:dyDescent="0.2">
      <c r="A21" s="11">
        <v>0.92290133288829868</v>
      </c>
      <c r="B21" s="58">
        <v>37135</v>
      </c>
      <c r="C21" s="44">
        <v>5.38</v>
      </c>
      <c r="D21" s="44">
        <v>0.17</v>
      </c>
      <c r="E21" s="44">
        <v>7.4999999999999997E-3</v>
      </c>
      <c r="F21" s="45"/>
      <c r="G21" s="44"/>
      <c r="H21" s="44"/>
      <c r="I21" s="44"/>
      <c r="J21" s="44"/>
      <c r="M21" s="55"/>
    </row>
    <row r="22" spans="1:13" s="11" customFormat="1" x14ac:dyDescent="0.2">
      <c r="A22" s="11">
        <v>0.91760353253058502</v>
      </c>
      <c r="B22" s="58">
        <v>37165</v>
      </c>
      <c r="C22" s="44">
        <v>5.39</v>
      </c>
      <c r="D22" s="44">
        <v>0.18</v>
      </c>
      <c r="E22" s="44">
        <v>7.4999999999999997E-3</v>
      </c>
      <c r="F22" s="45"/>
      <c r="G22" s="44"/>
      <c r="H22" s="44"/>
      <c r="I22" s="44"/>
      <c r="J22" s="44"/>
      <c r="M22" s="55"/>
    </row>
    <row r="23" spans="1:13" s="11" customFormat="1" x14ac:dyDescent="0.2">
      <c r="A23" s="11">
        <v>0.91216953592129424</v>
      </c>
      <c r="B23" s="58">
        <v>37196</v>
      </c>
      <c r="C23" s="44">
        <v>5.51</v>
      </c>
      <c r="D23" s="44">
        <v>0.215</v>
      </c>
      <c r="E23" s="44">
        <v>3.5000000000000003E-2</v>
      </c>
      <c r="F23" s="45"/>
      <c r="G23" s="44"/>
      <c r="H23" s="44"/>
      <c r="I23" s="44"/>
      <c r="J23" s="44"/>
      <c r="M23" s="55"/>
    </row>
    <row r="24" spans="1:13" s="11" customFormat="1" x14ac:dyDescent="0.2">
      <c r="A24" s="11">
        <v>0.90693538452213751</v>
      </c>
      <c r="B24" s="58">
        <v>37226</v>
      </c>
      <c r="C24" s="44">
        <v>5.6050000000000004</v>
      </c>
      <c r="D24" s="44">
        <v>0.255</v>
      </c>
      <c r="E24" s="44">
        <v>3.5000000000000003E-2</v>
      </c>
      <c r="F24" s="45"/>
      <c r="G24" s="44"/>
      <c r="H24" s="44"/>
      <c r="I24" s="44"/>
      <c r="J24" s="44"/>
      <c r="M24" s="55"/>
    </row>
    <row r="25" spans="1:13" s="11" customFormat="1" x14ac:dyDescent="0.2">
      <c r="A25" s="11">
        <v>0.90154827507060609</v>
      </c>
      <c r="B25" s="58">
        <v>37257</v>
      </c>
      <c r="C25" s="44">
        <v>5.6449999999999996</v>
      </c>
      <c r="D25" s="44">
        <v>0.31</v>
      </c>
      <c r="E25" s="44">
        <v>3.5000000000000003E-2</v>
      </c>
      <c r="F25" s="45"/>
      <c r="G25" s="44"/>
      <c r="H25" s="44"/>
      <c r="I25" s="44"/>
      <c r="J25" s="44"/>
      <c r="M25" s="55"/>
    </row>
    <row r="26" spans="1:13" s="11" customFormat="1" x14ac:dyDescent="0.2">
      <c r="A26" s="11">
        <v>0.89618091433451696</v>
      </c>
      <c r="B26" s="58">
        <v>37288</v>
      </c>
      <c r="C26" s="44">
        <v>5.42</v>
      </c>
      <c r="D26" s="44">
        <v>0.3</v>
      </c>
      <c r="E26" s="44">
        <v>3.5000000000000003E-2</v>
      </c>
      <c r="F26" s="45"/>
      <c r="G26" s="44"/>
      <c r="H26" s="44"/>
      <c r="I26" s="44"/>
      <c r="J26" s="44"/>
      <c r="M26" s="55"/>
    </row>
    <row r="27" spans="1:13" s="11" customFormat="1" x14ac:dyDescent="0.2">
      <c r="A27" s="11">
        <v>0.8913541747646333</v>
      </c>
      <c r="B27" s="58">
        <v>37316</v>
      </c>
      <c r="C27" s="44">
        <v>5.03</v>
      </c>
      <c r="D27" s="44">
        <v>0.29499999999999998</v>
      </c>
      <c r="E27" s="44">
        <v>3.5000000000000003E-2</v>
      </c>
      <c r="F27" s="45"/>
      <c r="G27" s="44"/>
      <c r="H27" s="44"/>
      <c r="I27" s="44"/>
      <c r="J27" s="44"/>
      <c r="M27" s="55"/>
    </row>
    <row r="28" spans="1:13" s="11" customFormat="1" x14ac:dyDescent="0.2">
      <c r="A28" s="11">
        <v>0.88605981461537819</v>
      </c>
      <c r="B28" s="58">
        <v>37347</v>
      </c>
      <c r="C28" s="44">
        <v>4.5350000000000001</v>
      </c>
      <c r="D28" s="44">
        <v>0.13500000000000001</v>
      </c>
      <c r="E28" s="44">
        <v>5.0000000000000001E-3</v>
      </c>
      <c r="F28" s="45"/>
      <c r="G28" s="44"/>
      <c r="H28" s="44"/>
      <c r="I28" s="44"/>
      <c r="J28" s="44"/>
      <c r="M28" s="55"/>
    </row>
    <row r="29" spans="1:13" s="11" customFormat="1" x14ac:dyDescent="0.2">
      <c r="A29" s="11">
        <v>0.88100184466387843</v>
      </c>
      <c r="B29" s="58">
        <v>37377</v>
      </c>
      <c r="C29" s="44">
        <v>4.4400000000000004</v>
      </c>
      <c r="D29" s="44">
        <v>0.13500000000000001</v>
      </c>
      <c r="E29" s="44">
        <v>5.0000000000000001E-3</v>
      </c>
      <c r="F29" s="45"/>
      <c r="G29" s="44"/>
      <c r="H29" s="44"/>
      <c r="I29" s="44"/>
      <c r="J29" s="44"/>
      <c r="M29" s="55"/>
    </row>
    <row r="30" spans="1:13" s="11" customFormat="1" x14ac:dyDescent="0.2">
      <c r="A30" s="11">
        <v>0.87580481083372652</v>
      </c>
      <c r="B30" s="58">
        <v>37408</v>
      </c>
      <c r="C30" s="44">
        <v>4.4400000000000004</v>
      </c>
      <c r="D30" s="44">
        <v>0.13500000000000001</v>
      </c>
      <c r="E30" s="44">
        <v>5.0000000000000001E-3</v>
      </c>
      <c r="F30" s="45"/>
      <c r="G30" s="44"/>
      <c r="H30" s="44"/>
      <c r="I30" s="44"/>
      <c r="J30" s="44"/>
      <c r="M30" s="55"/>
    </row>
    <row r="31" spans="1:13" s="11" customFormat="1" x14ac:dyDescent="0.2">
      <c r="A31" s="11">
        <v>0.8708043913191611</v>
      </c>
      <c r="B31" s="58">
        <v>37438</v>
      </c>
      <c r="C31" s="44">
        <v>4.4850000000000003</v>
      </c>
      <c r="D31" s="44">
        <v>0.13500000000000001</v>
      </c>
      <c r="E31" s="44">
        <v>5.0000000000000001E-3</v>
      </c>
      <c r="F31" s="45"/>
      <c r="G31" s="44"/>
      <c r="H31" s="44"/>
      <c r="I31" s="44"/>
      <c r="J31" s="44"/>
      <c r="M31" s="55"/>
    </row>
    <row r="32" spans="1:13" s="11" customFormat="1" x14ac:dyDescent="0.2">
      <c r="A32" s="11">
        <v>0.86566746687767615</v>
      </c>
      <c r="B32" s="58">
        <v>37469</v>
      </c>
      <c r="C32" s="44">
        <v>4.47</v>
      </c>
      <c r="D32" s="44">
        <v>0.13500000000000001</v>
      </c>
      <c r="E32" s="44">
        <v>5.0000000000000001E-3</v>
      </c>
      <c r="F32" s="45"/>
      <c r="G32" s="44"/>
      <c r="H32" s="44"/>
      <c r="I32" s="44"/>
      <c r="J32" s="44"/>
      <c r="M32" s="55"/>
    </row>
    <row r="33" spans="1:13" s="11" customFormat="1" x14ac:dyDescent="0.2">
      <c r="A33" s="11">
        <v>0.86056017346824931</v>
      </c>
      <c r="B33" s="58">
        <v>37500</v>
      </c>
      <c r="C33" s="44">
        <v>4.47</v>
      </c>
      <c r="D33" s="44">
        <v>0.13500000000000001</v>
      </c>
      <c r="E33" s="44">
        <v>5.0000000000000001E-3</v>
      </c>
      <c r="F33" s="45"/>
      <c r="G33" s="44"/>
      <c r="H33" s="44"/>
      <c r="I33" s="44"/>
      <c r="J33" s="44"/>
      <c r="M33" s="55"/>
    </row>
    <row r="34" spans="1:13" s="11" customFormat="1" x14ac:dyDescent="0.2">
      <c r="A34" s="11">
        <v>0.85564758661380702</v>
      </c>
      <c r="B34" s="58">
        <v>37530</v>
      </c>
      <c r="C34" s="44">
        <v>4.4349999999999996</v>
      </c>
      <c r="D34" s="44">
        <v>0.13500000000000001</v>
      </c>
      <c r="E34" s="44">
        <v>5.0000000000000001E-3</v>
      </c>
      <c r="F34" s="45"/>
      <c r="G34" s="44"/>
      <c r="H34" s="44"/>
      <c r="I34" s="44"/>
      <c r="J34" s="44"/>
      <c r="M34" s="55"/>
    </row>
    <row r="35" spans="1:13" s="11" customFormat="1" x14ac:dyDescent="0.2">
      <c r="A35" s="11">
        <v>0.8506030124793964</v>
      </c>
      <c r="B35" s="58">
        <v>37561</v>
      </c>
      <c r="C35" s="44">
        <v>4.5650000000000004</v>
      </c>
      <c r="D35" s="44">
        <v>0.19500000000000001</v>
      </c>
      <c r="E35" s="44">
        <v>0.03</v>
      </c>
      <c r="F35" s="45"/>
      <c r="G35" s="44"/>
      <c r="H35" s="44"/>
      <c r="I35" s="44"/>
      <c r="J35" s="44"/>
      <c r="M35" s="55"/>
    </row>
    <row r="36" spans="1:13" s="11" customFormat="1" x14ac:dyDescent="0.2">
      <c r="A36" s="11">
        <v>0.84574919137661042</v>
      </c>
      <c r="B36" s="58">
        <v>37591</v>
      </c>
      <c r="C36" s="44">
        <v>4.665</v>
      </c>
      <c r="D36" s="44">
        <v>0.19500000000000001</v>
      </c>
      <c r="E36" s="44">
        <v>0.03</v>
      </c>
      <c r="F36" s="45"/>
      <c r="G36" s="44"/>
      <c r="H36" s="44"/>
      <c r="I36" s="44"/>
      <c r="J36" s="44"/>
      <c r="M36" s="55"/>
    </row>
    <row r="37" spans="1:13" s="11" customFormat="1" x14ac:dyDescent="0.2">
      <c r="A37" s="11">
        <v>0.84074948716502851</v>
      </c>
      <c r="B37" s="58">
        <v>37622</v>
      </c>
      <c r="C37" s="44">
        <v>4.71</v>
      </c>
      <c r="D37" s="44">
        <v>0.19500000000000001</v>
      </c>
      <c r="E37" s="44">
        <v>0.03</v>
      </c>
      <c r="F37" s="45"/>
      <c r="G37" s="44"/>
      <c r="H37" s="44"/>
      <c r="I37" s="44"/>
      <c r="J37" s="44"/>
      <c r="M37" s="55"/>
    </row>
    <row r="38" spans="1:13" s="11" customFormat="1" x14ac:dyDescent="0.2">
      <c r="A38" s="11">
        <v>0.83576208102887239</v>
      </c>
      <c r="B38" s="58">
        <v>37653</v>
      </c>
      <c r="C38" s="44">
        <v>4.5250000000000004</v>
      </c>
      <c r="D38" s="44">
        <v>0.19500000000000001</v>
      </c>
      <c r="E38" s="44">
        <v>0.03</v>
      </c>
      <c r="F38" s="45"/>
      <c r="G38" s="44"/>
      <c r="H38" s="44"/>
      <c r="I38" s="44"/>
      <c r="J38" s="44"/>
      <c r="M38" s="55"/>
    </row>
    <row r="39" spans="1:13" s="11" customFormat="1" x14ac:dyDescent="0.2">
      <c r="A39" s="11">
        <v>0.83128084903975763</v>
      </c>
      <c r="B39" s="58">
        <v>37681</v>
      </c>
      <c r="C39" s="44">
        <v>4.3</v>
      </c>
      <c r="D39" s="44">
        <v>0.19500000000000001</v>
      </c>
      <c r="E39" s="44">
        <v>0.03</v>
      </c>
      <c r="F39" s="45"/>
      <c r="G39" s="44"/>
      <c r="H39" s="44"/>
      <c r="I39" s="44"/>
      <c r="J39" s="44"/>
      <c r="M39" s="55"/>
    </row>
    <row r="40" spans="1:13" s="11" customFormat="1" x14ac:dyDescent="0.2">
      <c r="A40" s="11">
        <v>0.82636623051368463</v>
      </c>
      <c r="B40" s="58">
        <v>37712</v>
      </c>
      <c r="C40" s="44">
        <v>4.1150000000000002</v>
      </c>
      <c r="D40" s="44">
        <v>0.09</v>
      </c>
      <c r="E40" s="44">
        <v>5.0000000000000001E-3</v>
      </c>
      <c r="F40" s="45"/>
      <c r="G40" s="44"/>
      <c r="H40" s="44"/>
      <c r="I40" s="44"/>
      <c r="J40" s="44"/>
      <c r="M40" s="55"/>
    </row>
    <row r="41" spans="1:13" s="11" customFormat="1" x14ac:dyDescent="0.2">
      <c r="A41" s="11">
        <v>0.82166493118182304</v>
      </c>
      <c r="B41" s="58">
        <v>37742</v>
      </c>
      <c r="C41" s="44">
        <v>4.04</v>
      </c>
      <c r="D41" s="44">
        <v>0.09</v>
      </c>
      <c r="E41" s="44">
        <v>5.0000000000000001E-3</v>
      </c>
      <c r="F41" s="45"/>
      <c r="G41" s="44"/>
      <c r="H41" s="44"/>
      <c r="I41" s="44"/>
      <c r="J41" s="44"/>
      <c r="M41" s="55"/>
    </row>
    <row r="42" spans="1:13" s="11" customFormat="1" x14ac:dyDescent="0.2">
      <c r="A42" s="11">
        <v>0.81683582582863867</v>
      </c>
      <c r="B42" s="58">
        <v>37773</v>
      </c>
      <c r="C42" s="44">
        <v>4.07</v>
      </c>
      <c r="D42" s="44">
        <v>0.09</v>
      </c>
      <c r="E42" s="44">
        <v>5.0000000000000001E-3</v>
      </c>
      <c r="F42" s="45"/>
      <c r="G42" s="44"/>
      <c r="H42" s="44"/>
      <c r="I42" s="44"/>
      <c r="J42" s="44"/>
      <c r="M42" s="55"/>
    </row>
    <row r="43" spans="1:13" s="11" customFormat="1" x14ac:dyDescent="0.2">
      <c r="A43" s="11">
        <v>0.8121901824562896</v>
      </c>
      <c r="B43" s="58">
        <v>37803</v>
      </c>
      <c r="C43" s="44">
        <v>4.0880000000000001</v>
      </c>
      <c r="D43" s="44">
        <v>0.09</v>
      </c>
      <c r="E43" s="44">
        <v>5.0000000000000001E-3</v>
      </c>
      <c r="F43" s="45"/>
      <c r="G43" s="44"/>
      <c r="H43" s="44"/>
      <c r="I43" s="44"/>
      <c r="J43" s="44"/>
      <c r="M43" s="55"/>
    </row>
    <row r="44" spans="1:13" s="11" customFormat="1" x14ac:dyDescent="0.2">
      <c r="A44" s="11">
        <v>0.80741805964267765</v>
      </c>
      <c r="B44" s="58">
        <v>37834</v>
      </c>
      <c r="C44" s="44">
        <v>4.1180000000000003</v>
      </c>
      <c r="D44" s="44">
        <v>0.09</v>
      </c>
      <c r="E44" s="44">
        <v>5.0000000000000001E-3</v>
      </c>
      <c r="F44" s="45"/>
      <c r="G44" s="44"/>
      <c r="H44" s="44"/>
      <c r="I44" s="44"/>
      <c r="J44" s="44"/>
      <c r="M44" s="55"/>
    </row>
    <row r="45" spans="1:13" s="11" customFormat="1" x14ac:dyDescent="0.2">
      <c r="A45" s="11">
        <v>0.80267476610766619</v>
      </c>
      <c r="B45" s="58">
        <v>37865</v>
      </c>
      <c r="C45" s="44">
        <v>4.117</v>
      </c>
      <c r="D45" s="44">
        <v>0.09</v>
      </c>
      <c r="E45" s="44">
        <v>5.0000000000000001E-3</v>
      </c>
      <c r="F45" s="45"/>
      <c r="G45" s="44"/>
      <c r="H45" s="44"/>
      <c r="I45" s="44"/>
      <c r="J45" s="44"/>
      <c r="M45" s="55"/>
    </row>
    <row r="46" spans="1:13" s="11" customFormat="1" x14ac:dyDescent="0.2">
      <c r="A46" s="11">
        <v>0.79810978928839527</v>
      </c>
      <c r="B46" s="58">
        <v>37895</v>
      </c>
      <c r="C46" s="44">
        <v>4.1150000000000002</v>
      </c>
      <c r="D46" s="44">
        <v>0.09</v>
      </c>
      <c r="E46" s="44">
        <v>5.0000000000000001E-3</v>
      </c>
      <c r="F46" s="45"/>
      <c r="G46" s="44"/>
      <c r="H46" s="44"/>
      <c r="I46" s="44"/>
      <c r="J46" s="44"/>
      <c r="M46" s="55"/>
    </row>
    <row r="47" spans="1:13" s="11" customFormat="1" x14ac:dyDescent="0.2">
      <c r="A47" s="11">
        <v>0.79341805328768711</v>
      </c>
      <c r="B47" s="58">
        <v>37926</v>
      </c>
      <c r="C47" s="44">
        <v>4.2309999999999999</v>
      </c>
      <c r="D47" s="44">
        <v>0.16500000000000001</v>
      </c>
      <c r="E47" s="44">
        <v>0.02</v>
      </c>
      <c r="F47" s="45"/>
      <c r="G47" s="44"/>
      <c r="H47" s="44"/>
      <c r="I47" s="44"/>
      <c r="J47" s="44"/>
      <c r="M47" s="55"/>
    </row>
    <row r="48" spans="1:13" s="11" customFormat="1" x14ac:dyDescent="0.2">
      <c r="A48" s="11">
        <v>0.78890444215457201</v>
      </c>
      <c r="B48" s="58">
        <v>37956</v>
      </c>
      <c r="C48" s="44">
        <v>4.3540000000000001</v>
      </c>
      <c r="D48" s="44">
        <v>0.16500000000000001</v>
      </c>
      <c r="E48" s="44">
        <v>0.02</v>
      </c>
      <c r="F48" s="45"/>
      <c r="G48" s="44"/>
      <c r="H48" s="44"/>
      <c r="I48" s="44"/>
      <c r="J48" s="44"/>
      <c r="M48" s="55"/>
    </row>
    <row r="49" spans="1:13" s="11" customFormat="1" x14ac:dyDescent="0.2">
      <c r="A49" s="11">
        <v>0.78425140843525198</v>
      </c>
      <c r="B49" s="58">
        <v>37987</v>
      </c>
      <c r="C49" s="44">
        <v>4.4400000000000004</v>
      </c>
      <c r="D49" s="44">
        <v>0.16500000000000001</v>
      </c>
      <c r="E49" s="44">
        <v>0.02</v>
      </c>
      <c r="F49" s="45"/>
      <c r="G49" s="44"/>
      <c r="H49" s="44"/>
      <c r="I49" s="44"/>
      <c r="J49" s="44"/>
      <c r="M49" s="55"/>
    </row>
    <row r="50" spans="1:13" s="11" customFormat="1" x14ac:dyDescent="0.2">
      <c r="A50" s="11">
        <v>0.77960766674548365</v>
      </c>
      <c r="B50" s="58">
        <v>38018</v>
      </c>
      <c r="C50" s="44">
        <v>4.274</v>
      </c>
      <c r="D50" s="44">
        <v>0.16500000000000001</v>
      </c>
      <c r="E50" s="44">
        <v>0.02</v>
      </c>
      <c r="F50" s="45"/>
      <c r="G50" s="44"/>
      <c r="H50" s="44"/>
      <c r="I50" s="44"/>
      <c r="J50" s="44"/>
      <c r="M50" s="55"/>
    </row>
    <row r="51" spans="1:13" s="11" customFormat="1" x14ac:dyDescent="0.2">
      <c r="A51" s="11">
        <v>0.77528741850077099</v>
      </c>
      <c r="B51" s="58">
        <v>38047</v>
      </c>
      <c r="C51" s="44">
        <v>4.1349999999999998</v>
      </c>
      <c r="D51" s="44">
        <v>0.16500000000000001</v>
      </c>
      <c r="E51" s="44">
        <v>0.02</v>
      </c>
      <c r="F51" s="45"/>
      <c r="G51" s="44"/>
      <c r="H51" s="44"/>
      <c r="I51" s="44"/>
      <c r="J51" s="44"/>
      <c r="M51" s="55"/>
    </row>
    <row r="52" spans="1:13" s="11" customFormat="1" x14ac:dyDescent="0.2">
      <c r="A52" s="11">
        <v>0.77071065194992128</v>
      </c>
      <c r="B52" s="58">
        <v>38078</v>
      </c>
      <c r="C52" s="44">
        <v>4.2249999999999996</v>
      </c>
      <c r="D52" s="44">
        <v>8.5000000000000006E-2</v>
      </c>
      <c r="E52" s="44">
        <v>5.0000000000000001E-3</v>
      </c>
      <c r="F52" s="45"/>
      <c r="G52" s="44"/>
      <c r="H52" s="44"/>
      <c r="I52" s="44"/>
      <c r="J52" s="44"/>
      <c r="M52" s="55"/>
    </row>
    <row r="53" spans="1:13" s="11" customFormat="1" x14ac:dyDescent="0.2">
      <c r="A53" s="11">
        <v>0.76632370332905186</v>
      </c>
      <c r="B53" s="58">
        <v>38108</v>
      </c>
      <c r="C53" s="44">
        <v>4.2690000000000001</v>
      </c>
      <c r="D53" s="44">
        <v>8.5000000000000006E-2</v>
      </c>
      <c r="E53" s="44">
        <v>5.0000000000000001E-3</v>
      </c>
      <c r="F53" s="45"/>
      <c r="G53" s="44"/>
      <c r="H53" s="44"/>
      <c r="I53" s="44"/>
      <c r="J53" s="44"/>
      <c r="M53" s="55"/>
    </row>
    <row r="54" spans="1:13" s="11" customFormat="1" x14ac:dyDescent="0.2">
      <c r="A54" s="11">
        <v>0.7618171493232353</v>
      </c>
      <c r="B54" s="58">
        <v>38139</v>
      </c>
      <c r="C54" s="44">
        <v>4.306</v>
      </c>
      <c r="D54" s="44">
        <v>8.5000000000000006E-2</v>
      </c>
      <c r="E54" s="44">
        <v>5.0000000000000001E-3</v>
      </c>
      <c r="F54" s="45"/>
      <c r="G54" s="44"/>
      <c r="H54" s="44"/>
      <c r="I54" s="44"/>
      <c r="J54" s="44"/>
      <c r="M54" s="55"/>
    </row>
    <row r="55" spans="1:13" s="11" customFormat="1" x14ac:dyDescent="0.2">
      <c r="A55" s="11">
        <v>0.75745008770863465</v>
      </c>
      <c r="B55" s="58">
        <v>38169</v>
      </c>
      <c r="C55" s="44">
        <v>4.3460000000000001</v>
      </c>
      <c r="D55" s="44">
        <v>8.5000000000000006E-2</v>
      </c>
      <c r="E55" s="44">
        <v>5.0000000000000001E-3</v>
      </c>
      <c r="F55" s="45"/>
      <c r="G55" s="44"/>
      <c r="H55" s="44"/>
      <c r="I55" s="44"/>
      <c r="J55" s="44"/>
      <c r="M55" s="55"/>
    </row>
    <row r="56" spans="1:13" s="11" customFormat="1" x14ac:dyDescent="0.2">
      <c r="A56" s="11">
        <v>0.75292503253062348</v>
      </c>
      <c r="B56" s="58">
        <v>38200</v>
      </c>
      <c r="C56" s="44">
        <v>4.3940000000000001</v>
      </c>
      <c r="D56" s="44">
        <v>8.5000000000000006E-2</v>
      </c>
      <c r="E56" s="44">
        <v>5.0000000000000001E-3</v>
      </c>
      <c r="F56" s="45"/>
      <c r="G56" s="44"/>
      <c r="H56" s="44"/>
      <c r="I56" s="44"/>
      <c r="J56" s="44"/>
      <c r="M56" s="55"/>
    </row>
    <row r="57" spans="1:13" s="11" customFormat="1" x14ac:dyDescent="0.2">
      <c r="A57" s="11">
        <v>0.74842447278139901</v>
      </c>
      <c r="B57" s="58">
        <v>38231</v>
      </c>
      <c r="C57" s="44">
        <v>4.407</v>
      </c>
      <c r="D57" s="44">
        <v>8.5000000000000006E-2</v>
      </c>
      <c r="E57" s="44">
        <v>5.0000000000000001E-3</v>
      </c>
      <c r="F57" s="45"/>
      <c r="G57" s="44"/>
      <c r="H57" s="44"/>
      <c r="I57" s="44"/>
      <c r="J57" s="44"/>
      <c r="M57" s="55"/>
    </row>
    <row r="58" spans="1:13" s="11" customFormat="1" x14ac:dyDescent="0.2">
      <c r="A58" s="11">
        <v>0.74409230606896493</v>
      </c>
      <c r="B58" s="58">
        <v>38261</v>
      </c>
      <c r="C58" s="44">
        <v>4.4400000000000004</v>
      </c>
      <c r="D58" s="44">
        <v>8.5000000000000006E-2</v>
      </c>
      <c r="E58" s="44">
        <v>5.0000000000000001E-3</v>
      </c>
      <c r="F58" s="45"/>
      <c r="G58" s="44"/>
      <c r="H58" s="44"/>
      <c r="I58" s="44"/>
      <c r="J58" s="44"/>
      <c r="M58" s="55"/>
    </row>
    <row r="59" spans="1:13" s="11" customFormat="1" x14ac:dyDescent="0.2">
      <c r="A59" s="11">
        <v>0.73963960884765223</v>
      </c>
      <c r="B59" s="58">
        <v>38292</v>
      </c>
      <c r="C59" s="44">
        <v>4.556</v>
      </c>
      <c r="D59" s="44">
        <v>0.15</v>
      </c>
      <c r="E59" s="44">
        <v>0.02</v>
      </c>
      <c r="F59" s="45"/>
      <c r="G59" s="44"/>
      <c r="H59" s="44"/>
      <c r="I59" s="44"/>
      <c r="J59" s="44"/>
      <c r="M59" s="55"/>
    </row>
    <row r="60" spans="1:13" s="11" customFormat="1" x14ac:dyDescent="0.2">
      <c r="A60" s="11">
        <v>0.73535354469119096</v>
      </c>
      <c r="B60" s="58">
        <v>38322</v>
      </c>
      <c r="C60" s="44">
        <v>4.6790000000000003</v>
      </c>
      <c r="D60" s="44">
        <v>0.15</v>
      </c>
      <c r="E60" s="44">
        <v>0.02</v>
      </c>
      <c r="F60" s="45"/>
      <c r="G60" s="44"/>
      <c r="H60" s="44"/>
      <c r="I60" s="44"/>
      <c r="J60" s="44"/>
      <c r="M60" s="55"/>
    </row>
    <row r="61" spans="1:13" s="11" customFormat="1" x14ac:dyDescent="0.2">
      <c r="A61" s="11">
        <v>0.73094826440758831</v>
      </c>
      <c r="B61" s="58">
        <v>38353</v>
      </c>
      <c r="C61" s="44">
        <v>4.649</v>
      </c>
      <c r="D61" s="44">
        <v>0.15</v>
      </c>
      <c r="E61" s="44">
        <v>0.02</v>
      </c>
      <c r="F61" s="45"/>
      <c r="G61" s="44"/>
      <c r="H61" s="44"/>
      <c r="I61" s="44"/>
      <c r="J61" s="44"/>
      <c r="M61" s="55"/>
    </row>
    <row r="62" spans="1:13" s="11" customFormat="1" x14ac:dyDescent="0.2">
      <c r="A62" s="11">
        <v>0.72656691157399167</v>
      </c>
      <c r="B62" s="58">
        <v>38384</v>
      </c>
      <c r="C62" s="44">
        <v>4.5289999999999999</v>
      </c>
      <c r="D62" s="44">
        <v>0.15</v>
      </c>
      <c r="E62" s="44">
        <v>0.02</v>
      </c>
      <c r="F62" s="45"/>
      <c r="G62" s="44"/>
      <c r="H62" s="44"/>
      <c r="I62" s="44"/>
      <c r="J62" s="44"/>
      <c r="M62" s="55"/>
    </row>
    <row r="63" spans="1:13" s="11" customFormat="1" x14ac:dyDescent="0.2">
      <c r="A63" s="11">
        <v>0.72263003214123334</v>
      </c>
      <c r="B63" s="58">
        <v>38412</v>
      </c>
      <c r="C63" s="44">
        <v>4.3890000000000002</v>
      </c>
      <c r="D63" s="44">
        <v>0.15</v>
      </c>
      <c r="E63" s="44">
        <v>0.02</v>
      </c>
      <c r="F63" s="45"/>
      <c r="G63" s="44"/>
      <c r="H63" s="44"/>
      <c r="I63" s="44"/>
      <c r="J63" s="44"/>
      <c r="M63" s="55"/>
    </row>
    <row r="64" spans="1:13" s="11" customFormat="1" x14ac:dyDescent="0.2">
      <c r="A64" s="11">
        <v>0.71829390470345467</v>
      </c>
      <c r="B64" s="58">
        <v>38443</v>
      </c>
      <c r="C64" s="44">
        <v>4.26</v>
      </c>
      <c r="D64" s="44">
        <v>7.0000000000000007E-2</v>
      </c>
      <c r="E64" s="44">
        <v>5.0000000000000001E-3</v>
      </c>
      <c r="F64" s="45"/>
      <c r="G64" s="44"/>
      <c r="H64" s="44"/>
      <c r="I64" s="44"/>
      <c r="J64" s="44"/>
      <c r="M64" s="55"/>
    </row>
    <row r="65" spans="1:13" s="11" customFormat="1" x14ac:dyDescent="0.2">
      <c r="A65" s="11">
        <v>0.7141201222907384</v>
      </c>
      <c r="B65" s="58">
        <v>38473</v>
      </c>
      <c r="C65" s="44">
        <v>4.3040000000000003</v>
      </c>
      <c r="D65" s="44">
        <v>7.0000000000000007E-2</v>
      </c>
      <c r="E65" s="44">
        <v>5.0000000000000001E-3</v>
      </c>
      <c r="F65" s="45"/>
      <c r="G65" s="44"/>
      <c r="H65" s="44"/>
      <c r="I65" s="44"/>
      <c r="J65" s="44"/>
      <c r="M65" s="55"/>
    </row>
    <row r="66" spans="1:13" s="11" customFormat="1" x14ac:dyDescent="0.2">
      <c r="A66" s="11">
        <v>0.70983032324682571</v>
      </c>
      <c r="B66" s="58">
        <v>38504</v>
      </c>
      <c r="C66" s="44">
        <v>4.3410000000000002</v>
      </c>
      <c r="D66" s="44">
        <v>7.0000000000000007E-2</v>
      </c>
      <c r="E66" s="44">
        <v>5.0000000000000001E-3</v>
      </c>
      <c r="F66" s="45"/>
      <c r="G66" s="44"/>
      <c r="H66" s="44"/>
      <c r="I66" s="44"/>
      <c r="J66" s="44"/>
      <c r="M66" s="55"/>
    </row>
    <row r="67" spans="1:13" s="11" customFormat="1" x14ac:dyDescent="0.2">
      <c r="A67" s="11">
        <v>0.70570116438922204</v>
      </c>
      <c r="B67" s="58">
        <v>38534</v>
      </c>
      <c r="C67" s="44">
        <v>4.3810000000000002</v>
      </c>
      <c r="D67" s="44">
        <v>7.0000000000000007E-2</v>
      </c>
      <c r="E67" s="44">
        <v>5.0000000000000001E-3</v>
      </c>
      <c r="F67" s="45"/>
      <c r="G67" s="44"/>
      <c r="H67" s="44"/>
      <c r="I67" s="44"/>
      <c r="J67" s="44"/>
      <c r="M67" s="55"/>
    </row>
    <row r="68" spans="1:13" s="11" customFormat="1" x14ac:dyDescent="0.2">
      <c r="A68" s="11">
        <v>0.70147631491965678</v>
      </c>
      <c r="B68" s="58">
        <v>38565</v>
      </c>
      <c r="C68" s="44">
        <v>4.4290000000000003</v>
      </c>
      <c r="D68" s="44">
        <v>7.0000000000000007E-2</v>
      </c>
      <c r="E68" s="44">
        <v>5.0000000000000001E-3</v>
      </c>
      <c r="F68" s="45"/>
      <c r="G68" s="44"/>
      <c r="H68" s="44"/>
      <c r="I68" s="44"/>
      <c r="J68" s="44"/>
      <c r="M68" s="55"/>
    </row>
    <row r="69" spans="1:13" s="11" customFormat="1" x14ac:dyDescent="0.2">
      <c r="A69" s="11">
        <v>0.69727965019527827</v>
      </c>
      <c r="B69" s="58">
        <v>38596</v>
      </c>
      <c r="C69" s="44">
        <v>4.4420000000000002</v>
      </c>
      <c r="D69" s="44">
        <v>7.0000000000000007E-2</v>
      </c>
      <c r="E69" s="44">
        <v>5.0000000000000001E-3</v>
      </c>
      <c r="F69" s="45"/>
      <c r="G69" s="44"/>
      <c r="H69" s="44"/>
      <c r="I69" s="44"/>
      <c r="J69" s="44"/>
      <c r="M69" s="55"/>
    </row>
    <row r="70" spans="1:13" s="11" customFormat="1" x14ac:dyDescent="0.2">
      <c r="A70" s="11">
        <v>0.6932407745621022</v>
      </c>
      <c r="B70" s="58">
        <v>38626</v>
      </c>
      <c r="C70" s="44">
        <v>4.4749999999999996</v>
      </c>
      <c r="D70" s="44">
        <v>7.0000000000000007E-2</v>
      </c>
      <c r="E70" s="44">
        <v>5.0000000000000001E-3</v>
      </c>
      <c r="F70" s="45"/>
      <c r="G70" s="44"/>
      <c r="H70" s="44"/>
      <c r="I70" s="44"/>
      <c r="J70" s="44"/>
      <c r="M70" s="55"/>
    </row>
    <row r="71" spans="1:13" s="11" customFormat="1" x14ac:dyDescent="0.2">
      <c r="A71" s="11">
        <v>0.68909031087122941</v>
      </c>
      <c r="B71" s="58">
        <v>38657</v>
      </c>
      <c r="C71" s="44">
        <v>4.5910000000000002</v>
      </c>
      <c r="D71" s="44">
        <v>0.12</v>
      </c>
      <c r="E71" s="44">
        <v>0.02</v>
      </c>
      <c r="F71" s="45"/>
      <c r="G71" s="44"/>
      <c r="H71" s="44"/>
      <c r="I71" s="44"/>
      <c r="J71" s="44"/>
      <c r="M71" s="55"/>
    </row>
    <row r="72" spans="1:13" s="11" customFormat="1" x14ac:dyDescent="0.2">
      <c r="A72" s="11">
        <v>0.68509591780511769</v>
      </c>
      <c r="B72" s="58">
        <v>38687</v>
      </c>
      <c r="C72" s="44">
        <v>4.7140000000000004</v>
      </c>
      <c r="D72" s="44">
        <v>0.14000000000000001</v>
      </c>
      <c r="E72" s="44">
        <v>0.02</v>
      </c>
      <c r="F72" s="45"/>
      <c r="G72" s="44"/>
      <c r="H72" s="44"/>
      <c r="I72" s="44"/>
      <c r="J72" s="44"/>
      <c r="M72" s="55"/>
    </row>
    <row r="73" spans="1:13" s="11" customFormat="1" x14ac:dyDescent="0.2">
      <c r="A73" s="11">
        <v>0.68099118481202314</v>
      </c>
      <c r="B73" s="58">
        <v>38718</v>
      </c>
      <c r="C73" s="44">
        <v>4.6989999999999998</v>
      </c>
      <c r="D73" s="44">
        <v>0.15</v>
      </c>
      <c r="E73" s="44">
        <v>0.02</v>
      </c>
      <c r="F73" s="45"/>
      <c r="G73" s="44"/>
      <c r="H73" s="44"/>
      <c r="I73" s="44"/>
      <c r="J73" s="44"/>
      <c r="M73" s="55"/>
    </row>
    <row r="74" spans="1:13" s="11" customFormat="1" x14ac:dyDescent="0.2">
      <c r="A74" s="11">
        <v>0.67690951315130843</v>
      </c>
      <c r="B74" s="58">
        <v>38749</v>
      </c>
      <c r="C74" s="44">
        <v>4.5789999999999997</v>
      </c>
      <c r="D74" s="44">
        <v>0.14000000000000001</v>
      </c>
      <c r="E74" s="44">
        <v>0.02</v>
      </c>
      <c r="F74" s="45"/>
      <c r="G74" s="44"/>
      <c r="H74" s="44"/>
      <c r="I74" s="44"/>
      <c r="J74" s="44"/>
      <c r="M74" s="55"/>
    </row>
    <row r="75" spans="1:13" s="11" customFormat="1" x14ac:dyDescent="0.2">
      <c r="A75" s="11">
        <v>0.67324256403132365</v>
      </c>
      <c r="B75" s="58">
        <v>38777</v>
      </c>
      <c r="C75" s="44">
        <v>4.4390000000000001</v>
      </c>
      <c r="D75" s="44">
        <v>0.13500000000000001</v>
      </c>
      <c r="E75" s="44">
        <v>0.02</v>
      </c>
      <c r="F75" s="45"/>
      <c r="G75" s="44"/>
      <c r="H75" s="44"/>
      <c r="I75" s="44"/>
      <c r="J75" s="44"/>
      <c r="M75" s="55"/>
    </row>
    <row r="76" spans="1:13" s="11" customFormat="1" x14ac:dyDescent="0.2">
      <c r="A76" s="11">
        <v>0.66920445281980057</v>
      </c>
      <c r="B76" s="58">
        <v>38808</v>
      </c>
      <c r="C76" s="44">
        <v>4.3099999999999996</v>
      </c>
      <c r="D76" s="44">
        <v>7.0000000000000007E-2</v>
      </c>
      <c r="E76" s="44">
        <v>5.0000000000000001E-3</v>
      </c>
      <c r="F76" s="45"/>
      <c r="G76" s="44"/>
      <c r="H76" s="44"/>
      <c r="I76" s="44"/>
      <c r="J76" s="44"/>
      <c r="M76" s="55"/>
    </row>
    <row r="77" spans="1:13" s="11" customFormat="1" x14ac:dyDescent="0.2">
      <c r="A77" s="11">
        <v>0.66531823228681974</v>
      </c>
      <c r="B77" s="58">
        <v>38838</v>
      </c>
      <c r="C77" s="44">
        <v>4.3540000000000001</v>
      </c>
      <c r="D77" s="44">
        <v>7.0000000000000007E-2</v>
      </c>
      <c r="E77" s="44">
        <v>5.0000000000000001E-3</v>
      </c>
      <c r="F77" s="45"/>
      <c r="G77" s="44"/>
      <c r="H77" s="44"/>
      <c r="I77" s="44"/>
      <c r="J77" s="44"/>
      <c r="M77" s="55"/>
    </row>
    <row r="78" spans="1:13" s="11" customFormat="1" x14ac:dyDescent="0.2">
      <c r="A78" s="11">
        <v>0.6613247060502917</v>
      </c>
      <c r="B78" s="58">
        <v>38869</v>
      </c>
      <c r="C78" s="44">
        <v>4.391</v>
      </c>
      <c r="D78" s="44">
        <v>7.0000000000000007E-2</v>
      </c>
      <c r="E78" s="44">
        <v>5.0000000000000001E-3</v>
      </c>
      <c r="F78" s="45"/>
      <c r="G78" s="44"/>
      <c r="H78" s="44"/>
      <c r="I78" s="44"/>
      <c r="J78" s="44"/>
      <c r="M78" s="55"/>
    </row>
    <row r="79" spans="1:13" s="11" customFormat="1" x14ac:dyDescent="0.2">
      <c r="A79" s="11">
        <v>0.65748141138045935</v>
      </c>
      <c r="B79" s="58">
        <v>38899</v>
      </c>
      <c r="C79" s="44">
        <v>4.431</v>
      </c>
      <c r="D79" s="44">
        <v>7.0000000000000007E-2</v>
      </c>
      <c r="E79" s="44">
        <v>5.0000000000000001E-3</v>
      </c>
      <c r="F79" s="45"/>
      <c r="G79" s="44"/>
      <c r="H79" s="44"/>
      <c r="I79" s="44"/>
      <c r="J79" s="44"/>
      <c r="M79" s="55"/>
    </row>
    <row r="80" spans="1:13" s="11" customFormat="1" x14ac:dyDescent="0.2">
      <c r="A80" s="11">
        <v>0.65353201468202937</v>
      </c>
      <c r="B80" s="58">
        <v>38930</v>
      </c>
      <c r="C80" s="44">
        <v>4.4790000000000001</v>
      </c>
      <c r="D80" s="44">
        <v>7.0000000000000007E-2</v>
      </c>
      <c r="E80" s="44">
        <v>5.0000000000000001E-3</v>
      </c>
      <c r="F80" s="45"/>
      <c r="G80" s="44"/>
      <c r="H80" s="44"/>
      <c r="I80" s="44"/>
      <c r="J80" s="44"/>
      <c r="M80" s="55"/>
    </row>
    <row r="81" spans="1:13" s="11" customFormat="1" x14ac:dyDescent="0.2">
      <c r="A81" s="11">
        <v>0.64960487128328126</v>
      </c>
      <c r="B81" s="58">
        <v>38961</v>
      </c>
      <c r="C81" s="44">
        <v>4.492</v>
      </c>
      <c r="D81" s="44">
        <v>7.0000000000000007E-2</v>
      </c>
      <c r="E81" s="44">
        <v>5.0000000000000001E-3</v>
      </c>
      <c r="F81" s="45"/>
      <c r="G81" s="44"/>
      <c r="H81" s="44"/>
      <c r="I81" s="44"/>
      <c r="J81" s="44"/>
      <c r="M81" s="55"/>
    </row>
    <row r="82" spans="1:13" s="11" customFormat="1" x14ac:dyDescent="0.2">
      <c r="A82" s="11">
        <v>0.64582548878437995</v>
      </c>
      <c r="B82" s="58">
        <v>38991</v>
      </c>
      <c r="C82" s="44">
        <v>4.5250000000000004</v>
      </c>
      <c r="D82" s="44">
        <v>7.0000000000000007E-2</v>
      </c>
      <c r="E82" s="44">
        <v>5.0000000000000001E-3</v>
      </c>
      <c r="F82" s="45"/>
      <c r="G82" s="44"/>
      <c r="H82" s="44"/>
      <c r="I82" s="44"/>
      <c r="J82" s="44"/>
      <c r="M82" s="55"/>
    </row>
    <row r="83" spans="1:13" s="11" customFormat="1" x14ac:dyDescent="0.2">
      <c r="A83" s="11">
        <v>0.6419417959878907</v>
      </c>
      <c r="B83" s="58">
        <v>39022</v>
      </c>
      <c r="C83" s="44">
        <v>4.641</v>
      </c>
      <c r="D83" s="44">
        <v>0.12</v>
      </c>
      <c r="E83" s="44">
        <v>0.02</v>
      </c>
      <c r="F83" s="45"/>
      <c r="G83" s="44"/>
      <c r="H83" s="44"/>
      <c r="I83" s="44"/>
      <c r="J83" s="44"/>
      <c r="M83" s="55"/>
    </row>
    <row r="84" spans="1:13" s="11" customFormat="1" x14ac:dyDescent="0.2">
      <c r="A84" s="11">
        <v>0.63820424666121445</v>
      </c>
      <c r="B84" s="58">
        <v>39052</v>
      </c>
      <c r="C84" s="44">
        <v>4.7640000000000002</v>
      </c>
      <c r="D84" s="44">
        <v>0.14000000000000001</v>
      </c>
      <c r="E84" s="44">
        <v>0.02</v>
      </c>
      <c r="F84" s="45"/>
      <c r="G84" s="44"/>
      <c r="H84" s="44"/>
      <c r="I84" s="44"/>
      <c r="J84" s="44"/>
      <c r="M84" s="55"/>
    </row>
    <row r="85" spans="1:13" s="11" customFormat="1" x14ac:dyDescent="0.2">
      <c r="A85" s="11">
        <v>0.63436355952634937</v>
      </c>
      <c r="B85" s="58">
        <v>39083</v>
      </c>
      <c r="C85" s="44">
        <v>4.7640000000000002</v>
      </c>
      <c r="D85" s="44">
        <v>0.15</v>
      </c>
      <c r="E85" s="44">
        <v>0.02</v>
      </c>
      <c r="F85" s="45"/>
      <c r="G85" s="44"/>
      <c r="H85" s="44"/>
      <c r="I85" s="44"/>
      <c r="J85" s="44"/>
      <c r="M85" s="55"/>
    </row>
    <row r="86" spans="1:13" s="11" customFormat="1" x14ac:dyDescent="0.2">
      <c r="A86" s="11">
        <v>0.63054455853622315</v>
      </c>
      <c r="B86" s="58">
        <v>39114</v>
      </c>
      <c r="C86" s="44">
        <v>4.6440000000000001</v>
      </c>
      <c r="D86" s="44">
        <v>0.14000000000000001</v>
      </c>
      <c r="E86" s="44">
        <v>0.02</v>
      </c>
      <c r="F86" s="45"/>
      <c r="G86" s="44"/>
      <c r="H86" s="44"/>
      <c r="I86" s="44"/>
      <c r="J86" s="44"/>
      <c r="M86" s="55"/>
    </row>
    <row r="87" spans="1:13" s="11" customFormat="1" x14ac:dyDescent="0.2">
      <c r="A87" s="11">
        <v>0.62711368373142506</v>
      </c>
      <c r="B87" s="58">
        <v>39142</v>
      </c>
      <c r="C87" s="44">
        <v>4.5039999999999996</v>
      </c>
      <c r="D87" s="44">
        <v>0.13500000000000001</v>
      </c>
      <c r="E87" s="44">
        <v>0.02</v>
      </c>
      <c r="F87" s="45"/>
      <c r="G87" s="44"/>
      <c r="H87" s="44"/>
      <c r="I87" s="44"/>
      <c r="J87" s="44"/>
      <c r="M87" s="55"/>
    </row>
    <row r="88" spans="1:13" s="11" customFormat="1" x14ac:dyDescent="0.2">
      <c r="A88" s="11">
        <v>0.62333564377659889</v>
      </c>
      <c r="B88" s="58">
        <v>39173</v>
      </c>
      <c r="C88" s="44">
        <v>4.375</v>
      </c>
      <c r="D88" s="44">
        <v>0.08</v>
      </c>
      <c r="E88" s="44">
        <v>5.0000000000000001E-3</v>
      </c>
      <c r="F88" s="45"/>
      <c r="G88" s="44"/>
      <c r="H88" s="44"/>
      <c r="I88" s="44"/>
      <c r="J88" s="44"/>
      <c r="M88" s="55"/>
    </row>
    <row r="89" spans="1:13" s="11" customFormat="1" x14ac:dyDescent="0.2">
      <c r="A89" s="11">
        <v>0.61969981351835246</v>
      </c>
      <c r="B89" s="58">
        <v>39203</v>
      </c>
      <c r="C89" s="44">
        <v>4.4189999999999996</v>
      </c>
      <c r="D89" s="44">
        <v>7.0000000000000007E-2</v>
      </c>
      <c r="E89" s="44">
        <v>5.0000000000000001E-3</v>
      </c>
      <c r="F89" s="45"/>
      <c r="G89" s="44"/>
      <c r="H89" s="44"/>
      <c r="I89" s="44"/>
      <c r="J89" s="44"/>
      <c r="M89" s="55"/>
    </row>
    <row r="90" spans="1:13" s="11" customFormat="1" x14ac:dyDescent="0.2">
      <c r="A90" s="11">
        <v>0.61596369549151808</v>
      </c>
      <c r="B90" s="58">
        <v>39234</v>
      </c>
      <c r="C90" s="44">
        <v>4.4560000000000004</v>
      </c>
      <c r="D90" s="44">
        <v>0.06</v>
      </c>
      <c r="E90" s="44">
        <v>5.0000000000000001E-3</v>
      </c>
      <c r="F90" s="45"/>
      <c r="G90" s="44"/>
      <c r="H90" s="44"/>
      <c r="I90" s="44"/>
      <c r="J90" s="44"/>
      <c r="M90" s="55"/>
    </row>
    <row r="91" spans="1:13" s="11" customFormat="1" x14ac:dyDescent="0.2">
      <c r="A91" s="11">
        <v>0.61236822592633033</v>
      </c>
      <c r="B91" s="58">
        <v>39264</v>
      </c>
      <c r="C91" s="44">
        <v>4.4960000000000004</v>
      </c>
      <c r="D91" s="44">
        <v>0.06</v>
      </c>
      <c r="E91" s="44">
        <v>5.0000000000000001E-3</v>
      </c>
      <c r="F91" s="45"/>
      <c r="G91" s="44"/>
      <c r="H91" s="44"/>
      <c r="I91" s="44"/>
      <c r="J91" s="44"/>
      <c r="M91" s="55"/>
    </row>
    <row r="92" spans="1:13" s="11" customFormat="1" x14ac:dyDescent="0.2">
      <c r="A92" s="11">
        <v>0.60869726893324749</v>
      </c>
      <c r="B92" s="58">
        <v>39295</v>
      </c>
      <c r="C92" s="44">
        <v>4.5439999999999996</v>
      </c>
      <c r="D92" s="44">
        <v>0.06</v>
      </c>
      <c r="E92" s="44">
        <v>5.0000000000000001E-3</v>
      </c>
      <c r="F92" s="45"/>
      <c r="G92" s="44"/>
      <c r="H92" s="44"/>
      <c r="I92" s="44"/>
      <c r="J92" s="44"/>
      <c r="M92" s="55"/>
    </row>
    <row r="93" spans="1:13" s="11" customFormat="1" x14ac:dyDescent="0.2">
      <c r="A93" s="11">
        <v>0.60505579557240563</v>
      </c>
      <c r="B93" s="58">
        <v>39326</v>
      </c>
      <c r="C93" s="44">
        <v>4.5570000000000004</v>
      </c>
      <c r="D93" s="44">
        <v>0.08</v>
      </c>
      <c r="E93" s="44">
        <v>5.0000000000000001E-3</v>
      </c>
      <c r="F93" s="45"/>
      <c r="G93" s="44"/>
      <c r="H93" s="44"/>
      <c r="I93" s="44"/>
      <c r="J93" s="44"/>
      <c r="M93" s="55"/>
    </row>
    <row r="94" spans="1:13" s="11" customFormat="1" x14ac:dyDescent="0.2">
      <c r="A94" s="11">
        <v>0.60155195661961214</v>
      </c>
      <c r="B94" s="58">
        <v>39356</v>
      </c>
      <c r="C94" s="44">
        <v>4.59</v>
      </c>
      <c r="D94" s="44">
        <v>0.09</v>
      </c>
      <c r="E94" s="44">
        <v>5.0000000000000001E-3</v>
      </c>
      <c r="F94" s="45"/>
      <c r="G94" s="44"/>
      <c r="H94" s="44"/>
      <c r="I94" s="44"/>
      <c r="J94" s="44"/>
      <c r="M94" s="55"/>
    </row>
    <row r="95" spans="1:13" s="11" customFormat="1" x14ac:dyDescent="0.2">
      <c r="A95" s="11">
        <v>0.59795204652273093</v>
      </c>
      <c r="B95" s="58">
        <v>39387</v>
      </c>
      <c r="C95" s="44">
        <v>4.7060000000000004</v>
      </c>
      <c r="D95" s="44">
        <v>0.1225</v>
      </c>
      <c r="E95" s="44">
        <v>0.02</v>
      </c>
      <c r="F95" s="45"/>
      <c r="G95" s="44"/>
      <c r="H95" s="44"/>
      <c r="I95" s="44"/>
      <c r="J95" s="44"/>
      <c r="M95" s="55"/>
    </row>
    <row r="96" spans="1:13" s="11" customFormat="1" x14ac:dyDescent="0.2">
      <c r="A96" s="11">
        <v>0.59448820682923187</v>
      </c>
      <c r="B96" s="58">
        <v>39417</v>
      </c>
      <c r="C96" s="44">
        <v>4.8289999999999997</v>
      </c>
      <c r="D96" s="44">
        <v>0.14249999999999999</v>
      </c>
      <c r="E96" s="44">
        <v>0.02</v>
      </c>
      <c r="F96" s="45"/>
      <c r="G96" s="44"/>
      <c r="H96" s="44"/>
      <c r="I96" s="44"/>
      <c r="J96" s="44"/>
      <c r="M96" s="55"/>
    </row>
    <row r="97" spans="1:13" s="11" customFormat="1" x14ac:dyDescent="0.2">
      <c r="A97" s="11">
        <v>0.59092939984897952</v>
      </c>
      <c r="B97" s="58">
        <v>39448</v>
      </c>
      <c r="C97" s="44">
        <v>4.8390000000000004</v>
      </c>
      <c r="D97" s="44">
        <v>0.1525</v>
      </c>
      <c r="E97" s="44">
        <v>0.02</v>
      </c>
      <c r="F97" s="45"/>
      <c r="G97" s="44"/>
      <c r="H97" s="44"/>
      <c r="I97" s="44"/>
      <c r="J97" s="44"/>
      <c r="M97" s="55"/>
    </row>
    <row r="98" spans="1:13" s="11" customFormat="1" x14ac:dyDescent="0.2">
      <c r="A98" s="11">
        <v>0.5873913065758265</v>
      </c>
      <c r="B98" s="58">
        <v>39479</v>
      </c>
      <c r="C98" s="44">
        <v>4.7190000000000003</v>
      </c>
      <c r="D98" s="44">
        <v>0.14249999999999999</v>
      </c>
      <c r="E98" s="44">
        <v>0.02</v>
      </c>
      <c r="F98" s="45"/>
      <c r="G98" s="44"/>
      <c r="H98" s="44"/>
      <c r="I98" s="44"/>
      <c r="J98" s="44"/>
      <c r="M98" s="55"/>
    </row>
    <row r="99" spans="1:13" s="11" customFormat="1" x14ac:dyDescent="0.2">
      <c r="A99" s="11">
        <v>0.58410012606265127</v>
      </c>
      <c r="B99" s="58">
        <v>39508</v>
      </c>
      <c r="C99" s="44">
        <v>4.5789999999999997</v>
      </c>
      <c r="D99" s="44">
        <v>0.13750000000000001</v>
      </c>
      <c r="E99" s="44">
        <v>0.02</v>
      </c>
      <c r="F99" s="45"/>
      <c r="G99" s="44"/>
      <c r="H99" s="44"/>
      <c r="I99" s="44"/>
      <c r="J99" s="44"/>
      <c r="M99" s="55"/>
    </row>
    <row r="100" spans="1:13" s="11" customFormat="1" x14ac:dyDescent="0.2">
      <c r="A100" s="11">
        <v>0.58060179224178565</v>
      </c>
      <c r="B100" s="58">
        <v>39539</v>
      </c>
      <c r="C100" s="44">
        <v>4.45</v>
      </c>
      <c r="D100" s="44">
        <v>8.2500000000000004E-2</v>
      </c>
      <c r="E100" s="44">
        <v>5.0000000000000001E-3</v>
      </c>
      <c r="F100" s="45"/>
      <c r="G100" s="44"/>
      <c r="H100" s="44"/>
      <c r="I100" s="44"/>
      <c r="J100" s="44"/>
      <c r="M100" s="55"/>
    </row>
    <row r="101" spans="1:13" s="11" customFormat="1" x14ac:dyDescent="0.2">
      <c r="A101" s="11">
        <v>0.57723570620837261</v>
      </c>
      <c r="B101" s="58">
        <v>39569</v>
      </c>
      <c r="C101" s="44">
        <v>4.4939999999999998</v>
      </c>
      <c r="D101" s="44">
        <v>7.2499999999999995E-2</v>
      </c>
      <c r="E101" s="44">
        <v>5.0000000000000001E-3</v>
      </c>
      <c r="F101" s="45"/>
      <c r="G101" s="44"/>
      <c r="H101" s="44"/>
      <c r="I101" s="44"/>
      <c r="J101" s="44"/>
      <c r="M101" s="55"/>
    </row>
    <row r="102" spans="1:13" s="11" customFormat="1" x14ac:dyDescent="0.2">
      <c r="A102" s="11">
        <v>0.57377735022896204</v>
      </c>
      <c r="B102" s="58">
        <v>39600</v>
      </c>
      <c r="C102" s="44">
        <v>4.5309999999999997</v>
      </c>
      <c r="D102" s="44">
        <v>6.25E-2</v>
      </c>
      <c r="E102" s="44">
        <v>5.0000000000000001E-3</v>
      </c>
      <c r="F102" s="45"/>
      <c r="G102" s="44"/>
      <c r="H102" s="44"/>
      <c r="I102" s="44"/>
      <c r="J102" s="44"/>
      <c r="M102" s="55"/>
    </row>
    <row r="103" spans="1:13" s="11" customFormat="1" x14ac:dyDescent="0.2">
      <c r="A103" s="11">
        <v>0.57044973741323912</v>
      </c>
      <c r="B103" s="58">
        <v>39630</v>
      </c>
      <c r="C103" s="44">
        <v>4.5709999999999997</v>
      </c>
      <c r="D103" s="44">
        <v>6.25E-2</v>
      </c>
      <c r="E103" s="44">
        <v>5.0000000000000001E-3</v>
      </c>
      <c r="F103" s="45"/>
      <c r="G103" s="44"/>
      <c r="H103" s="44"/>
      <c r="I103" s="44"/>
      <c r="J103" s="44"/>
      <c r="M103" s="55"/>
    </row>
    <row r="104" spans="1:13" s="11" customFormat="1" x14ac:dyDescent="0.2">
      <c r="A104" s="11">
        <v>0.56703091610937861</v>
      </c>
      <c r="B104" s="58">
        <v>39661</v>
      </c>
      <c r="C104" s="44">
        <v>4.6189999999999998</v>
      </c>
      <c r="D104" s="44">
        <v>6.25E-2</v>
      </c>
      <c r="E104" s="44">
        <v>5.0000000000000001E-3</v>
      </c>
      <c r="F104" s="45"/>
      <c r="G104" s="44"/>
      <c r="H104" s="44"/>
      <c r="I104" s="44"/>
      <c r="J104" s="44"/>
      <c r="M104" s="55"/>
    </row>
    <row r="105" spans="1:13" s="11" customFormat="1" x14ac:dyDescent="0.2">
      <c r="A105" s="11">
        <v>0.5636320178875811</v>
      </c>
      <c r="B105" s="58">
        <v>39692</v>
      </c>
      <c r="C105" s="44">
        <v>4.6319999999999997</v>
      </c>
      <c r="D105" s="44">
        <v>8.2500000000000004E-2</v>
      </c>
      <c r="E105" s="44">
        <v>5.0000000000000001E-3</v>
      </c>
      <c r="F105" s="45"/>
      <c r="G105" s="44"/>
      <c r="H105" s="44"/>
      <c r="I105" s="44"/>
      <c r="J105" s="44"/>
      <c r="M105" s="55"/>
    </row>
    <row r="106" spans="1:13" s="11" customFormat="1" x14ac:dyDescent="0.2">
      <c r="A106" s="11">
        <v>0.56036162490275465</v>
      </c>
      <c r="B106" s="58">
        <v>39722</v>
      </c>
      <c r="C106" s="44">
        <v>4.665</v>
      </c>
      <c r="D106" s="44">
        <v>9.2499999999999999E-2</v>
      </c>
      <c r="E106" s="44">
        <v>5.0000000000000001E-3</v>
      </c>
      <c r="F106" s="45"/>
      <c r="G106" s="44"/>
      <c r="H106" s="44"/>
      <c r="I106" s="44"/>
      <c r="J106" s="44"/>
      <c r="M106" s="55"/>
    </row>
    <row r="107" spans="1:13" s="11" customFormat="1" x14ac:dyDescent="0.2">
      <c r="A107" s="11">
        <v>0.55700160194554882</v>
      </c>
      <c r="B107" s="58">
        <v>39753</v>
      </c>
      <c r="C107" s="44">
        <v>4.7809999999999997</v>
      </c>
      <c r="D107" s="44">
        <v>0.1275</v>
      </c>
      <c r="E107" s="44">
        <v>0.02</v>
      </c>
      <c r="F107" s="45"/>
      <c r="G107" s="44"/>
      <c r="H107" s="44"/>
      <c r="I107" s="44"/>
      <c r="J107" s="44"/>
      <c r="M107" s="55"/>
    </row>
    <row r="108" spans="1:13" s="11" customFormat="1" x14ac:dyDescent="0.2">
      <c r="A108" s="11">
        <v>0.55376862090463874</v>
      </c>
      <c r="B108" s="58">
        <v>39783</v>
      </c>
      <c r="C108" s="44">
        <v>4.9039999999999999</v>
      </c>
      <c r="D108" s="44">
        <v>0.14749999999999999</v>
      </c>
      <c r="E108" s="44">
        <v>0.02</v>
      </c>
      <c r="F108" s="45"/>
      <c r="G108" s="44"/>
      <c r="H108" s="44"/>
      <c r="I108" s="44"/>
      <c r="J108" s="44"/>
      <c r="M108" s="55"/>
    </row>
    <row r="109" spans="1:13" s="11" customFormat="1" x14ac:dyDescent="0.2">
      <c r="A109" s="11">
        <v>0.55044704186986437</v>
      </c>
      <c r="B109" s="58">
        <v>39814</v>
      </c>
      <c r="C109" s="44">
        <v>4.9189999999999996</v>
      </c>
      <c r="D109" s="44">
        <v>0.1575</v>
      </c>
      <c r="E109" s="44">
        <v>0.02</v>
      </c>
      <c r="F109" s="45"/>
      <c r="G109" s="44"/>
      <c r="H109" s="44"/>
      <c r="I109" s="44"/>
      <c r="J109" s="44"/>
      <c r="M109" s="55"/>
    </row>
    <row r="110" spans="1:13" s="11" customFormat="1" x14ac:dyDescent="0.2">
      <c r="A110" s="11">
        <v>0.54714483609202003</v>
      </c>
      <c r="B110" s="58">
        <v>39845</v>
      </c>
      <c r="C110" s="44">
        <v>4.7990000000000004</v>
      </c>
      <c r="D110" s="44">
        <v>0.14749999999999999</v>
      </c>
      <c r="E110" s="44">
        <v>0.02</v>
      </c>
      <c r="F110" s="45"/>
      <c r="G110" s="44"/>
      <c r="H110" s="44"/>
      <c r="I110" s="44"/>
      <c r="J110" s="44"/>
      <c r="M110" s="55"/>
    </row>
    <row r="111" spans="1:13" s="11" customFormat="1" x14ac:dyDescent="0.2">
      <c r="A111" s="11">
        <v>0.54417875916513703</v>
      </c>
      <c r="B111" s="58">
        <v>39873</v>
      </c>
      <c r="C111" s="44">
        <v>4.6589999999999998</v>
      </c>
      <c r="D111" s="44">
        <v>0.14249999999999999</v>
      </c>
      <c r="E111" s="44">
        <v>0.02</v>
      </c>
      <c r="F111" s="45"/>
      <c r="G111" s="44"/>
      <c r="H111" s="44"/>
      <c r="I111" s="44"/>
      <c r="J111" s="44"/>
      <c r="M111" s="55"/>
    </row>
    <row r="112" spans="1:13" s="11" customFormat="1" x14ac:dyDescent="0.2">
      <c r="A112" s="11">
        <v>0.5409131227684929</v>
      </c>
      <c r="B112" s="58">
        <v>39904</v>
      </c>
      <c r="C112" s="44">
        <v>4.53</v>
      </c>
      <c r="D112" s="44">
        <v>8.7499999999999994E-2</v>
      </c>
      <c r="E112" s="44">
        <v>5.0000000000000001E-3</v>
      </c>
      <c r="F112" s="45"/>
      <c r="G112" s="44"/>
      <c r="H112" s="44"/>
      <c r="I112" s="44"/>
      <c r="J112" s="44"/>
      <c r="M112" s="55"/>
    </row>
    <row r="113" spans="1:13" s="11" customFormat="1" x14ac:dyDescent="0.2">
      <c r="A113" s="11">
        <v>0.53777097511739225</v>
      </c>
      <c r="B113" s="58">
        <v>39934</v>
      </c>
      <c r="C113" s="44">
        <v>4.5739999999999998</v>
      </c>
      <c r="D113" s="44">
        <v>7.7499999999999999E-2</v>
      </c>
      <c r="E113" s="44">
        <v>5.0000000000000001E-3</v>
      </c>
      <c r="F113" s="45"/>
      <c r="G113" s="44"/>
      <c r="H113" s="44"/>
      <c r="I113" s="44"/>
      <c r="J113" s="44"/>
      <c r="M113" s="55"/>
    </row>
    <row r="114" spans="1:13" s="11" customFormat="1" x14ac:dyDescent="0.2">
      <c r="A114" s="11">
        <v>0.53454273470442393</v>
      </c>
      <c r="B114" s="58">
        <v>39965</v>
      </c>
      <c r="C114" s="44">
        <v>4.6109999999999998</v>
      </c>
      <c r="D114" s="44">
        <v>6.7500000000000004E-2</v>
      </c>
      <c r="E114" s="44">
        <v>5.0000000000000001E-3</v>
      </c>
      <c r="F114" s="45"/>
      <c r="G114" s="44"/>
      <c r="H114" s="44"/>
      <c r="I114" s="44"/>
      <c r="J114" s="44"/>
      <c r="M114" s="55"/>
    </row>
    <row r="115" spans="1:13" s="11" customFormat="1" x14ac:dyDescent="0.2">
      <c r="A115" s="11">
        <v>0.53143657514007903</v>
      </c>
      <c r="B115" s="58">
        <v>39995</v>
      </c>
      <c r="C115" s="44">
        <v>4.6509999999999998</v>
      </c>
      <c r="D115" s="44">
        <v>6.7500000000000004E-2</v>
      </c>
      <c r="E115" s="44">
        <v>5.0000000000000001E-3</v>
      </c>
      <c r="F115" s="45"/>
      <c r="G115" s="44"/>
      <c r="H115" s="44"/>
      <c r="I115" s="44"/>
      <c r="J115" s="44"/>
      <c r="M115" s="55"/>
    </row>
    <row r="116" spans="1:13" s="11" customFormat="1" x14ac:dyDescent="0.2">
      <c r="A116" s="11">
        <v>0.52824531525079188</v>
      </c>
      <c r="B116" s="58">
        <v>40026</v>
      </c>
      <c r="C116" s="44">
        <v>4.6989999999999998</v>
      </c>
      <c r="D116" s="44">
        <v>6.7500000000000004E-2</v>
      </c>
      <c r="E116" s="44">
        <v>5.0000000000000001E-3</v>
      </c>
      <c r="F116" s="45"/>
      <c r="G116" s="44"/>
      <c r="H116" s="44"/>
      <c r="I116" s="44"/>
      <c r="J116" s="44"/>
      <c r="M116" s="55"/>
    </row>
    <row r="117" spans="1:13" s="11" customFormat="1" x14ac:dyDescent="0.2">
      <c r="A117" s="11">
        <v>0.52507269095781717</v>
      </c>
      <c r="B117" s="58">
        <v>40057</v>
      </c>
      <c r="C117" s="44">
        <v>4.7119999999999997</v>
      </c>
      <c r="D117" s="44">
        <v>8.7499999999999994E-2</v>
      </c>
      <c r="E117" s="44">
        <v>5.0000000000000001E-3</v>
      </c>
      <c r="F117" s="45"/>
      <c r="G117" s="44"/>
      <c r="H117" s="44"/>
      <c r="I117" s="44"/>
      <c r="J117" s="44"/>
      <c r="M117" s="55"/>
    </row>
    <row r="118" spans="1:13" s="11" customFormat="1" x14ac:dyDescent="0.2">
      <c r="A118" s="11">
        <v>0.5220200535199474</v>
      </c>
      <c r="B118" s="58">
        <v>40087</v>
      </c>
      <c r="C118" s="44">
        <v>4.7450000000000001</v>
      </c>
      <c r="D118" s="44">
        <v>9.7500000000000003E-2</v>
      </c>
      <c r="E118" s="44">
        <v>5.0000000000000001E-3</v>
      </c>
      <c r="F118" s="45"/>
      <c r="G118" s="44"/>
      <c r="H118" s="44"/>
      <c r="I118" s="44"/>
      <c r="J118" s="44"/>
      <c r="M118" s="55"/>
    </row>
    <row r="119" spans="1:13" s="11" customFormat="1" x14ac:dyDescent="0.2">
      <c r="A119" s="11">
        <v>0.51888379158470954</v>
      </c>
      <c r="B119" s="58">
        <v>40118</v>
      </c>
      <c r="C119" s="44">
        <v>4.8609999999999998</v>
      </c>
      <c r="D119" s="44">
        <v>0.13</v>
      </c>
      <c r="E119" s="44">
        <v>0.02</v>
      </c>
      <c r="F119" s="45"/>
      <c r="G119" s="44"/>
      <c r="H119" s="44"/>
      <c r="I119" s="44"/>
      <c r="J119" s="44"/>
      <c r="M119" s="55"/>
    </row>
    <row r="120" spans="1:13" s="11" customFormat="1" x14ac:dyDescent="0.2">
      <c r="A120" s="11">
        <v>0.51586614734058689</v>
      </c>
      <c r="B120" s="58">
        <v>40148</v>
      </c>
      <c r="C120" s="44">
        <v>4.984</v>
      </c>
      <c r="D120" s="44">
        <v>0.15</v>
      </c>
      <c r="E120" s="44">
        <v>0.02</v>
      </c>
      <c r="F120" s="45"/>
      <c r="G120" s="44"/>
      <c r="H120" s="44"/>
      <c r="I120" s="44"/>
      <c r="J120" s="44"/>
      <c r="M120" s="55"/>
    </row>
    <row r="121" spans="1:13" s="11" customFormat="1" x14ac:dyDescent="0.2">
      <c r="A121" s="11">
        <v>0.51276584341366438</v>
      </c>
      <c r="B121" s="58">
        <v>40179</v>
      </c>
      <c r="C121" s="44">
        <v>5.0039999999999996</v>
      </c>
      <c r="D121" s="44">
        <v>0.16</v>
      </c>
      <c r="E121" s="44">
        <v>0.02</v>
      </c>
      <c r="F121" s="45"/>
      <c r="G121" s="44"/>
      <c r="H121" s="44"/>
      <c r="I121" s="44"/>
      <c r="J121" s="44"/>
      <c r="M121" s="55"/>
    </row>
    <row r="122" spans="1:13" s="11" customFormat="1" x14ac:dyDescent="0.2">
      <c r="A122" s="11">
        <v>0.509683659665084</v>
      </c>
      <c r="B122" s="58">
        <v>40210</v>
      </c>
      <c r="C122" s="44">
        <v>4.8840000000000003</v>
      </c>
      <c r="D122" s="44">
        <v>0.15</v>
      </c>
      <c r="E122" s="44">
        <v>0.02</v>
      </c>
      <c r="F122" s="45"/>
      <c r="G122" s="44"/>
      <c r="H122" s="44"/>
      <c r="I122" s="44"/>
      <c r="J122" s="44"/>
      <c r="M122" s="55"/>
    </row>
    <row r="123" spans="1:13" s="11" customFormat="1" x14ac:dyDescent="0.2">
      <c r="A123" s="11">
        <v>0.50691524097428364</v>
      </c>
      <c r="B123" s="58">
        <v>40238</v>
      </c>
      <c r="C123" s="44">
        <v>4.7439999999999998</v>
      </c>
      <c r="D123" s="44">
        <v>0.14499999999999999</v>
      </c>
      <c r="E123" s="44">
        <v>0.02</v>
      </c>
      <c r="F123" s="45"/>
      <c r="G123" s="44"/>
      <c r="H123" s="44"/>
      <c r="I123" s="44"/>
      <c r="J123" s="44"/>
      <c r="M123" s="55"/>
    </row>
    <row r="124" spans="1:13" s="11" customFormat="1" x14ac:dyDescent="0.2">
      <c r="A124" s="11">
        <v>0.50386726064502707</v>
      </c>
      <c r="B124" s="58">
        <v>40269</v>
      </c>
      <c r="C124" s="44">
        <v>4.6150000000000002</v>
      </c>
      <c r="D124" s="44">
        <v>0.09</v>
      </c>
      <c r="E124" s="44">
        <v>5.0000000000000001E-3</v>
      </c>
      <c r="F124" s="45"/>
      <c r="G124" s="44"/>
      <c r="H124" s="44"/>
      <c r="I124" s="44"/>
      <c r="J124" s="44"/>
      <c r="M124" s="55"/>
    </row>
    <row r="125" spans="1:13" s="11" customFormat="1" x14ac:dyDescent="0.2">
      <c r="A125" s="11">
        <v>0.50093457360586235</v>
      </c>
      <c r="B125" s="58">
        <v>40299</v>
      </c>
      <c r="C125" s="44">
        <v>4.6589999999999998</v>
      </c>
      <c r="D125" s="44">
        <v>0.08</v>
      </c>
      <c r="E125" s="44">
        <v>5.0000000000000001E-3</v>
      </c>
      <c r="F125" s="45"/>
      <c r="G125" s="44"/>
      <c r="H125" s="44"/>
      <c r="I125" s="44"/>
      <c r="J125" s="44"/>
      <c r="M125" s="55"/>
    </row>
    <row r="126" spans="1:13" s="11" customFormat="1" x14ac:dyDescent="0.2">
      <c r="A126" s="11">
        <v>0.49792156896827466</v>
      </c>
      <c r="B126" s="58">
        <v>40330</v>
      </c>
      <c r="C126" s="44">
        <v>4.6959999999999997</v>
      </c>
      <c r="D126" s="44">
        <v>7.0000000000000007E-2</v>
      </c>
      <c r="E126" s="44">
        <v>5.0000000000000001E-3</v>
      </c>
      <c r="F126" s="45"/>
      <c r="G126" s="44"/>
      <c r="H126" s="44"/>
      <c r="I126" s="44"/>
      <c r="J126" s="44"/>
      <c r="M126" s="55"/>
    </row>
    <row r="127" spans="1:13" s="11" customFormat="1" x14ac:dyDescent="0.2">
      <c r="A127" s="11">
        <v>0.4950225404276703</v>
      </c>
      <c r="B127" s="58">
        <v>40360</v>
      </c>
      <c r="C127" s="44">
        <v>4.7359999999999998</v>
      </c>
      <c r="D127" s="44">
        <v>7.0000000000000007E-2</v>
      </c>
      <c r="E127" s="44">
        <v>5.0000000000000001E-3</v>
      </c>
      <c r="F127" s="45"/>
      <c r="G127" s="44"/>
      <c r="H127" s="44"/>
      <c r="I127" s="44"/>
      <c r="J127" s="44"/>
      <c r="M127" s="55"/>
    </row>
    <row r="128" spans="1:13" s="11" customFormat="1" x14ac:dyDescent="0.2">
      <c r="A128" s="11">
        <v>0.49205044785885427</v>
      </c>
      <c r="B128" s="58">
        <v>40391</v>
      </c>
      <c r="C128" s="44">
        <v>4.7839999999999998</v>
      </c>
      <c r="D128" s="44">
        <v>7.0000000000000007E-2</v>
      </c>
      <c r="E128" s="44">
        <v>5.0000000000000001E-3</v>
      </c>
      <c r="F128" s="45"/>
      <c r="G128" s="44"/>
      <c r="H128" s="44"/>
      <c r="I128" s="44"/>
      <c r="J128" s="44"/>
      <c r="M128" s="55"/>
    </row>
    <row r="129" spans="1:13" s="11" customFormat="1" x14ac:dyDescent="0.2">
      <c r="A129" s="11">
        <v>0.48909733570275166</v>
      </c>
      <c r="B129" s="58">
        <v>40422</v>
      </c>
      <c r="C129" s="44">
        <v>4.7969999999999997</v>
      </c>
      <c r="D129" s="44">
        <v>0.09</v>
      </c>
      <c r="E129" s="44">
        <v>5.0000000000000001E-3</v>
      </c>
      <c r="F129" s="45"/>
      <c r="G129" s="44"/>
      <c r="H129" s="44"/>
      <c r="I129" s="44"/>
      <c r="J129" s="44"/>
      <c r="M129" s="55"/>
    </row>
    <row r="130" spans="1:13" s="11" customFormat="1" x14ac:dyDescent="0.2">
      <c r="A130" s="11">
        <v>0.48625602044897176</v>
      </c>
      <c r="B130" s="58">
        <v>40452</v>
      </c>
      <c r="C130" s="44">
        <v>4.83</v>
      </c>
      <c r="D130" s="44">
        <v>0.1</v>
      </c>
      <c r="E130" s="44">
        <v>5.0000000000000001E-3</v>
      </c>
      <c r="F130" s="45"/>
      <c r="G130" s="44"/>
      <c r="H130" s="44"/>
      <c r="I130" s="44"/>
      <c r="J130" s="44"/>
      <c r="M130" s="55"/>
    </row>
    <row r="131" spans="1:13" s="11" customFormat="1" x14ac:dyDescent="0.2">
      <c r="A131" s="11">
        <v>0.48333698381979667</v>
      </c>
      <c r="B131" s="58">
        <v>40483</v>
      </c>
      <c r="C131" s="44">
        <v>4.9459999999999997</v>
      </c>
      <c r="D131" s="44">
        <v>0.13250000000000001</v>
      </c>
      <c r="E131" s="44">
        <v>0.02</v>
      </c>
      <c r="F131" s="45"/>
      <c r="G131" s="44"/>
      <c r="H131" s="44"/>
      <c r="I131" s="44"/>
      <c r="J131" s="44"/>
      <c r="M131" s="55"/>
    </row>
    <row r="132" spans="1:13" s="11" customFormat="1" x14ac:dyDescent="0.2">
      <c r="A132" s="11">
        <v>0.48052845817374945</v>
      </c>
      <c r="B132" s="58">
        <v>40513</v>
      </c>
      <c r="C132" s="44">
        <v>5.069</v>
      </c>
      <c r="D132" s="44">
        <v>0.1525</v>
      </c>
      <c r="E132" s="44">
        <v>0.02</v>
      </c>
      <c r="F132" s="45"/>
      <c r="G132" s="44"/>
      <c r="H132" s="44"/>
      <c r="I132" s="44"/>
      <c r="J132" s="44"/>
      <c r="M132" s="55"/>
    </row>
    <row r="133" spans="1:13" s="11" customFormat="1" x14ac:dyDescent="0.2">
      <c r="A133" s="11">
        <v>0.47764311228002893</v>
      </c>
      <c r="B133" s="58">
        <v>40544</v>
      </c>
      <c r="C133" s="44">
        <v>5.0940000000000003</v>
      </c>
      <c r="D133" s="44">
        <v>0.16250000000000001</v>
      </c>
      <c r="E133" s="44">
        <v>0.02</v>
      </c>
      <c r="F133" s="45"/>
      <c r="G133" s="44"/>
      <c r="H133" s="44"/>
      <c r="I133" s="44"/>
      <c r="J133" s="44"/>
      <c r="M133" s="55"/>
    </row>
    <row r="134" spans="1:13" s="11" customFormat="1" x14ac:dyDescent="0.2">
      <c r="A134" s="11">
        <v>0.47477474180607537</v>
      </c>
      <c r="B134" s="58">
        <v>40575</v>
      </c>
      <c r="C134" s="44">
        <v>4.9740000000000002</v>
      </c>
      <c r="D134" s="44">
        <v>0.1525</v>
      </c>
      <c r="E134" s="44">
        <v>0.02</v>
      </c>
      <c r="F134" s="45"/>
      <c r="G134" s="44"/>
      <c r="H134" s="44"/>
      <c r="I134" s="44"/>
      <c r="J134" s="44"/>
      <c r="M134" s="55"/>
    </row>
    <row r="135" spans="1:13" s="11" customFormat="1" x14ac:dyDescent="0.2">
      <c r="A135" s="11">
        <v>0.47219846500647755</v>
      </c>
      <c r="B135" s="58">
        <v>40603</v>
      </c>
      <c r="C135" s="44">
        <v>4.8339999999999996</v>
      </c>
      <c r="D135" s="44">
        <v>0.14749999999999999</v>
      </c>
      <c r="E135" s="44">
        <v>0.02</v>
      </c>
      <c r="F135" s="45"/>
      <c r="G135" s="44"/>
      <c r="H135" s="44"/>
      <c r="I135" s="44"/>
      <c r="J135" s="44"/>
      <c r="M135" s="55"/>
    </row>
    <row r="136" spans="1:13" s="11" customFormat="1" x14ac:dyDescent="0.2">
      <c r="A136" s="11">
        <v>0.46936213304989971</v>
      </c>
      <c r="B136" s="58">
        <v>40634</v>
      </c>
      <c r="C136" s="44">
        <v>4.7050000000000001</v>
      </c>
      <c r="D136" s="44">
        <v>9.2499999999999999E-2</v>
      </c>
      <c r="E136" s="44">
        <v>5.0000000000000001E-3</v>
      </c>
      <c r="F136" s="45"/>
      <c r="G136" s="44"/>
      <c r="H136" s="44"/>
      <c r="I136" s="44"/>
      <c r="J136" s="44"/>
      <c r="M136" s="55"/>
    </row>
    <row r="137" spans="1:13" s="11" customFormat="1" x14ac:dyDescent="0.2">
      <c r="A137" s="11">
        <v>0.46663319081802684</v>
      </c>
      <c r="B137" s="58">
        <v>40664</v>
      </c>
      <c r="C137" s="44">
        <v>4.7489999999999997</v>
      </c>
      <c r="D137" s="44">
        <v>8.2500000000000004E-2</v>
      </c>
      <c r="E137" s="44">
        <v>5.0000000000000001E-3</v>
      </c>
      <c r="F137" s="45"/>
      <c r="G137" s="44"/>
      <c r="H137" s="44"/>
      <c r="I137" s="44"/>
      <c r="J137" s="44"/>
      <c r="M137" s="55"/>
    </row>
    <row r="138" spans="1:13" s="11" customFormat="1" x14ac:dyDescent="0.2">
      <c r="A138" s="11">
        <v>0.46382961524787647</v>
      </c>
      <c r="B138" s="58">
        <v>40695</v>
      </c>
      <c r="C138" s="44">
        <v>4.7859999999999996</v>
      </c>
      <c r="D138" s="44">
        <v>7.2499999999999995E-2</v>
      </c>
      <c r="E138" s="44">
        <v>5.0000000000000001E-3</v>
      </c>
      <c r="F138" s="45"/>
      <c r="G138" s="44"/>
      <c r="H138" s="44"/>
      <c r="I138" s="44"/>
      <c r="J138" s="44"/>
      <c r="M138" s="55"/>
    </row>
    <row r="139" spans="1:13" s="11" customFormat="1" x14ac:dyDescent="0.2">
      <c r="A139" s="11">
        <v>0.46113219310091802</v>
      </c>
      <c r="B139" s="58">
        <v>40725</v>
      </c>
      <c r="C139" s="44">
        <v>4.8259999999999996</v>
      </c>
      <c r="D139" s="44">
        <v>7.2499999999999995E-2</v>
      </c>
      <c r="E139" s="44">
        <v>5.0000000000000001E-3</v>
      </c>
      <c r="F139" s="45"/>
      <c r="G139" s="44"/>
      <c r="H139" s="44"/>
      <c r="I139" s="44"/>
      <c r="J139" s="44"/>
      <c r="M139" s="55"/>
    </row>
    <row r="140" spans="1:13" s="11" customFormat="1" x14ac:dyDescent="0.2">
      <c r="A140" s="11">
        <v>0.4583610036866218</v>
      </c>
      <c r="B140" s="58">
        <v>40756</v>
      </c>
      <c r="C140" s="44">
        <v>4.8739999999999997</v>
      </c>
      <c r="D140" s="44">
        <v>7.2499999999999995E-2</v>
      </c>
      <c r="E140" s="44">
        <v>5.0000000000000001E-3</v>
      </c>
      <c r="F140" s="45"/>
      <c r="G140" s="44"/>
      <c r="H140" s="44"/>
      <c r="I140" s="44"/>
      <c r="J140" s="44"/>
      <c r="M140" s="55"/>
    </row>
    <row r="141" spans="1:13" s="11" customFormat="1" x14ac:dyDescent="0.2">
      <c r="A141" s="11">
        <v>0.45560613223890511</v>
      </c>
      <c r="B141" s="58">
        <v>40787</v>
      </c>
      <c r="C141" s="44">
        <v>4.8869999999999996</v>
      </c>
      <c r="D141" s="44">
        <v>9.2499999999999999E-2</v>
      </c>
      <c r="E141" s="44">
        <v>5.0000000000000001E-3</v>
      </c>
      <c r="F141" s="45"/>
      <c r="G141" s="44"/>
      <c r="H141" s="44"/>
      <c r="I141" s="44"/>
      <c r="J141" s="44"/>
      <c r="M141" s="55"/>
    </row>
    <row r="142" spans="1:13" s="11" customFormat="1" x14ac:dyDescent="0.2">
      <c r="A142" s="11">
        <v>0.45295557592111224</v>
      </c>
      <c r="B142" s="58">
        <v>40817</v>
      </c>
      <c r="C142" s="44">
        <v>4.92</v>
      </c>
      <c r="D142" s="44">
        <v>0.10249999999999999</v>
      </c>
      <c r="E142" s="44">
        <v>5.0000000000000001E-3</v>
      </c>
      <c r="F142" s="45"/>
      <c r="G142" s="44"/>
      <c r="H142" s="44"/>
      <c r="I142" s="44"/>
      <c r="J142" s="44"/>
      <c r="M142" s="55"/>
    </row>
    <row r="143" spans="1:13" s="11" customFormat="1" x14ac:dyDescent="0.2">
      <c r="A143" s="11">
        <v>0.45023253996896079</v>
      </c>
      <c r="B143" s="58">
        <v>40848</v>
      </c>
      <c r="C143" s="44">
        <v>5.0359999999999996</v>
      </c>
      <c r="D143" s="44">
        <v>0.13500000000000001</v>
      </c>
      <c r="E143" s="44">
        <v>0.02</v>
      </c>
      <c r="F143" s="45"/>
      <c r="G143" s="44"/>
      <c r="H143" s="44"/>
      <c r="I143" s="44"/>
      <c r="J143" s="44"/>
      <c r="M143" s="55"/>
    </row>
    <row r="144" spans="1:13" s="11" customFormat="1" x14ac:dyDescent="0.2">
      <c r="A144" s="11">
        <v>0.44761261748733194</v>
      </c>
      <c r="B144" s="58">
        <v>40878</v>
      </c>
      <c r="C144" s="44">
        <v>5.1589999999999998</v>
      </c>
      <c r="D144" s="44">
        <v>0.155</v>
      </c>
      <c r="E144" s="44">
        <v>0.02</v>
      </c>
      <c r="F144" s="45"/>
      <c r="G144" s="44"/>
      <c r="H144" s="44"/>
      <c r="I144" s="44"/>
      <c r="J144" s="44"/>
      <c r="M144" s="55"/>
    </row>
    <row r="145" spans="1:13" s="11" customFormat="1" x14ac:dyDescent="0.2">
      <c r="A145" s="11">
        <v>0.4449210569734573</v>
      </c>
      <c r="B145" s="58">
        <v>40909</v>
      </c>
      <c r="C145" s="44">
        <v>5.1890000000000001</v>
      </c>
      <c r="D145" s="44">
        <v>0.16500000000000001</v>
      </c>
      <c r="E145" s="44">
        <v>0.02</v>
      </c>
      <c r="F145" s="45"/>
      <c r="G145" s="44"/>
      <c r="H145" s="44"/>
      <c r="I145" s="44"/>
      <c r="J145" s="44"/>
      <c r="M145" s="55"/>
    </row>
    <row r="146" spans="1:13" s="11" customFormat="1" x14ac:dyDescent="0.2">
      <c r="A146" s="11">
        <v>0.44224535546601151</v>
      </c>
      <c r="B146" s="58">
        <v>40940</v>
      </c>
      <c r="C146" s="44">
        <v>5.069</v>
      </c>
      <c r="D146" s="44">
        <v>0.155</v>
      </c>
      <c r="E146" s="44">
        <v>0.02</v>
      </c>
      <c r="F146" s="45"/>
      <c r="G146" s="44"/>
      <c r="H146" s="44"/>
      <c r="I146" s="44"/>
      <c r="J146" s="44"/>
      <c r="M146" s="55"/>
    </row>
    <row r="147" spans="1:13" s="11" customFormat="1" x14ac:dyDescent="0.2">
      <c r="A147" s="11">
        <v>0.4397565561200481</v>
      </c>
      <c r="B147" s="58">
        <v>40969</v>
      </c>
      <c r="C147" s="44">
        <v>4.9290000000000003</v>
      </c>
      <c r="D147" s="44">
        <v>0.15</v>
      </c>
      <c r="E147" s="44">
        <v>0.02</v>
      </c>
      <c r="F147" s="45"/>
      <c r="G147" s="44"/>
      <c r="H147" s="44"/>
      <c r="I147" s="44"/>
      <c r="J147" s="44"/>
      <c r="M147" s="55"/>
    </row>
    <row r="148" spans="1:13" s="11" customFormat="1" x14ac:dyDescent="0.2">
      <c r="A148" s="11">
        <v>0.43711129014892763</v>
      </c>
      <c r="B148" s="58">
        <v>41000</v>
      </c>
      <c r="C148" s="44">
        <v>4.8</v>
      </c>
      <c r="D148" s="44">
        <v>9.5000000000000001E-2</v>
      </c>
      <c r="E148" s="44">
        <v>5.0000000000000001E-3</v>
      </c>
      <c r="F148" s="45"/>
      <c r="G148" s="44"/>
      <c r="H148" s="44"/>
      <c r="I148" s="44"/>
      <c r="J148" s="44"/>
      <c r="M148" s="55"/>
    </row>
    <row r="149" spans="1:13" s="11" customFormat="1" x14ac:dyDescent="0.2">
      <c r="A149" s="11">
        <v>0.43456620195650336</v>
      </c>
      <c r="B149" s="58">
        <v>41030</v>
      </c>
      <c r="C149" s="44">
        <v>4.8440000000000003</v>
      </c>
      <c r="D149" s="44">
        <v>8.5000000000000006E-2</v>
      </c>
      <c r="E149" s="44">
        <v>5.0000000000000001E-3</v>
      </c>
      <c r="F149" s="45"/>
      <c r="G149" s="44"/>
      <c r="H149" s="44"/>
      <c r="I149" s="44"/>
      <c r="J149" s="44"/>
      <c r="M149" s="55"/>
    </row>
    <row r="150" spans="1:13" s="11" customFormat="1" x14ac:dyDescent="0.2">
      <c r="A150" s="11">
        <v>0.43195153145181792</v>
      </c>
      <c r="B150" s="58">
        <v>41061</v>
      </c>
      <c r="C150" s="44">
        <v>4.8810000000000002</v>
      </c>
      <c r="D150" s="44">
        <v>7.4999999999999997E-2</v>
      </c>
      <c r="E150" s="44">
        <v>5.0000000000000001E-3</v>
      </c>
      <c r="F150" s="45"/>
      <c r="G150" s="44"/>
      <c r="H150" s="44"/>
      <c r="I150" s="44"/>
      <c r="J150" s="44"/>
      <c r="M150" s="55"/>
    </row>
    <row r="151" spans="1:13" s="11" customFormat="1" x14ac:dyDescent="0.2">
      <c r="A151" s="11">
        <v>0.42943588371937408</v>
      </c>
      <c r="B151" s="58">
        <v>41091</v>
      </c>
      <c r="C151" s="44">
        <v>4.9210000000000003</v>
      </c>
      <c r="D151" s="44">
        <v>7.4999999999999997E-2</v>
      </c>
      <c r="E151" s="44">
        <v>5.0000000000000001E-3</v>
      </c>
      <c r="F151" s="45"/>
      <c r="G151" s="44"/>
      <c r="H151" s="44"/>
      <c r="I151" s="44"/>
      <c r="J151" s="44"/>
      <c r="M151" s="55"/>
    </row>
    <row r="152" spans="1:13" s="11" customFormat="1" x14ac:dyDescent="0.2">
      <c r="A152" s="11">
        <v>0.42685146233393734</v>
      </c>
      <c r="B152" s="58">
        <v>41122</v>
      </c>
      <c r="C152" s="44">
        <v>4.9690000000000003</v>
      </c>
      <c r="D152" s="44">
        <v>7.4999999999999997E-2</v>
      </c>
      <c r="E152" s="44">
        <v>5.0000000000000001E-3</v>
      </c>
      <c r="F152" s="45"/>
      <c r="G152" s="44"/>
      <c r="H152" s="44"/>
      <c r="I152" s="44"/>
      <c r="J152" s="44"/>
      <c r="M152" s="55"/>
    </row>
    <row r="153" spans="1:13" s="11" customFormat="1" x14ac:dyDescent="0.2">
      <c r="A153" s="11">
        <v>0.42428228195030315</v>
      </c>
      <c r="B153" s="58">
        <v>41153</v>
      </c>
      <c r="C153" s="44">
        <v>4.9820000000000002</v>
      </c>
      <c r="D153" s="44">
        <v>9.5000000000000001E-2</v>
      </c>
      <c r="E153" s="44">
        <v>5.0000000000000001E-3</v>
      </c>
      <c r="F153" s="45"/>
      <c r="G153" s="44"/>
      <c r="H153" s="44"/>
      <c r="I153" s="44"/>
      <c r="J153" s="44"/>
      <c r="M153" s="55"/>
    </row>
    <row r="154" spans="1:13" s="11" customFormat="1" x14ac:dyDescent="0.2">
      <c r="A154" s="11">
        <v>0.42181040696415961</v>
      </c>
      <c r="B154" s="58">
        <v>41183</v>
      </c>
      <c r="C154" s="44">
        <v>5.0149999999999997</v>
      </c>
      <c r="D154" s="44">
        <v>0.105</v>
      </c>
      <c r="E154" s="44">
        <v>5.0000000000000001E-3</v>
      </c>
      <c r="F154" s="45"/>
      <c r="G154" s="44"/>
      <c r="H154" s="44"/>
      <c r="I154" s="44"/>
      <c r="J154" s="44"/>
      <c r="M154" s="55"/>
    </row>
    <row r="155" spans="1:13" s="11" customFormat="1" x14ac:dyDescent="0.2">
      <c r="A155" s="11">
        <v>0.41927096057413393</v>
      </c>
      <c r="B155" s="58">
        <v>41214</v>
      </c>
      <c r="C155" s="44">
        <v>5.1310000000000002</v>
      </c>
      <c r="D155" s="44">
        <v>0.13750000000000001</v>
      </c>
      <c r="E155" s="44">
        <v>0.02</v>
      </c>
      <c r="F155" s="45"/>
      <c r="G155" s="44"/>
      <c r="H155" s="44"/>
      <c r="I155" s="44"/>
      <c r="J155" s="44"/>
      <c r="M155" s="55"/>
    </row>
    <row r="156" spans="1:13" s="11" customFormat="1" x14ac:dyDescent="0.2">
      <c r="A156" s="11">
        <v>0.41682769698967614</v>
      </c>
      <c r="B156" s="58">
        <v>41244</v>
      </c>
      <c r="C156" s="44">
        <v>5.2539999999999996</v>
      </c>
      <c r="D156" s="44">
        <v>0.1575</v>
      </c>
      <c r="E156" s="44">
        <v>0.02</v>
      </c>
      <c r="F156" s="45"/>
      <c r="G156" s="44"/>
      <c r="H156" s="44"/>
      <c r="I156" s="44"/>
      <c r="J156" s="44"/>
      <c r="M156" s="55"/>
    </row>
    <row r="157" spans="1:13" s="11" customFormat="1" x14ac:dyDescent="0.2">
      <c r="A157" s="11">
        <v>0.41431764777856034</v>
      </c>
      <c r="B157" s="58">
        <v>41275</v>
      </c>
      <c r="C157" s="44">
        <v>5.2889999999999997</v>
      </c>
      <c r="D157" s="44">
        <v>0.16750000000000001</v>
      </c>
      <c r="E157" s="44">
        <v>0.02</v>
      </c>
      <c r="F157" s="45"/>
      <c r="G157" s="44"/>
      <c r="H157" s="44"/>
      <c r="I157" s="44"/>
      <c r="J157" s="44"/>
      <c r="M157" s="55"/>
    </row>
    <row r="158" spans="1:13" s="11" customFormat="1" x14ac:dyDescent="0.2">
      <c r="A158" s="11">
        <v>0.4118224102361015</v>
      </c>
      <c r="B158" s="58">
        <v>41306</v>
      </c>
      <c r="C158" s="44">
        <v>5.1689999999999996</v>
      </c>
      <c r="D158" s="44">
        <v>0.1575</v>
      </c>
      <c r="E158" s="44">
        <v>0.02</v>
      </c>
      <c r="F158" s="45"/>
      <c r="G158" s="44"/>
      <c r="H158" s="44"/>
      <c r="I158" s="44"/>
      <c r="J158" s="44"/>
      <c r="M158" s="55"/>
    </row>
    <row r="159" spans="1:13" s="11" customFormat="1" x14ac:dyDescent="0.2">
      <c r="A159" s="11">
        <v>0.40958130707986407</v>
      </c>
      <c r="B159" s="58">
        <v>41334</v>
      </c>
      <c r="C159" s="44">
        <v>5.0289999999999999</v>
      </c>
      <c r="D159" s="44">
        <v>0.1525</v>
      </c>
      <c r="E159" s="44">
        <v>0.02</v>
      </c>
      <c r="F159" s="45"/>
      <c r="G159" s="44"/>
      <c r="H159" s="44"/>
      <c r="I159" s="44"/>
      <c r="J159" s="44"/>
      <c r="M159" s="55"/>
    </row>
    <row r="160" spans="1:13" s="11" customFormat="1" x14ac:dyDescent="0.2">
      <c r="A160" s="11">
        <v>0.4071140235690402</v>
      </c>
      <c r="B160" s="58">
        <v>41365</v>
      </c>
      <c r="C160" s="44">
        <v>4.9000000000000004</v>
      </c>
      <c r="D160" s="44">
        <v>9.7500000000000003E-2</v>
      </c>
      <c r="E160" s="44">
        <v>5.0000000000000001E-3</v>
      </c>
      <c r="F160" s="45"/>
      <c r="G160" s="44"/>
      <c r="H160" s="44"/>
      <c r="I160" s="44"/>
      <c r="J160" s="44"/>
      <c r="M160" s="55"/>
    </row>
    <row r="161" spans="1:13" s="11" customFormat="1" x14ac:dyDescent="0.2">
      <c r="A161" s="11">
        <v>0.40474019821154816</v>
      </c>
      <c r="B161" s="58">
        <v>41395</v>
      </c>
      <c r="C161" s="44">
        <v>4.944</v>
      </c>
      <c r="D161" s="44">
        <v>8.7499999999999994E-2</v>
      </c>
      <c r="E161" s="44">
        <v>5.0000000000000001E-3</v>
      </c>
      <c r="F161" s="45"/>
      <c r="G161" s="44"/>
      <c r="H161" s="44"/>
      <c r="I161" s="44"/>
      <c r="J161" s="44"/>
      <c r="M161" s="55"/>
    </row>
    <row r="162" spans="1:13" s="11" customFormat="1" x14ac:dyDescent="0.2">
      <c r="A162" s="11">
        <v>0.40230149407952542</v>
      </c>
      <c r="B162" s="58">
        <v>41426</v>
      </c>
      <c r="C162" s="44">
        <v>4.9809999999999999</v>
      </c>
      <c r="D162" s="44">
        <v>7.7499999999999999E-2</v>
      </c>
      <c r="E162" s="44">
        <v>5.0000000000000001E-3</v>
      </c>
      <c r="F162" s="45"/>
      <c r="G162" s="44"/>
      <c r="H162" s="44"/>
      <c r="I162" s="44"/>
      <c r="J162" s="44"/>
      <c r="M162" s="55"/>
    </row>
    <row r="163" spans="1:13" s="11" customFormat="1" x14ac:dyDescent="0.2">
      <c r="A163" s="11">
        <v>0.39995516895852501</v>
      </c>
      <c r="B163" s="58">
        <v>41456</v>
      </c>
      <c r="C163" s="44">
        <v>5.0209999999999999</v>
      </c>
      <c r="D163" s="44">
        <v>7.7499999999999999E-2</v>
      </c>
      <c r="E163" s="44">
        <v>5.0000000000000001E-3</v>
      </c>
      <c r="F163" s="45"/>
      <c r="G163" s="44"/>
      <c r="H163" s="44"/>
      <c r="I163" s="44"/>
      <c r="J163" s="44"/>
      <c r="M163" s="55"/>
    </row>
    <row r="164" spans="1:13" s="11" customFormat="1" x14ac:dyDescent="0.2">
      <c r="A164" s="11">
        <v>0.39754472017724202</v>
      </c>
      <c r="B164" s="58">
        <v>41487</v>
      </c>
      <c r="C164" s="44">
        <v>5.069</v>
      </c>
      <c r="D164" s="44">
        <v>7.7499999999999999E-2</v>
      </c>
      <c r="E164" s="44">
        <v>5.0000000000000001E-3</v>
      </c>
      <c r="F164" s="45"/>
      <c r="G164" s="44"/>
      <c r="H164" s="44"/>
      <c r="I164" s="44"/>
      <c r="J164" s="44"/>
      <c r="M164" s="55"/>
    </row>
    <row r="165" spans="1:13" s="11" customFormat="1" x14ac:dyDescent="0.2">
      <c r="A165" s="11">
        <v>0.39514850764716863</v>
      </c>
      <c r="B165" s="58">
        <v>41518</v>
      </c>
      <c r="C165" s="44">
        <v>5.0819999999999999</v>
      </c>
      <c r="D165" s="44">
        <v>9.7500000000000003E-2</v>
      </c>
      <c r="E165" s="44">
        <v>5.0000000000000001E-3</v>
      </c>
      <c r="F165" s="45"/>
      <c r="G165" s="44"/>
      <c r="H165" s="44"/>
      <c r="I165" s="44"/>
      <c r="J165" s="44"/>
      <c r="M165" s="55"/>
    </row>
    <row r="166" spans="1:13" s="11" customFormat="1" x14ac:dyDescent="0.2">
      <c r="A166" s="11">
        <v>0.39284306959130649</v>
      </c>
      <c r="B166" s="58">
        <v>41548</v>
      </c>
      <c r="C166" s="44">
        <v>5.1150000000000002</v>
      </c>
      <c r="D166" s="44">
        <v>0.1075</v>
      </c>
      <c r="E166" s="44">
        <v>5.0000000000000001E-3</v>
      </c>
      <c r="F166" s="45"/>
      <c r="G166" s="44"/>
      <c r="H166" s="44"/>
      <c r="I166" s="44"/>
      <c r="J166" s="44"/>
      <c r="M166" s="55"/>
    </row>
    <row r="167" spans="1:13" s="11" customFormat="1" x14ac:dyDescent="0.2">
      <c r="A167" s="11">
        <v>0.39047463049282299</v>
      </c>
      <c r="B167" s="58">
        <v>41579</v>
      </c>
      <c r="C167" s="44">
        <v>5.2309999999999999</v>
      </c>
      <c r="D167" s="44">
        <v>0.14000000000000001</v>
      </c>
      <c r="E167" s="44">
        <v>0.02</v>
      </c>
      <c r="F167" s="45"/>
      <c r="G167" s="44"/>
      <c r="H167" s="44"/>
      <c r="I167" s="44"/>
      <c r="J167" s="44"/>
      <c r="M167" s="55"/>
    </row>
    <row r="168" spans="1:13" s="11" customFormat="1" x14ac:dyDescent="0.2">
      <c r="A168" s="11">
        <v>0.38819591705858303</v>
      </c>
      <c r="B168" s="58">
        <v>41609</v>
      </c>
      <c r="C168" s="44">
        <v>5.3540000000000001</v>
      </c>
      <c r="D168" s="44">
        <v>0.16</v>
      </c>
      <c r="E168" s="44">
        <v>0.02</v>
      </c>
      <c r="F168" s="45"/>
      <c r="G168" s="44"/>
      <c r="H168" s="44"/>
      <c r="I168" s="44"/>
      <c r="J168" s="44"/>
      <c r="M168" s="55"/>
    </row>
    <row r="169" spans="1:13" s="11" customFormat="1" x14ac:dyDescent="0.2">
      <c r="A169" s="11">
        <v>0.38585493629626172</v>
      </c>
      <c r="B169" s="58">
        <v>41640</v>
      </c>
      <c r="C169" s="44">
        <v>5.3890000000000002</v>
      </c>
      <c r="D169" s="44">
        <v>0.17</v>
      </c>
      <c r="E169" s="44">
        <v>0.02</v>
      </c>
      <c r="F169" s="45"/>
      <c r="G169" s="44"/>
      <c r="H169" s="44"/>
      <c r="I169" s="44"/>
      <c r="J169" s="44"/>
      <c r="M169" s="55"/>
    </row>
    <row r="170" spans="1:13" s="11" customFormat="1" x14ac:dyDescent="0.2">
      <c r="A170" s="11">
        <v>0.38352779013723143</v>
      </c>
      <c r="B170" s="58">
        <v>41671</v>
      </c>
      <c r="C170" s="44">
        <v>5.2690000000000001</v>
      </c>
      <c r="D170" s="44">
        <v>0.16</v>
      </c>
      <c r="E170" s="44">
        <v>0.02</v>
      </c>
      <c r="F170" s="45"/>
      <c r="G170" s="44"/>
      <c r="H170" s="44"/>
      <c r="I170" s="44"/>
      <c r="J170" s="44"/>
      <c r="M170" s="55"/>
    </row>
    <row r="171" spans="1:13" s="11" customFormat="1" x14ac:dyDescent="0.2">
      <c r="A171" s="11">
        <v>0.3814376762383504</v>
      </c>
      <c r="B171" s="58">
        <v>41699</v>
      </c>
      <c r="C171" s="44">
        <v>5.1289999999999996</v>
      </c>
      <c r="D171" s="44">
        <v>0.155</v>
      </c>
      <c r="E171" s="44">
        <v>0.02</v>
      </c>
      <c r="F171" s="45"/>
      <c r="G171" s="44"/>
      <c r="H171" s="44"/>
      <c r="I171" s="44"/>
      <c r="J171" s="44"/>
      <c r="M171" s="55"/>
    </row>
    <row r="172" spans="1:13" s="11" customFormat="1" x14ac:dyDescent="0.2">
      <c r="A172" s="11">
        <v>0.37913663975468692</v>
      </c>
      <c r="B172" s="58">
        <v>41730</v>
      </c>
      <c r="C172" s="44">
        <v>5</v>
      </c>
      <c r="D172" s="44">
        <v>0.1</v>
      </c>
      <c r="E172" s="44">
        <v>5.0000000000000001E-3</v>
      </c>
      <c r="F172" s="45"/>
      <c r="G172" s="44"/>
      <c r="H172" s="44"/>
      <c r="I172" s="44"/>
      <c r="J172" s="44"/>
      <c r="M172" s="55"/>
    </row>
    <row r="173" spans="1:13" s="11" customFormat="1" x14ac:dyDescent="0.2">
      <c r="A173" s="11">
        <v>0.37692278343851726</v>
      </c>
      <c r="B173" s="58">
        <v>41760</v>
      </c>
      <c r="C173" s="44">
        <v>5.0439999999999996</v>
      </c>
      <c r="D173" s="44">
        <v>0.09</v>
      </c>
      <c r="E173" s="44">
        <v>5.0000000000000001E-3</v>
      </c>
      <c r="F173" s="45"/>
      <c r="G173" s="44"/>
      <c r="H173" s="44"/>
      <c r="I173" s="44"/>
      <c r="J173" s="44"/>
      <c r="M173" s="55"/>
    </row>
    <row r="174" spans="1:13" s="11" customFormat="1" x14ac:dyDescent="0.2">
      <c r="A174" s="11">
        <v>0.37464844025043037</v>
      </c>
      <c r="B174" s="58">
        <v>41791</v>
      </c>
      <c r="C174" s="44">
        <v>5.0810000000000004</v>
      </c>
      <c r="D174" s="44">
        <v>0.08</v>
      </c>
      <c r="E174" s="44">
        <v>5.0000000000000001E-3</v>
      </c>
      <c r="F174" s="45"/>
      <c r="G174" s="44"/>
      <c r="H174" s="44"/>
      <c r="I174" s="44"/>
      <c r="J174" s="44"/>
      <c r="M174" s="55"/>
    </row>
    <row r="175" spans="1:13" s="11" customFormat="1" x14ac:dyDescent="0.2">
      <c r="A175" s="11">
        <v>0.37246026907624386</v>
      </c>
      <c r="B175" s="58">
        <v>41821</v>
      </c>
      <c r="C175" s="44">
        <v>5.1210000000000004</v>
      </c>
      <c r="D175" s="44">
        <v>0.08</v>
      </c>
      <c r="E175" s="44">
        <v>5.0000000000000001E-3</v>
      </c>
      <c r="F175" s="45"/>
      <c r="G175" s="44"/>
      <c r="H175" s="44"/>
      <c r="I175" s="44"/>
      <c r="J175" s="44"/>
      <c r="M175" s="55"/>
    </row>
    <row r="176" spans="1:13" s="11" customFormat="1" x14ac:dyDescent="0.2">
      <c r="A176" s="11">
        <v>0.37021231606963978</v>
      </c>
      <c r="B176" s="58">
        <v>41852</v>
      </c>
      <c r="C176" s="44">
        <v>5.1689999999999996</v>
      </c>
      <c r="D176" s="44">
        <v>0.08</v>
      </c>
      <c r="E176" s="44">
        <v>5.0000000000000001E-3</v>
      </c>
      <c r="F176" s="45"/>
      <c r="G176" s="44"/>
      <c r="H176" s="44"/>
      <c r="I176" s="44"/>
      <c r="J176" s="44"/>
      <c r="M176" s="55"/>
    </row>
    <row r="177" spans="1:13" s="11" customFormat="1" x14ac:dyDescent="0.2">
      <c r="A177" s="11">
        <v>0.36797765938362315</v>
      </c>
      <c r="B177" s="58">
        <v>41883</v>
      </c>
      <c r="C177" s="44">
        <v>5.1820000000000004</v>
      </c>
      <c r="D177" s="44">
        <v>0.1</v>
      </c>
      <c r="E177" s="44">
        <v>5.0000000000000001E-3</v>
      </c>
      <c r="F177" s="45"/>
      <c r="G177" s="44"/>
      <c r="H177" s="44"/>
      <c r="I177" s="44"/>
      <c r="J177" s="44"/>
      <c r="M177" s="55"/>
    </row>
    <row r="178" spans="1:13" s="11" customFormat="1" x14ac:dyDescent="0.2">
      <c r="A178" s="11">
        <v>0.36582767575869546</v>
      </c>
      <c r="B178" s="58">
        <v>41913</v>
      </c>
      <c r="C178" s="44">
        <v>5.2149999999999999</v>
      </c>
      <c r="D178" s="44">
        <v>0.11</v>
      </c>
      <c r="E178" s="44">
        <v>5.0000000000000001E-3</v>
      </c>
      <c r="F178" s="45"/>
      <c r="G178" s="44"/>
      <c r="H178" s="44"/>
      <c r="I178" s="44"/>
      <c r="J178" s="44"/>
      <c r="M178" s="55"/>
    </row>
    <row r="179" spans="1:13" s="11" customFormat="1" x14ac:dyDescent="0.2">
      <c r="A179" s="11">
        <v>0.3636189584501866</v>
      </c>
      <c r="B179" s="58">
        <v>41944</v>
      </c>
      <c r="C179" s="44">
        <v>5.3310000000000004</v>
      </c>
      <c r="D179" s="44">
        <v>0</v>
      </c>
      <c r="E179" s="44">
        <v>0.02</v>
      </c>
      <c r="F179" s="45"/>
      <c r="G179" s="44"/>
      <c r="H179" s="44"/>
      <c r="I179" s="44"/>
      <c r="J179" s="44"/>
      <c r="M179" s="55"/>
    </row>
    <row r="180" spans="1:13" s="11" customFormat="1" x14ac:dyDescent="0.2">
      <c r="A180" s="11">
        <v>0.36149393443000866</v>
      </c>
      <c r="B180" s="58">
        <v>41974</v>
      </c>
      <c r="C180" s="44">
        <v>5.4539999999999997</v>
      </c>
      <c r="D180" s="44">
        <v>0</v>
      </c>
      <c r="E180" s="44">
        <v>0.02</v>
      </c>
      <c r="F180" s="45"/>
      <c r="G180" s="44"/>
      <c r="H180" s="44"/>
      <c r="I180" s="44"/>
      <c r="J180" s="44"/>
      <c r="M180" s="55"/>
    </row>
    <row r="181" spans="1:13" s="11" customFormat="1" x14ac:dyDescent="0.2">
      <c r="A181" s="11">
        <v>0.35931086175450694</v>
      </c>
      <c r="B181" s="58">
        <v>42005</v>
      </c>
      <c r="C181" s="44">
        <v>5.4889999999999999</v>
      </c>
      <c r="D181" s="44">
        <v>0</v>
      </c>
      <c r="E181" s="44">
        <v>0.02</v>
      </c>
      <c r="F181" s="45"/>
      <c r="G181" s="44"/>
      <c r="H181" s="44"/>
      <c r="I181" s="44"/>
      <c r="J181" s="44"/>
      <c r="M181" s="55"/>
    </row>
    <row r="182" spans="1:13" s="11" customFormat="1" x14ac:dyDescent="0.2">
      <c r="A182" s="11">
        <v>0.3571407096927065</v>
      </c>
      <c r="B182" s="58">
        <v>42036</v>
      </c>
      <c r="C182" s="44">
        <v>5.3689999999999998</v>
      </c>
      <c r="D182" s="44">
        <v>0</v>
      </c>
      <c r="E182" s="44">
        <v>0.02</v>
      </c>
      <c r="F182" s="45"/>
      <c r="G182" s="44"/>
      <c r="H182" s="44"/>
      <c r="I182" s="44"/>
      <c r="J182" s="44"/>
      <c r="M182" s="55"/>
    </row>
    <row r="183" spans="1:13" s="11" customFormat="1" x14ac:dyDescent="0.2">
      <c r="A183" s="11">
        <v>0.35519161562154694</v>
      </c>
      <c r="B183" s="58">
        <v>42064</v>
      </c>
      <c r="C183" s="44">
        <v>5.2290000000000001</v>
      </c>
      <c r="D183" s="44">
        <v>0</v>
      </c>
      <c r="E183" s="44">
        <v>0.02</v>
      </c>
      <c r="F183" s="45"/>
      <c r="G183" s="44"/>
      <c r="H183" s="44"/>
      <c r="I183" s="44"/>
      <c r="J183" s="44"/>
      <c r="M183" s="55"/>
    </row>
    <row r="184" spans="1:13" s="11" customFormat="1" x14ac:dyDescent="0.2">
      <c r="A184" s="11">
        <v>0.35304584796697808</v>
      </c>
      <c r="B184" s="58">
        <v>42095</v>
      </c>
      <c r="C184" s="44">
        <v>5.0999999999999996</v>
      </c>
      <c r="D184" s="44">
        <v>0</v>
      </c>
      <c r="E184" s="44">
        <v>5.0000000000000001E-3</v>
      </c>
      <c r="F184" s="45"/>
      <c r="G184" s="44"/>
      <c r="H184" s="44"/>
      <c r="I184" s="44"/>
      <c r="J184" s="44"/>
      <c r="M184" s="55"/>
    </row>
    <row r="185" spans="1:13" s="11" customFormat="1" x14ac:dyDescent="0.2">
      <c r="A185" s="11">
        <v>0.3509813957330416</v>
      </c>
      <c r="B185" s="58">
        <v>42125</v>
      </c>
      <c r="C185" s="44">
        <v>5.1440000000000001</v>
      </c>
      <c r="D185" s="44">
        <v>0</v>
      </c>
      <c r="E185" s="44">
        <v>5.0000000000000001E-3</v>
      </c>
      <c r="F185" s="45"/>
      <c r="G185" s="44"/>
      <c r="H185" s="44"/>
      <c r="I185" s="44"/>
      <c r="J185" s="44"/>
      <c r="M185" s="55"/>
    </row>
    <row r="186" spans="1:13" s="11" customFormat="1" x14ac:dyDescent="0.2">
      <c r="A186" s="11">
        <v>0.34886055710489461</v>
      </c>
      <c r="B186" s="58">
        <v>42156</v>
      </c>
      <c r="C186" s="44">
        <v>5.181</v>
      </c>
      <c r="D186" s="44">
        <v>0</v>
      </c>
      <c r="E186" s="44">
        <v>5.0000000000000001E-3</v>
      </c>
      <c r="F186" s="45"/>
      <c r="G186" s="44"/>
      <c r="H186" s="44"/>
      <c r="I186" s="44"/>
      <c r="J186" s="44"/>
      <c r="M186" s="55"/>
    </row>
    <row r="187" spans="1:13" s="11" customFormat="1" x14ac:dyDescent="0.2">
      <c r="A187" s="11">
        <v>0.34682009216316811</v>
      </c>
      <c r="B187" s="58">
        <v>42186</v>
      </c>
      <c r="C187" s="44">
        <v>5.2210000000000001</v>
      </c>
      <c r="D187" s="44">
        <v>0</v>
      </c>
      <c r="E187" s="44">
        <v>5.0000000000000001E-3</v>
      </c>
      <c r="F187" s="45"/>
      <c r="G187" s="44"/>
      <c r="H187" s="44"/>
      <c r="I187" s="44"/>
      <c r="J187" s="44"/>
      <c r="M187" s="55"/>
    </row>
    <row r="188" spans="1:13" s="11" customFormat="1" x14ac:dyDescent="0.2">
      <c r="A188" s="11">
        <v>0.34472389904245454</v>
      </c>
      <c r="B188" s="58">
        <v>42217</v>
      </c>
      <c r="C188" s="44">
        <v>5.2690000000000001</v>
      </c>
      <c r="D188" s="44">
        <v>0</v>
      </c>
      <c r="E188" s="44">
        <v>5.0000000000000001E-3</v>
      </c>
      <c r="F188" s="45"/>
      <c r="G188" s="44"/>
      <c r="H188" s="44"/>
      <c r="I188" s="44"/>
      <c r="J188" s="44"/>
      <c r="M188" s="55"/>
    </row>
    <row r="189" spans="1:13" s="11" customFormat="1" x14ac:dyDescent="0.2">
      <c r="A189" s="11">
        <v>0.34264012304598779</v>
      </c>
      <c r="B189" s="58">
        <v>42248</v>
      </c>
      <c r="C189" s="44">
        <v>5.282</v>
      </c>
      <c r="D189" s="44">
        <v>0</v>
      </c>
      <c r="E189" s="44">
        <v>5.0000000000000001E-3</v>
      </c>
      <c r="F189" s="45"/>
      <c r="G189" s="44"/>
      <c r="H189" s="44"/>
      <c r="I189" s="44"/>
      <c r="J189" s="44"/>
      <c r="M189" s="55"/>
    </row>
    <row r="190" spans="1:13" s="11" customFormat="1" x14ac:dyDescent="0.2">
      <c r="A190" s="11">
        <v>0.34063532056870977</v>
      </c>
      <c r="B190" s="58">
        <v>42278</v>
      </c>
      <c r="C190" s="44">
        <v>5.3150000000000004</v>
      </c>
      <c r="D190" s="44">
        <v>0</v>
      </c>
      <c r="E190" s="44">
        <v>5.0000000000000001E-3</v>
      </c>
      <c r="F190" s="45"/>
      <c r="G190" s="44"/>
      <c r="H190" s="44"/>
      <c r="I190" s="44"/>
      <c r="J190" s="44"/>
      <c r="M190" s="55"/>
    </row>
    <row r="191" spans="1:13" s="11" customFormat="1" x14ac:dyDescent="0.2">
      <c r="A191" s="11">
        <v>0.33857576842797626</v>
      </c>
      <c r="B191" s="58">
        <v>42309</v>
      </c>
      <c r="C191" s="44">
        <v>5.431</v>
      </c>
      <c r="D191" s="44">
        <v>0</v>
      </c>
      <c r="E191" s="44">
        <v>0.02</v>
      </c>
      <c r="F191" s="45"/>
      <c r="G191" s="44"/>
      <c r="H191" s="44"/>
      <c r="I191" s="44"/>
      <c r="J191" s="44"/>
      <c r="M191" s="55"/>
    </row>
    <row r="192" spans="1:13" s="11" customFormat="1" x14ac:dyDescent="0.2">
      <c r="A192" s="11">
        <v>0.3365942746241849</v>
      </c>
      <c r="B192" s="58">
        <v>42339</v>
      </c>
      <c r="C192" s="44">
        <v>5.5540000000000003</v>
      </c>
      <c r="D192" s="44">
        <v>0</v>
      </c>
      <c r="E192" s="44">
        <v>0.02</v>
      </c>
      <c r="F192" s="45"/>
      <c r="G192" s="44"/>
      <c r="H192" s="44"/>
      <c r="I192" s="44"/>
      <c r="J192" s="44"/>
      <c r="M192" s="55"/>
    </row>
    <row r="193" spans="1:13" s="11" customFormat="1" x14ac:dyDescent="0.2">
      <c r="A193" s="11">
        <v>0.33455867066137218</v>
      </c>
      <c r="B193" s="58">
        <v>42370</v>
      </c>
      <c r="C193" s="44">
        <v>5.5890000000000004</v>
      </c>
      <c r="D193" s="44">
        <v>0</v>
      </c>
      <c r="E193" s="44">
        <v>0.02</v>
      </c>
      <c r="F193" s="45"/>
      <c r="G193" s="44"/>
      <c r="H193" s="44"/>
      <c r="I193" s="44"/>
      <c r="J193" s="44"/>
      <c r="M193" s="55"/>
    </row>
    <row r="194" spans="1:13" s="11" customFormat="1" x14ac:dyDescent="0.2">
      <c r="A194" s="11">
        <v>0.33253513241991034</v>
      </c>
      <c r="B194" s="58">
        <v>42401</v>
      </c>
      <c r="C194" s="44">
        <v>5.4690000000000003</v>
      </c>
      <c r="D194" s="44">
        <v>0</v>
      </c>
      <c r="E194" s="44">
        <v>0.02</v>
      </c>
      <c r="F194" s="45"/>
      <c r="G194" s="44"/>
      <c r="H194" s="44"/>
      <c r="I194" s="44"/>
      <c r="J194" s="44"/>
      <c r="M194" s="55"/>
    </row>
    <row r="195" spans="1:13" s="11" customFormat="1" x14ac:dyDescent="0.2">
      <c r="A195" s="11">
        <v>0.33065300619491123</v>
      </c>
      <c r="B195" s="58">
        <v>42430</v>
      </c>
      <c r="C195" s="44">
        <v>5.3289999999999997</v>
      </c>
      <c r="D195" s="44">
        <v>0</v>
      </c>
      <c r="E195" s="44">
        <v>0.02</v>
      </c>
      <c r="F195" s="45"/>
      <c r="G195" s="44"/>
      <c r="H195" s="44"/>
      <c r="I195" s="44"/>
      <c r="J195" s="44"/>
      <c r="M195" s="55"/>
    </row>
    <row r="196" spans="1:13" s="11" customFormat="1" x14ac:dyDescent="0.2">
      <c r="A196" s="11">
        <v>0.32865262244235149</v>
      </c>
      <c r="B196" s="58">
        <v>42461</v>
      </c>
      <c r="C196" s="44">
        <v>5.2</v>
      </c>
      <c r="D196" s="44">
        <v>0</v>
      </c>
      <c r="E196" s="44">
        <v>5.0000000000000001E-3</v>
      </c>
      <c r="F196" s="45"/>
      <c r="G196" s="44"/>
      <c r="H196" s="44"/>
      <c r="I196" s="44"/>
      <c r="J196" s="44"/>
      <c r="M196" s="55"/>
    </row>
    <row r="197" spans="1:13" s="11" customFormat="1" x14ac:dyDescent="0.2">
      <c r="A197" s="11">
        <v>0.32672806148535244</v>
      </c>
      <c r="B197" s="58">
        <v>42491</v>
      </c>
      <c r="C197" s="44">
        <v>5.2439999999999998</v>
      </c>
      <c r="D197" s="44">
        <v>0</v>
      </c>
      <c r="E197" s="44">
        <v>5.0000000000000001E-3</v>
      </c>
      <c r="F197" s="45"/>
      <c r="G197" s="44"/>
      <c r="H197" s="44"/>
      <c r="I197" s="44"/>
      <c r="J197" s="44"/>
      <c r="M197" s="55"/>
    </row>
    <row r="198" spans="1:13" s="11" customFormat="1" x14ac:dyDescent="0.2">
      <c r="A198" s="11">
        <v>0.32475095224610806</v>
      </c>
      <c r="B198" s="58">
        <v>42522</v>
      </c>
      <c r="C198" s="44">
        <v>5.2809999999999997</v>
      </c>
      <c r="D198" s="44">
        <v>0</v>
      </c>
      <c r="E198" s="44">
        <v>5.0000000000000001E-3</v>
      </c>
      <c r="F198" s="45"/>
      <c r="G198" s="44"/>
      <c r="H198" s="44"/>
      <c r="I198" s="44"/>
      <c r="J198" s="44"/>
      <c r="M198" s="55"/>
    </row>
    <row r="199" spans="1:13" s="11" customFormat="1" x14ac:dyDescent="0.2">
      <c r="A199" s="11">
        <v>0.32284878637015441</v>
      </c>
      <c r="B199" s="58">
        <v>42552</v>
      </c>
      <c r="C199" s="44">
        <v>5.3209999999999997</v>
      </c>
      <c r="D199" s="44">
        <v>0</v>
      </c>
      <c r="E199" s="44">
        <v>0</v>
      </c>
      <c r="F199" s="45"/>
      <c r="G199" s="44"/>
      <c r="H199" s="44"/>
      <c r="I199" s="44"/>
      <c r="J199" s="44"/>
      <c r="M199" s="55"/>
    </row>
    <row r="200" spans="1:13" s="11" customFormat="1" x14ac:dyDescent="0.2">
      <c r="A200" s="11">
        <v>0.32089468653121556</v>
      </c>
      <c r="B200" s="58">
        <v>42583</v>
      </c>
      <c r="C200" s="44">
        <v>5.3689999999999998</v>
      </c>
      <c r="D200" s="44">
        <v>0</v>
      </c>
      <c r="E200" s="44">
        <v>0</v>
      </c>
      <c r="F200" s="45"/>
      <c r="G200" s="44"/>
      <c r="H200" s="44"/>
      <c r="I200" s="44"/>
      <c r="J200" s="44"/>
      <c r="M200" s="55"/>
    </row>
    <row r="201" spans="1:13" s="11" customFormat="1" x14ac:dyDescent="0.2">
      <c r="A201" s="11">
        <v>0.31895217934187842</v>
      </c>
      <c r="B201" s="58">
        <v>42614</v>
      </c>
      <c r="C201" s="44">
        <v>5.3819999999999997</v>
      </c>
      <c r="D201" s="44">
        <v>0</v>
      </c>
      <c r="E201" s="44">
        <v>0</v>
      </c>
      <c r="F201" s="45"/>
      <c r="G201" s="44"/>
      <c r="H201" s="44"/>
      <c r="I201" s="44"/>
      <c r="J201" s="44"/>
      <c r="M201" s="55"/>
    </row>
    <row r="202" spans="1:13" s="11" customFormat="1" x14ac:dyDescent="0.2">
      <c r="A202" s="11">
        <v>0.31708330800819928</v>
      </c>
      <c r="B202" s="58">
        <v>42644</v>
      </c>
      <c r="C202" s="44">
        <v>5.415</v>
      </c>
      <c r="D202" s="44">
        <v>0</v>
      </c>
      <c r="E202" s="44">
        <v>0</v>
      </c>
      <c r="F202" s="45"/>
      <c r="G202" s="44"/>
      <c r="H202" s="44"/>
      <c r="I202" s="44"/>
      <c r="J202" s="44"/>
      <c r="M202" s="55"/>
    </row>
    <row r="203" spans="1:13" s="11" customFormat="1" x14ac:dyDescent="0.2">
      <c r="A203" s="11">
        <v>0.31516341595005448</v>
      </c>
      <c r="B203" s="58">
        <v>42675</v>
      </c>
      <c r="C203" s="44">
        <v>5.5309999999999997</v>
      </c>
      <c r="D203" s="44">
        <v>0</v>
      </c>
      <c r="E203" s="44">
        <v>0</v>
      </c>
      <c r="F203" s="45"/>
      <c r="G203" s="44"/>
      <c r="H203" s="44"/>
      <c r="I203" s="44"/>
      <c r="J203" s="44"/>
      <c r="M203" s="55"/>
    </row>
    <row r="204" spans="1:13" s="11" customFormat="1" x14ac:dyDescent="0.2">
      <c r="A204" s="11">
        <v>0.31331630514897207</v>
      </c>
      <c r="B204" s="58">
        <v>42705</v>
      </c>
      <c r="C204" s="44">
        <v>5.6539999999999999</v>
      </c>
      <c r="D204" s="44">
        <v>0</v>
      </c>
      <c r="E204" s="44">
        <v>0</v>
      </c>
      <c r="F204" s="45"/>
      <c r="G204" s="44"/>
      <c r="H204" s="44"/>
      <c r="I204" s="44"/>
      <c r="J204" s="44"/>
      <c r="M204" s="55"/>
    </row>
    <row r="205" spans="1:13" s="11" customFormat="1" x14ac:dyDescent="0.2">
      <c r="B205" s="58"/>
      <c r="C205" s="44"/>
      <c r="D205" s="44"/>
      <c r="E205" s="44"/>
      <c r="F205" s="45"/>
      <c r="G205" s="44"/>
      <c r="H205" s="44"/>
      <c r="I205" s="44"/>
      <c r="J205" s="44"/>
      <c r="M205" s="55"/>
    </row>
    <row r="206" spans="1:13" s="11" customFormat="1" x14ac:dyDescent="0.2">
      <c r="B206" s="58"/>
      <c r="C206" s="44"/>
      <c r="D206" s="44"/>
      <c r="E206" s="44"/>
      <c r="F206" s="45"/>
      <c r="G206" s="44"/>
      <c r="H206" s="44"/>
      <c r="I206" s="44"/>
      <c r="J206" s="44"/>
      <c r="M206" s="55"/>
    </row>
    <row r="207" spans="1:13" s="11" customFormat="1" x14ac:dyDescent="0.2">
      <c r="B207" s="58"/>
      <c r="C207" s="44"/>
      <c r="D207" s="44"/>
      <c r="E207" s="44"/>
      <c r="F207" s="45"/>
      <c r="G207" s="44"/>
      <c r="H207" s="44"/>
      <c r="I207" s="44"/>
      <c r="J207" s="44"/>
      <c r="M207" s="55"/>
    </row>
    <row r="208" spans="1:13" s="11" customFormat="1" x14ac:dyDescent="0.2">
      <c r="B208" s="58"/>
      <c r="C208" s="44"/>
      <c r="D208" s="44"/>
      <c r="E208" s="44"/>
      <c r="F208" s="45"/>
      <c r="G208" s="44"/>
      <c r="H208" s="44"/>
      <c r="I208" s="44"/>
      <c r="J208" s="44"/>
      <c r="M208" s="55"/>
    </row>
    <row r="209" spans="2:13" s="11" customFormat="1" x14ac:dyDescent="0.2">
      <c r="B209" s="58"/>
      <c r="C209" s="44"/>
      <c r="D209" s="44"/>
      <c r="E209" s="44"/>
      <c r="F209" s="45"/>
      <c r="G209" s="44"/>
      <c r="H209" s="44"/>
      <c r="I209" s="44"/>
      <c r="J209" s="44"/>
      <c r="M209" s="55"/>
    </row>
    <row r="210" spans="2:13" s="11" customFormat="1" x14ac:dyDescent="0.2">
      <c r="B210" s="58"/>
      <c r="C210" s="44"/>
      <c r="D210" s="44"/>
      <c r="E210" s="44"/>
      <c r="F210" s="45"/>
      <c r="G210" s="44"/>
      <c r="H210" s="44"/>
      <c r="I210" s="44"/>
      <c r="J210" s="44"/>
      <c r="M210" s="55"/>
    </row>
    <row r="211" spans="2:13" s="11" customFormat="1" x14ac:dyDescent="0.2">
      <c r="B211" s="58"/>
      <c r="C211" s="44"/>
      <c r="D211" s="44"/>
      <c r="E211" s="44"/>
      <c r="F211" s="45"/>
      <c r="G211" s="44"/>
      <c r="H211" s="44"/>
      <c r="I211" s="44"/>
      <c r="J211" s="44"/>
      <c r="M211" s="55"/>
    </row>
    <row r="212" spans="2:13" s="11" customFormat="1" x14ac:dyDescent="0.2">
      <c r="B212" s="58"/>
      <c r="C212" s="44"/>
      <c r="D212" s="44"/>
      <c r="E212" s="44"/>
      <c r="F212" s="45"/>
      <c r="G212" s="44"/>
      <c r="H212" s="44"/>
      <c r="I212" s="44"/>
      <c r="J212" s="44"/>
      <c r="M212" s="55"/>
    </row>
    <row r="213" spans="2:13" s="11" customFormat="1" x14ac:dyDescent="0.2">
      <c r="B213" s="58"/>
      <c r="C213" s="44"/>
      <c r="D213" s="44"/>
      <c r="E213" s="44"/>
      <c r="F213" s="45"/>
      <c r="G213" s="44"/>
      <c r="H213" s="44"/>
      <c r="I213" s="44"/>
      <c r="J213" s="44"/>
      <c r="M213" s="55"/>
    </row>
    <row r="214" spans="2:13" s="11" customFormat="1" x14ac:dyDescent="0.2">
      <c r="B214" s="58"/>
      <c r="C214" s="44"/>
      <c r="D214" s="44"/>
      <c r="E214" s="44"/>
      <c r="F214" s="45"/>
      <c r="G214" s="44"/>
      <c r="H214" s="44"/>
      <c r="I214" s="44"/>
      <c r="J214" s="44"/>
      <c r="M214" s="55"/>
    </row>
    <row r="215" spans="2:13" s="11" customFormat="1" x14ac:dyDescent="0.2">
      <c r="B215" s="58"/>
      <c r="C215" s="44"/>
      <c r="D215" s="44"/>
      <c r="E215" s="44"/>
      <c r="F215" s="45"/>
      <c r="G215" s="44"/>
      <c r="H215" s="44"/>
      <c r="I215" s="44"/>
      <c r="J215" s="44"/>
      <c r="M215" s="55"/>
    </row>
    <row r="216" spans="2:13" s="11" customFormat="1" x14ac:dyDescent="0.2">
      <c r="B216" s="58"/>
      <c r="C216" s="44"/>
      <c r="D216" s="44"/>
      <c r="E216" s="44"/>
      <c r="F216" s="45"/>
      <c r="G216" s="44"/>
      <c r="H216" s="44"/>
      <c r="I216" s="44"/>
      <c r="J216" s="44"/>
      <c r="M216" s="55"/>
    </row>
    <row r="217" spans="2:13" s="11" customFormat="1" x14ac:dyDescent="0.2">
      <c r="B217" s="58"/>
      <c r="C217" s="44"/>
      <c r="D217" s="44"/>
      <c r="E217" s="44"/>
      <c r="F217" s="45"/>
      <c r="G217" s="44"/>
      <c r="H217" s="44"/>
      <c r="I217" s="44"/>
      <c r="J217" s="44"/>
      <c r="M217" s="55"/>
    </row>
    <row r="218" spans="2:13" s="11" customFormat="1" x14ac:dyDescent="0.2">
      <c r="B218" s="58"/>
      <c r="C218" s="44"/>
      <c r="D218" s="44"/>
      <c r="E218" s="44"/>
      <c r="F218" s="45"/>
      <c r="G218" s="44"/>
      <c r="H218" s="44"/>
      <c r="I218" s="44"/>
      <c r="J218" s="44"/>
      <c r="M218" s="55"/>
    </row>
    <row r="219" spans="2:13" s="11" customFormat="1" x14ac:dyDescent="0.2">
      <c r="B219" s="58"/>
      <c r="C219" s="44"/>
      <c r="D219" s="44"/>
      <c r="E219" s="44"/>
      <c r="F219" s="45"/>
      <c r="G219" s="44"/>
      <c r="H219" s="44"/>
      <c r="I219" s="44"/>
      <c r="J219" s="44"/>
      <c r="M219" s="55"/>
    </row>
    <row r="220" spans="2:13" s="11" customFormat="1" x14ac:dyDescent="0.2">
      <c r="B220" s="58"/>
      <c r="C220" s="44"/>
      <c r="D220" s="44"/>
      <c r="E220" s="44"/>
      <c r="F220" s="45"/>
      <c r="G220" s="44"/>
      <c r="H220" s="44"/>
      <c r="I220" s="44"/>
      <c r="J220" s="44"/>
      <c r="M220" s="55"/>
    </row>
    <row r="221" spans="2:13" s="11" customFormat="1" x14ac:dyDescent="0.2">
      <c r="B221" s="58"/>
      <c r="C221" s="44"/>
      <c r="D221" s="44"/>
      <c r="E221" s="44"/>
      <c r="F221" s="45"/>
      <c r="G221" s="44"/>
      <c r="H221" s="44"/>
      <c r="I221" s="44"/>
      <c r="J221" s="44"/>
      <c r="M221" s="55"/>
    </row>
    <row r="222" spans="2:13" s="11" customFormat="1" x14ac:dyDescent="0.2">
      <c r="B222" s="58"/>
      <c r="C222" s="44"/>
      <c r="D222" s="44"/>
      <c r="E222" s="44"/>
      <c r="F222" s="45"/>
      <c r="G222" s="44"/>
      <c r="H222" s="44"/>
      <c r="I222" s="44"/>
      <c r="J222" s="44"/>
      <c r="M222" s="55"/>
    </row>
    <row r="223" spans="2:13" s="11" customFormat="1" x14ac:dyDescent="0.2">
      <c r="B223" s="58"/>
      <c r="C223" s="44"/>
      <c r="D223" s="44"/>
      <c r="E223" s="44"/>
      <c r="F223" s="45"/>
      <c r="G223" s="44"/>
      <c r="H223" s="44"/>
      <c r="I223" s="44"/>
      <c r="J223" s="44"/>
      <c r="M223" s="55"/>
    </row>
    <row r="224" spans="2:13" s="11" customFormat="1" x14ac:dyDescent="0.2">
      <c r="B224" s="58"/>
      <c r="C224" s="44"/>
      <c r="D224" s="44"/>
      <c r="E224" s="44"/>
      <c r="F224" s="45"/>
      <c r="G224" s="44"/>
      <c r="H224" s="44"/>
      <c r="I224" s="44"/>
      <c r="J224" s="44"/>
      <c r="M224" s="55"/>
    </row>
    <row r="225" spans="2:13" s="11" customFormat="1" x14ac:dyDescent="0.2">
      <c r="B225" s="58"/>
      <c r="C225" s="44"/>
      <c r="D225" s="44"/>
      <c r="E225" s="44"/>
      <c r="F225" s="45"/>
      <c r="G225" s="44"/>
      <c r="H225" s="44"/>
      <c r="I225" s="44"/>
      <c r="J225" s="44"/>
      <c r="M225" s="55"/>
    </row>
    <row r="226" spans="2:13" s="11" customFormat="1" x14ac:dyDescent="0.2">
      <c r="B226" s="58"/>
      <c r="C226" s="44"/>
      <c r="D226" s="44"/>
      <c r="E226" s="44"/>
      <c r="F226" s="45"/>
      <c r="G226" s="44"/>
      <c r="H226" s="44"/>
      <c r="I226" s="44"/>
      <c r="J226" s="44"/>
      <c r="M226" s="55"/>
    </row>
    <row r="227" spans="2:13" s="11" customFormat="1" x14ac:dyDescent="0.2">
      <c r="B227" s="58"/>
      <c r="C227" s="44"/>
      <c r="D227" s="44"/>
      <c r="E227" s="44"/>
      <c r="F227" s="45"/>
      <c r="G227" s="44"/>
      <c r="H227" s="44"/>
      <c r="I227" s="44"/>
      <c r="J227" s="44"/>
      <c r="M227" s="55"/>
    </row>
    <row r="228" spans="2:13" s="11" customFormat="1" x14ac:dyDescent="0.2">
      <c r="B228" s="58"/>
      <c r="C228" s="44"/>
      <c r="D228" s="44"/>
      <c r="E228" s="44"/>
      <c r="F228" s="45"/>
      <c r="G228" s="44"/>
      <c r="H228" s="44"/>
      <c r="I228" s="44"/>
      <c r="J228" s="44"/>
      <c r="M228" s="55"/>
    </row>
    <row r="229" spans="2:13" s="11" customFormat="1" x14ac:dyDescent="0.2">
      <c r="B229" s="58"/>
      <c r="C229" s="44"/>
      <c r="D229" s="44"/>
      <c r="E229" s="44"/>
      <c r="F229" s="45"/>
      <c r="G229" s="44"/>
      <c r="H229" s="44"/>
      <c r="I229" s="44"/>
      <c r="J229" s="44"/>
      <c r="M229" s="55"/>
    </row>
    <row r="230" spans="2:13" s="11" customFormat="1" x14ac:dyDescent="0.2">
      <c r="B230" s="58"/>
      <c r="C230" s="44"/>
      <c r="D230" s="44"/>
      <c r="E230" s="44"/>
      <c r="F230" s="45"/>
      <c r="G230" s="44"/>
      <c r="H230" s="44"/>
      <c r="I230" s="44"/>
      <c r="J230" s="44"/>
      <c r="M230" s="55"/>
    </row>
    <row r="231" spans="2:13" s="11" customFormat="1" x14ac:dyDescent="0.2">
      <c r="B231" s="58"/>
      <c r="C231" s="44"/>
      <c r="D231" s="44"/>
      <c r="E231" s="44"/>
      <c r="F231" s="45"/>
      <c r="G231" s="44"/>
      <c r="H231" s="44"/>
      <c r="I231" s="44"/>
      <c r="J231" s="44"/>
      <c r="M231" s="55"/>
    </row>
    <row r="232" spans="2:13" s="11" customFormat="1" x14ac:dyDescent="0.2">
      <c r="B232" s="58"/>
      <c r="C232" s="44"/>
      <c r="D232" s="44"/>
      <c r="E232" s="44"/>
      <c r="F232" s="45"/>
      <c r="G232" s="44"/>
      <c r="H232" s="44"/>
      <c r="I232" s="44"/>
      <c r="J232" s="44"/>
      <c r="M232" s="55"/>
    </row>
    <row r="233" spans="2:13" s="11" customFormat="1" x14ac:dyDescent="0.2">
      <c r="B233" s="58"/>
      <c r="C233" s="44"/>
      <c r="D233" s="44"/>
      <c r="E233" s="44"/>
      <c r="F233" s="45"/>
      <c r="G233" s="44"/>
      <c r="H233" s="44"/>
      <c r="I233" s="44"/>
      <c r="J233" s="44"/>
      <c r="M233" s="55"/>
    </row>
    <row r="234" spans="2:13" s="11" customFormat="1" x14ac:dyDescent="0.2">
      <c r="B234" s="58"/>
      <c r="C234" s="44"/>
      <c r="D234" s="44"/>
      <c r="E234" s="44"/>
      <c r="F234" s="45"/>
      <c r="G234" s="44"/>
      <c r="H234" s="44"/>
      <c r="I234" s="44"/>
      <c r="J234" s="44"/>
      <c r="M234" s="55"/>
    </row>
    <row r="235" spans="2:13" s="11" customFormat="1" x14ac:dyDescent="0.2">
      <c r="B235" s="58"/>
      <c r="C235" s="44"/>
      <c r="D235" s="44"/>
      <c r="E235" s="44"/>
      <c r="F235" s="45"/>
      <c r="G235" s="44"/>
      <c r="H235" s="44"/>
      <c r="I235" s="44"/>
      <c r="J235" s="44"/>
      <c r="M235" s="55"/>
    </row>
    <row r="236" spans="2:13" s="11" customFormat="1" x14ac:dyDescent="0.2">
      <c r="B236" s="58"/>
      <c r="C236" s="44"/>
      <c r="D236" s="44"/>
      <c r="E236" s="44"/>
      <c r="F236" s="45"/>
      <c r="G236" s="44"/>
      <c r="H236" s="44"/>
      <c r="I236" s="44"/>
      <c r="J236" s="44"/>
      <c r="M236" s="55"/>
    </row>
    <row r="237" spans="2:13" s="11" customFormat="1" x14ac:dyDescent="0.2">
      <c r="B237" s="58"/>
      <c r="C237" s="44"/>
      <c r="D237" s="44"/>
      <c r="E237" s="44"/>
      <c r="F237" s="45"/>
      <c r="G237" s="44"/>
      <c r="H237" s="44"/>
      <c r="I237" s="44"/>
      <c r="J237" s="44"/>
      <c r="M237" s="55"/>
    </row>
    <row r="238" spans="2:13" s="11" customFormat="1" x14ac:dyDescent="0.2">
      <c r="B238" s="58"/>
      <c r="C238" s="44"/>
      <c r="D238" s="44"/>
      <c r="E238" s="44"/>
      <c r="F238" s="45"/>
      <c r="G238" s="44"/>
      <c r="H238" s="44"/>
      <c r="I238" s="44"/>
      <c r="J238" s="44"/>
      <c r="M238" s="55"/>
    </row>
    <row r="239" spans="2:13" s="11" customFormat="1" x14ac:dyDescent="0.2">
      <c r="B239" s="58"/>
      <c r="C239" s="44"/>
      <c r="D239" s="44"/>
      <c r="E239" s="44"/>
      <c r="F239" s="45"/>
      <c r="G239" s="44"/>
      <c r="H239" s="44"/>
      <c r="I239" s="44"/>
      <c r="J239" s="44"/>
      <c r="M239" s="55"/>
    </row>
    <row r="240" spans="2:13" s="11" customFormat="1" x14ac:dyDescent="0.2">
      <c r="B240" s="58"/>
      <c r="C240" s="44"/>
      <c r="D240" s="44"/>
      <c r="E240" s="44"/>
      <c r="F240" s="45"/>
      <c r="G240" s="44"/>
      <c r="H240" s="44"/>
      <c r="I240" s="44"/>
      <c r="J240" s="44"/>
      <c r="M240" s="55"/>
    </row>
    <row r="241" spans="2:13" s="11" customFormat="1" x14ac:dyDescent="0.2">
      <c r="B241" s="58"/>
      <c r="C241" s="44"/>
      <c r="D241" s="44"/>
      <c r="E241" s="44"/>
      <c r="F241" s="45"/>
      <c r="G241" s="44"/>
      <c r="H241" s="44"/>
      <c r="I241" s="44"/>
      <c r="J241" s="44"/>
      <c r="M241" s="55"/>
    </row>
    <row r="242" spans="2:13" s="11" customFormat="1" x14ac:dyDescent="0.2">
      <c r="B242" s="58"/>
      <c r="C242" s="44"/>
      <c r="D242" s="44"/>
      <c r="E242" s="44"/>
      <c r="F242" s="45"/>
      <c r="G242" s="44"/>
      <c r="H242" s="44"/>
      <c r="I242" s="44"/>
      <c r="J242" s="44"/>
      <c r="M242" s="55"/>
    </row>
    <row r="243" spans="2:13" s="11" customFormat="1" x14ac:dyDescent="0.2">
      <c r="B243" s="58"/>
      <c r="C243" s="44"/>
      <c r="D243" s="44"/>
      <c r="E243" s="44"/>
      <c r="F243" s="45"/>
      <c r="G243" s="44"/>
      <c r="H243" s="44"/>
      <c r="I243" s="44"/>
      <c r="J243" s="44"/>
      <c r="M243" s="55"/>
    </row>
    <row r="244" spans="2:13" s="11" customFormat="1" x14ac:dyDescent="0.2">
      <c r="B244" s="58"/>
      <c r="C244" s="44"/>
      <c r="D244" s="44"/>
      <c r="E244" s="44"/>
      <c r="F244" s="45"/>
      <c r="G244" s="44"/>
      <c r="H244" s="44"/>
      <c r="I244" s="44"/>
      <c r="J244" s="44"/>
      <c r="M244" s="55"/>
    </row>
    <row r="245" spans="2:13" s="11" customFormat="1" x14ac:dyDescent="0.2">
      <c r="B245" s="58"/>
      <c r="C245" s="44"/>
      <c r="D245" s="44"/>
      <c r="E245" s="44"/>
      <c r="F245" s="45"/>
      <c r="G245" s="44"/>
      <c r="H245" s="44"/>
      <c r="I245" s="44"/>
      <c r="J245" s="44"/>
      <c r="M245" s="55"/>
    </row>
    <row r="246" spans="2:13" s="11" customFormat="1" x14ac:dyDescent="0.2">
      <c r="B246" s="58"/>
      <c r="C246" s="44"/>
      <c r="D246" s="44"/>
      <c r="E246" s="44"/>
      <c r="F246" s="45"/>
      <c r="G246" s="44"/>
      <c r="H246" s="44"/>
      <c r="I246" s="44"/>
      <c r="J246" s="44"/>
      <c r="M246" s="55"/>
    </row>
    <row r="247" spans="2:13" s="11" customFormat="1" x14ac:dyDescent="0.2">
      <c r="B247" s="58"/>
      <c r="C247" s="44"/>
      <c r="D247" s="44"/>
      <c r="E247" s="44"/>
      <c r="F247" s="45"/>
      <c r="G247" s="44"/>
      <c r="H247" s="44"/>
      <c r="I247" s="44"/>
      <c r="J247" s="44"/>
      <c r="M247" s="55"/>
    </row>
    <row r="248" spans="2:13" s="11" customFormat="1" x14ac:dyDescent="0.2">
      <c r="B248" s="58"/>
      <c r="C248" s="44"/>
      <c r="D248" s="44"/>
      <c r="E248" s="44"/>
      <c r="F248" s="45"/>
      <c r="G248" s="44"/>
      <c r="H248" s="44"/>
      <c r="I248" s="44"/>
      <c r="J248" s="44"/>
      <c r="M248" s="55"/>
    </row>
    <row r="249" spans="2:13" s="11" customFormat="1" x14ac:dyDescent="0.2">
      <c r="B249" s="58"/>
      <c r="C249" s="44"/>
      <c r="D249" s="44"/>
      <c r="E249" s="44"/>
      <c r="F249" s="45"/>
      <c r="G249" s="44"/>
      <c r="H249" s="44"/>
      <c r="I249" s="44"/>
      <c r="J249" s="44"/>
      <c r="M249" s="55"/>
    </row>
    <row r="250" spans="2:13" s="11" customFormat="1" x14ac:dyDescent="0.2">
      <c r="B250" s="58"/>
      <c r="C250" s="44"/>
      <c r="D250" s="44"/>
      <c r="E250" s="44"/>
      <c r="F250" s="45"/>
      <c r="G250" s="44"/>
      <c r="H250" s="44"/>
      <c r="I250" s="44"/>
      <c r="J250" s="44"/>
      <c r="M250" s="55"/>
    </row>
    <row r="251" spans="2:13" s="11" customFormat="1" x14ac:dyDescent="0.2">
      <c r="B251" s="58"/>
      <c r="C251" s="44"/>
      <c r="D251" s="44"/>
      <c r="E251" s="44"/>
      <c r="F251" s="45"/>
      <c r="G251" s="44"/>
      <c r="H251" s="44"/>
      <c r="I251" s="44"/>
      <c r="J251" s="44"/>
      <c r="M251" s="55"/>
    </row>
    <row r="252" spans="2:13" s="11" customFormat="1" x14ac:dyDescent="0.2">
      <c r="B252" s="58"/>
      <c r="C252" s="44"/>
      <c r="D252" s="44"/>
      <c r="E252" s="44"/>
      <c r="F252" s="45"/>
      <c r="G252" s="44"/>
      <c r="H252" s="44"/>
      <c r="I252" s="44"/>
      <c r="J252" s="44"/>
      <c r="M252" s="55"/>
    </row>
    <row r="253" spans="2:13" s="11" customFormat="1" x14ac:dyDescent="0.2">
      <c r="B253" s="58"/>
      <c r="C253" s="44"/>
      <c r="D253" s="44"/>
      <c r="E253" s="44"/>
      <c r="F253" s="45"/>
      <c r="G253" s="44"/>
      <c r="H253" s="44"/>
      <c r="I253" s="44"/>
      <c r="J253" s="44"/>
      <c r="M253" s="55"/>
    </row>
    <row r="254" spans="2:13" s="11" customFormat="1" x14ac:dyDescent="0.2">
      <c r="B254" s="58"/>
      <c r="C254" s="44"/>
      <c r="D254" s="44"/>
      <c r="E254" s="44"/>
      <c r="F254" s="45"/>
      <c r="G254" s="44"/>
      <c r="H254" s="44"/>
      <c r="I254" s="44"/>
      <c r="J254" s="44"/>
      <c r="M254" s="55"/>
    </row>
    <row r="255" spans="2:13" s="11" customFormat="1" x14ac:dyDescent="0.2">
      <c r="B255" s="58"/>
      <c r="C255" s="44"/>
      <c r="D255" s="44"/>
      <c r="E255" s="44"/>
      <c r="F255" s="45"/>
      <c r="G255" s="44"/>
      <c r="H255" s="44"/>
      <c r="I255" s="44"/>
      <c r="J255" s="44"/>
      <c r="M255" s="55"/>
    </row>
    <row r="256" spans="2:13" s="11" customFormat="1" x14ac:dyDescent="0.2">
      <c r="B256" s="58"/>
      <c r="C256" s="44"/>
      <c r="D256" s="44"/>
      <c r="E256" s="44"/>
      <c r="F256" s="45"/>
      <c r="G256" s="44"/>
      <c r="H256" s="44"/>
      <c r="I256" s="44"/>
      <c r="J256" s="44"/>
      <c r="M256" s="55"/>
    </row>
    <row r="257" spans="2:13" s="11" customFormat="1" x14ac:dyDescent="0.2">
      <c r="B257" s="58"/>
      <c r="C257" s="44"/>
      <c r="D257" s="44"/>
      <c r="E257" s="44"/>
      <c r="F257" s="45"/>
      <c r="G257" s="44"/>
      <c r="H257" s="44"/>
      <c r="I257" s="44"/>
      <c r="J257" s="44"/>
      <c r="M257" s="55"/>
    </row>
    <row r="258" spans="2:13" s="11" customFormat="1" x14ac:dyDescent="0.2">
      <c r="B258" s="58"/>
      <c r="C258" s="44"/>
      <c r="D258" s="44"/>
      <c r="E258" s="44"/>
      <c r="F258" s="45"/>
      <c r="G258" s="44"/>
      <c r="H258" s="44"/>
      <c r="I258" s="44"/>
      <c r="J258" s="44"/>
      <c r="M258" s="55"/>
    </row>
    <row r="259" spans="2:13" s="11" customFormat="1" x14ac:dyDescent="0.2">
      <c r="B259" s="58"/>
      <c r="C259" s="44"/>
      <c r="D259" s="44"/>
      <c r="E259" s="44"/>
      <c r="F259" s="45"/>
      <c r="G259" s="44"/>
      <c r="H259" s="44"/>
      <c r="I259" s="44"/>
      <c r="J259" s="44"/>
      <c r="M259" s="55"/>
    </row>
    <row r="260" spans="2:13" s="11" customFormat="1" x14ac:dyDescent="0.2">
      <c r="B260" s="58"/>
      <c r="C260" s="44"/>
      <c r="D260" s="44"/>
      <c r="E260" s="44"/>
      <c r="F260" s="45"/>
      <c r="G260" s="44"/>
      <c r="H260" s="44"/>
      <c r="I260" s="44"/>
      <c r="J260" s="44"/>
      <c r="M260" s="55"/>
    </row>
    <row r="261" spans="2:13" s="11" customFormat="1" x14ac:dyDescent="0.2">
      <c r="B261" s="58"/>
      <c r="C261" s="44"/>
      <c r="D261" s="44"/>
      <c r="E261" s="44"/>
      <c r="F261" s="45"/>
      <c r="G261" s="44"/>
      <c r="H261" s="44"/>
      <c r="I261" s="44"/>
      <c r="J261" s="44"/>
      <c r="M261" s="55"/>
    </row>
    <row r="262" spans="2:13" s="11" customFormat="1" x14ac:dyDescent="0.2">
      <c r="B262" s="58"/>
      <c r="C262" s="44"/>
      <c r="D262" s="44"/>
      <c r="E262" s="44"/>
      <c r="F262" s="45"/>
      <c r="G262" s="44"/>
      <c r="H262" s="44"/>
      <c r="I262" s="44"/>
      <c r="J262" s="44"/>
      <c r="M262" s="55"/>
    </row>
    <row r="263" spans="2:13" s="11" customFormat="1" x14ac:dyDescent="0.2">
      <c r="B263" s="58"/>
      <c r="C263" s="44"/>
      <c r="D263" s="44"/>
      <c r="E263" s="44"/>
      <c r="F263" s="45"/>
      <c r="G263" s="44"/>
      <c r="H263" s="44"/>
      <c r="I263" s="44"/>
      <c r="J263" s="44"/>
      <c r="M263" s="55"/>
    </row>
    <row r="264" spans="2:13" s="11" customFormat="1" x14ac:dyDescent="0.2">
      <c r="B264" s="58"/>
      <c r="C264" s="44"/>
      <c r="D264" s="44"/>
      <c r="E264" s="44"/>
      <c r="F264" s="45"/>
      <c r="G264" s="44"/>
      <c r="H264" s="44"/>
      <c r="I264" s="44"/>
      <c r="J264" s="44"/>
      <c r="M264" s="55"/>
    </row>
    <row r="265" spans="2:13" s="11" customFormat="1" x14ac:dyDescent="0.2">
      <c r="B265" s="58"/>
      <c r="C265" s="44"/>
      <c r="D265" s="44"/>
      <c r="E265" s="44"/>
      <c r="F265" s="45"/>
      <c r="G265" s="44"/>
      <c r="H265" s="44"/>
      <c r="I265" s="44"/>
      <c r="J265" s="44"/>
      <c r="M265" s="55"/>
    </row>
    <row r="266" spans="2:13" s="11" customFormat="1" x14ac:dyDescent="0.2">
      <c r="B266" s="58"/>
      <c r="C266" s="44"/>
      <c r="D266" s="44"/>
      <c r="E266" s="44"/>
      <c r="F266" s="45"/>
      <c r="G266" s="44"/>
      <c r="H266" s="44"/>
      <c r="I266" s="44"/>
      <c r="J266" s="44"/>
      <c r="M266" s="55"/>
    </row>
    <row r="267" spans="2:13" s="11" customFormat="1" x14ac:dyDescent="0.2">
      <c r="B267" s="58"/>
      <c r="C267" s="44"/>
      <c r="D267" s="44"/>
      <c r="E267" s="44"/>
      <c r="F267" s="45"/>
      <c r="G267" s="44"/>
      <c r="H267" s="44"/>
      <c r="I267" s="44"/>
      <c r="J267" s="44"/>
      <c r="M267" s="55"/>
    </row>
    <row r="268" spans="2:13" s="11" customFormat="1" x14ac:dyDescent="0.2">
      <c r="B268" s="58"/>
      <c r="C268" s="44"/>
      <c r="D268" s="44"/>
      <c r="E268" s="44"/>
      <c r="F268" s="45"/>
      <c r="G268" s="44"/>
      <c r="H268" s="44"/>
      <c r="I268" s="44"/>
      <c r="J268" s="44"/>
      <c r="M268" s="55"/>
    </row>
    <row r="269" spans="2:13" s="11" customFormat="1" x14ac:dyDescent="0.2">
      <c r="B269" s="58"/>
      <c r="C269" s="44"/>
      <c r="D269" s="44"/>
      <c r="E269" s="44"/>
      <c r="F269" s="45"/>
      <c r="G269" s="44"/>
      <c r="H269" s="44"/>
      <c r="I269" s="44"/>
      <c r="J269" s="44"/>
      <c r="M269" s="55"/>
    </row>
    <row r="270" spans="2:13" s="11" customFormat="1" x14ac:dyDescent="0.2">
      <c r="B270" s="58"/>
      <c r="C270" s="44"/>
      <c r="D270" s="44"/>
      <c r="E270" s="44"/>
      <c r="F270" s="45"/>
      <c r="G270" s="44"/>
      <c r="H270" s="44"/>
      <c r="I270" s="44"/>
      <c r="J270" s="44"/>
      <c r="M270" s="55"/>
    </row>
    <row r="271" spans="2:13" s="11" customFormat="1" x14ac:dyDescent="0.2">
      <c r="B271" s="58"/>
      <c r="C271" s="44"/>
      <c r="D271" s="44"/>
      <c r="E271" s="44"/>
      <c r="F271" s="45"/>
      <c r="G271" s="44"/>
      <c r="H271" s="44"/>
      <c r="I271" s="44"/>
      <c r="J271" s="44"/>
      <c r="M271" s="55"/>
    </row>
    <row r="272" spans="2:13" s="11" customFormat="1" x14ac:dyDescent="0.2">
      <c r="B272" s="58"/>
      <c r="C272" s="44"/>
      <c r="D272" s="44"/>
      <c r="E272" s="44"/>
      <c r="F272" s="45"/>
      <c r="G272" s="44"/>
      <c r="H272" s="44"/>
      <c r="I272" s="44"/>
      <c r="J272" s="44"/>
      <c r="M272" s="55"/>
    </row>
    <row r="273" spans="2:13" s="11" customFormat="1" x14ac:dyDescent="0.2">
      <c r="B273" s="58"/>
      <c r="C273" s="44"/>
      <c r="D273" s="44"/>
      <c r="E273" s="44"/>
      <c r="F273" s="45"/>
      <c r="G273" s="44"/>
      <c r="H273" s="44"/>
      <c r="I273" s="44"/>
      <c r="J273" s="44"/>
      <c r="M273" s="55"/>
    </row>
    <row r="274" spans="2:13" s="11" customFormat="1" x14ac:dyDescent="0.2">
      <c r="B274" s="58"/>
      <c r="C274" s="44"/>
      <c r="D274" s="44"/>
      <c r="E274" s="44"/>
      <c r="F274" s="45"/>
      <c r="G274" s="44"/>
      <c r="H274" s="44"/>
      <c r="I274" s="44"/>
      <c r="J274" s="44"/>
      <c r="M274" s="55"/>
    </row>
    <row r="275" spans="2:13" s="11" customFormat="1" x14ac:dyDescent="0.2">
      <c r="B275" s="58"/>
      <c r="C275" s="44"/>
      <c r="D275" s="44"/>
      <c r="E275" s="44"/>
      <c r="F275" s="45"/>
      <c r="G275" s="44"/>
      <c r="H275" s="44"/>
      <c r="I275" s="44"/>
      <c r="J275" s="44"/>
      <c r="M275" s="55"/>
    </row>
    <row r="276" spans="2:13" s="11" customFormat="1" x14ac:dyDescent="0.2">
      <c r="B276" s="58"/>
      <c r="C276" s="44"/>
      <c r="D276" s="44"/>
      <c r="E276" s="44"/>
      <c r="F276" s="45"/>
      <c r="G276" s="44"/>
      <c r="H276" s="44"/>
      <c r="I276" s="44"/>
      <c r="J276" s="44"/>
      <c r="M276" s="55"/>
    </row>
    <row r="277" spans="2:13" s="11" customFormat="1" x14ac:dyDescent="0.2">
      <c r="B277" s="58"/>
      <c r="C277" s="44"/>
      <c r="D277" s="44"/>
      <c r="E277" s="44"/>
      <c r="F277" s="45"/>
      <c r="G277" s="44"/>
      <c r="H277" s="44"/>
      <c r="I277" s="44"/>
      <c r="J277" s="44"/>
      <c r="M277" s="55"/>
    </row>
    <row r="278" spans="2:13" s="11" customFormat="1" x14ac:dyDescent="0.2">
      <c r="B278" s="58"/>
      <c r="C278" s="44"/>
      <c r="D278" s="44"/>
      <c r="E278" s="44"/>
      <c r="F278" s="45"/>
      <c r="G278" s="44"/>
      <c r="H278" s="44"/>
      <c r="I278" s="44"/>
      <c r="J278" s="44"/>
      <c r="M278" s="55"/>
    </row>
    <row r="279" spans="2:13" s="11" customFormat="1" x14ac:dyDescent="0.2">
      <c r="B279" s="58"/>
      <c r="C279" s="44"/>
      <c r="D279" s="44"/>
      <c r="E279" s="44"/>
      <c r="F279" s="45"/>
      <c r="G279" s="44"/>
      <c r="H279" s="44"/>
      <c r="I279" s="44"/>
      <c r="J279" s="44"/>
      <c r="M279" s="55"/>
    </row>
    <row r="280" spans="2:13" s="11" customFormat="1" x14ac:dyDescent="0.2">
      <c r="B280" s="58"/>
      <c r="C280" s="44"/>
      <c r="D280" s="44"/>
      <c r="E280" s="44"/>
      <c r="F280" s="45"/>
      <c r="G280" s="44"/>
      <c r="H280" s="44"/>
      <c r="I280" s="44"/>
      <c r="J280" s="44"/>
      <c r="M280" s="55"/>
    </row>
    <row r="281" spans="2:13" s="11" customFormat="1" x14ac:dyDescent="0.2">
      <c r="B281" s="58"/>
      <c r="C281" s="44"/>
      <c r="D281" s="44"/>
      <c r="E281" s="44"/>
      <c r="F281" s="45"/>
      <c r="G281" s="44"/>
      <c r="H281" s="44"/>
      <c r="I281" s="44"/>
      <c r="J281" s="44"/>
      <c r="M281" s="55"/>
    </row>
    <row r="282" spans="2:13" s="11" customFormat="1" x14ac:dyDescent="0.2">
      <c r="B282" s="58"/>
      <c r="C282" s="44"/>
      <c r="D282" s="44"/>
      <c r="E282" s="44"/>
      <c r="F282" s="45"/>
      <c r="G282" s="44"/>
      <c r="H282" s="44"/>
      <c r="I282" s="44"/>
      <c r="J282" s="44"/>
      <c r="M282" s="55"/>
    </row>
    <row r="283" spans="2:13" s="11" customFormat="1" x14ac:dyDescent="0.2">
      <c r="B283" s="58"/>
      <c r="C283" s="44"/>
      <c r="D283" s="44"/>
      <c r="E283" s="44"/>
      <c r="F283" s="45"/>
      <c r="G283" s="44"/>
      <c r="H283" s="44"/>
      <c r="I283" s="44"/>
      <c r="J283" s="44"/>
      <c r="M283" s="55"/>
    </row>
    <row r="284" spans="2:13" s="11" customFormat="1" x14ac:dyDescent="0.2">
      <c r="B284" s="58"/>
      <c r="C284" s="44"/>
      <c r="D284" s="44"/>
      <c r="E284" s="44"/>
      <c r="F284" s="45"/>
      <c r="G284" s="44"/>
      <c r="H284" s="44"/>
      <c r="I284" s="44"/>
      <c r="J284" s="44"/>
      <c r="M284" s="55"/>
    </row>
    <row r="285" spans="2:13" s="11" customFormat="1" x14ac:dyDescent="0.2">
      <c r="B285" s="58"/>
      <c r="C285" s="44"/>
      <c r="D285" s="44"/>
      <c r="E285" s="44"/>
      <c r="F285" s="45"/>
      <c r="G285" s="44"/>
      <c r="H285" s="44"/>
      <c r="I285" s="44"/>
      <c r="J285" s="44"/>
      <c r="M285" s="55"/>
    </row>
    <row r="286" spans="2:13" s="11" customFormat="1" x14ac:dyDescent="0.2">
      <c r="B286" s="58"/>
      <c r="C286" s="44"/>
      <c r="D286" s="44"/>
      <c r="E286" s="44"/>
      <c r="F286" s="45"/>
      <c r="G286" s="44"/>
      <c r="H286" s="44"/>
      <c r="I286" s="44"/>
      <c r="J286" s="44"/>
      <c r="M286" s="55"/>
    </row>
    <row r="287" spans="2:13" s="11" customFormat="1" x14ac:dyDescent="0.2">
      <c r="B287" s="58"/>
      <c r="C287" s="44"/>
      <c r="D287" s="44"/>
      <c r="E287" s="44"/>
      <c r="F287" s="45"/>
      <c r="G287" s="44"/>
      <c r="H287" s="44"/>
      <c r="I287" s="44"/>
      <c r="J287" s="44"/>
      <c r="M287" s="55"/>
    </row>
    <row r="288" spans="2:13" s="11" customFormat="1" x14ac:dyDescent="0.2">
      <c r="B288" s="58"/>
      <c r="C288" s="44"/>
      <c r="D288" s="44"/>
      <c r="E288" s="44"/>
      <c r="F288" s="45"/>
      <c r="G288" s="44"/>
      <c r="H288" s="44"/>
      <c r="I288" s="44"/>
      <c r="J288" s="44"/>
      <c r="M288" s="55"/>
    </row>
    <row r="289" spans="2:13" s="11" customFormat="1" x14ac:dyDescent="0.2">
      <c r="B289" s="58"/>
      <c r="C289" s="44"/>
      <c r="D289" s="44"/>
      <c r="E289" s="44"/>
      <c r="F289" s="45"/>
      <c r="G289" s="44"/>
      <c r="H289" s="44"/>
      <c r="I289" s="44"/>
      <c r="J289" s="44"/>
      <c r="M289" s="55"/>
    </row>
    <row r="290" spans="2:13" s="11" customFormat="1" x14ac:dyDescent="0.2">
      <c r="B290" s="58"/>
      <c r="C290" s="44"/>
      <c r="D290" s="44"/>
      <c r="E290" s="44"/>
      <c r="F290" s="45"/>
      <c r="G290" s="44"/>
      <c r="H290" s="44"/>
      <c r="I290" s="44"/>
      <c r="J290" s="44"/>
      <c r="M290" s="55"/>
    </row>
    <row r="291" spans="2:13" s="11" customFormat="1" x14ac:dyDescent="0.2">
      <c r="B291" s="58"/>
      <c r="C291" s="44"/>
      <c r="D291" s="44"/>
      <c r="E291" s="44"/>
      <c r="F291" s="45"/>
      <c r="G291" s="44"/>
      <c r="H291" s="44"/>
      <c r="I291" s="44"/>
      <c r="J291" s="44"/>
      <c r="M291" s="55"/>
    </row>
    <row r="292" spans="2:13" s="11" customFormat="1" x14ac:dyDescent="0.2">
      <c r="B292" s="58"/>
      <c r="C292" s="44"/>
      <c r="D292" s="44"/>
      <c r="E292" s="44"/>
      <c r="F292" s="45"/>
      <c r="G292" s="44"/>
      <c r="H292" s="44"/>
      <c r="I292" s="44"/>
      <c r="J292" s="44"/>
      <c r="M292" s="55"/>
    </row>
    <row r="293" spans="2:13" s="11" customFormat="1" x14ac:dyDescent="0.2">
      <c r="B293" s="58"/>
      <c r="C293" s="44"/>
      <c r="D293" s="44"/>
      <c r="E293" s="44"/>
      <c r="F293" s="45"/>
      <c r="G293" s="44"/>
      <c r="H293" s="44"/>
      <c r="I293" s="44"/>
      <c r="J293" s="44"/>
      <c r="M293" s="55"/>
    </row>
    <row r="294" spans="2:13" s="11" customFormat="1" x14ac:dyDescent="0.2">
      <c r="B294" s="58"/>
      <c r="C294" s="44"/>
      <c r="D294" s="44"/>
      <c r="E294" s="44"/>
      <c r="F294" s="45"/>
      <c r="G294" s="44"/>
      <c r="H294" s="44"/>
      <c r="I294" s="44"/>
      <c r="J294" s="44"/>
      <c r="M294" s="55"/>
    </row>
    <row r="295" spans="2:13" s="11" customFormat="1" x14ac:dyDescent="0.2">
      <c r="B295" s="58"/>
      <c r="C295" s="44"/>
      <c r="D295" s="44"/>
      <c r="E295" s="44"/>
      <c r="F295" s="45"/>
      <c r="G295" s="44"/>
      <c r="H295" s="44"/>
      <c r="I295" s="44"/>
      <c r="J295" s="44"/>
      <c r="M295" s="55"/>
    </row>
    <row r="296" spans="2:13" s="11" customFormat="1" x14ac:dyDescent="0.2">
      <c r="B296" s="58"/>
      <c r="C296" s="44"/>
      <c r="D296" s="44"/>
      <c r="E296" s="44"/>
      <c r="F296" s="45"/>
      <c r="G296" s="44"/>
      <c r="H296" s="44"/>
      <c r="I296" s="44"/>
      <c r="J296" s="44"/>
      <c r="M296" s="55"/>
    </row>
    <row r="297" spans="2:13" s="11" customFormat="1" x14ac:dyDescent="0.2">
      <c r="B297" s="58"/>
      <c r="C297" s="44"/>
      <c r="D297" s="44"/>
      <c r="E297" s="44"/>
      <c r="F297" s="45"/>
      <c r="G297" s="44"/>
      <c r="H297" s="44"/>
      <c r="I297" s="44"/>
      <c r="J297" s="44"/>
      <c r="M297" s="55"/>
    </row>
    <row r="298" spans="2:13" s="11" customFormat="1" x14ac:dyDescent="0.2">
      <c r="B298" s="58"/>
      <c r="C298" s="44"/>
      <c r="D298" s="44"/>
      <c r="E298" s="44"/>
      <c r="F298" s="45"/>
      <c r="G298" s="44"/>
      <c r="H298" s="44"/>
      <c r="I298" s="44"/>
      <c r="J298" s="44"/>
      <c r="M298" s="55"/>
    </row>
    <row r="299" spans="2:13" s="11" customFormat="1" x14ac:dyDescent="0.2">
      <c r="B299" s="58"/>
      <c r="C299" s="44"/>
      <c r="D299" s="44"/>
      <c r="E299" s="44"/>
      <c r="F299" s="45"/>
      <c r="G299" s="44"/>
      <c r="H299" s="44"/>
      <c r="I299" s="44"/>
      <c r="J299" s="44"/>
      <c r="M299" s="55"/>
    </row>
    <row r="300" spans="2:13" s="11" customFormat="1" x14ac:dyDescent="0.2">
      <c r="B300" s="58"/>
      <c r="C300" s="44"/>
      <c r="D300" s="44"/>
      <c r="E300" s="44"/>
      <c r="F300" s="45"/>
      <c r="G300" s="44"/>
      <c r="H300" s="44"/>
      <c r="I300" s="44"/>
      <c r="J300" s="44"/>
      <c r="M300" s="55"/>
    </row>
    <row r="301" spans="2:13" s="11" customFormat="1" x14ac:dyDescent="0.2">
      <c r="B301" s="58"/>
      <c r="C301" s="44"/>
      <c r="D301" s="44"/>
      <c r="E301" s="44"/>
      <c r="F301" s="45"/>
      <c r="G301" s="44"/>
      <c r="H301" s="44"/>
      <c r="I301" s="44"/>
      <c r="J301" s="44"/>
      <c r="M301" s="55"/>
    </row>
    <row r="302" spans="2:13" s="11" customFormat="1" x14ac:dyDescent="0.2">
      <c r="B302" s="58"/>
      <c r="C302" s="44"/>
      <c r="D302" s="44"/>
      <c r="E302" s="44"/>
      <c r="F302" s="45"/>
      <c r="G302" s="44"/>
      <c r="H302" s="44"/>
      <c r="I302" s="44"/>
      <c r="J302" s="44"/>
      <c r="M302" s="55"/>
    </row>
    <row r="303" spans="2:13" s="11" customFormat="1" x14ac:dyDescent="0.2">
      <c r="B303" s="58"/>
      <c r="C303" s="44"/>
      <c r="D303" s="44"/>
      <c r="E303" s="44"/>
      <c r="F303" s="45"/>
      <c r="G303" s="44"/>
      <c r="H303" s="44"/>
      <c r="I303" s="44"/>
      <c r="J303" s="44"/>
      <c r="M303" s="55"/>
    </row>
    <row r="304" spans="2:13" s="11" customFormat="1" x14ac:dyDescent="0.2">
      <c r="B304" s="58"/>
      <c r="C304" s="44"/>
      <c r="D304" s="44"/>
      <c r="E304" s="44"/>
      <c r="F304" s="45"/>
      <c r="G304" s="44"/>
      <c r="H304" s="44"/>
      <c r="I304" s="44"/>
      <c r="J304" s="44"/>
      <c r="M304" s="55"/>
    </row>
    <row r="305" spans="2:13" s="11" customFormat="1" x14ac:dyDescent="0.2">
      <c r="B305" s="58"/>
      <c r="C305" s="44"/>
      <c r="D305" s="44"/>
      <c r="E305" s="44"/>
      <c r="F305" s="45"/>
      <c r="G305" s="44"/>
      <c r="H305" s="44"/>
      <c r="I305" s="44"/>
      <c r="J305" s="44"/>
      <c r="M305" s="55"/>
    </row>
    <row r="306" spans="2:13" s="11" customFormat="1" x14ac:dyDescent="0.2">
      <c r="B306" s="58"/>
      <c r="C306" s="44"/>
      <c r="D306" s="44"/>
      <c r="E306" s="44"/>
      <c r="F306" s="45"/>
      <c r="G306" s="44"/>
      <c r="H306" s="44"/>
      <c r="I306" s="44"/>
      <c r="J306" s="44"/>
      <c r="M306" s="55"/>
    </row>
    <row r="307" spans="2:13" s="11" customFormat="1" x14ac:dyDescent="0.2">
      <c r="B307" s="58"/>
      <c r="C307" s="44"/>
      <c r="D307" s="44"/>
      <c r="E307" s="44"/>
      <c r="F307" s="45"/>
      <c r="G307" s="44"/>
      <c r="H307" s="44"/>
      <c r="I307" s="44"/>
      <c r="J307" s="44"/>
      <c r="M307" s="55"/>
    </row>
    <row r="308" spans="2:13" s="11" customFormat="1" x14ac:dyDescent="0.2">
      <c r="B308" s="58"/>
      <c r="C308" s="44"/>
      <c r="D308" s="44"/>
      <c r="E308" s="44"/>
      <c r="F308" s="45"/>
      <c r="G308" s="44"/>
      <c r="H308" s="44"/>
      <c r="I308" s="44"/>
      <c r="J308" s="44"/>
      <c r="M308" s="55"/>
    </row>
    <row r="309" spans="2:13" s="11" customFormat="1" x14ac:dyDescent="0.2">
      <c r="B309" s="58"/>
      <c r="C309" s="44"/>
      <c r="D309" s="44"/>
      <c r="E309" s="44"/>
      <c r="F309" s="45"/>
      <c r="G309" s="44"/>
      <c r="H309" s="44"/>
      <c r="I309" s="44"/>
      <c r="J309" s="44"/>
      <c r="M309" s="55"/>
    </row>
    <row r="310" spans="2:13" s="11" customFormat="1" x14ac:dyDescent="0.2">
      <c r="B310" s="58"/>
      <c r="C310" s="44"/>
      <c r="D310" s="44"/>
      <c r="E310" s="44"/>
      <c r="F310" s="45"/>
      <c r="G310" s="44"/>
      <c r="H310" s="44"/>
      <c r="I310" s="44"/>
      <c r="J310" s="44"/>
      <c r="M310" s="55"/>
    </row>
    <row r="311" spans="2:13" s="11" customFormat="1" x14ac:dyDescent="0.2">
      <c r="B311" s="58"/>
      <c r="C311" s="44"/>
      <c r="D311" s="44"/>
      <c r="E311" s="44"/>
      <c r="F311" s="45"/>
      <c r="G311" s="44"/>
      <c r="H311" s="44"/>
      <c r="I311" s="44"/>
      <c r="J311" s="44"/>
      <c r="M311" s="55"/>
    </row>
    <row r="312" spans="2:13" s="11" customFormat="1" x14ac:dyDescent="0.2">
      <c r="B312" s="58"/>
      <c r="C312" s="44"/>
      <c r="D312" s="44"/>
      <c r="E312" s="44"/>
      <c r="F312" s="45"/>
      <c r="G312" s="44"/>
      <c r="H312" s="44"/>
      <c r="I312" s="44"/>
      <c r="J312" s="44"/>
      <c r="M312" s="55"/>
    </row>
    <row r="313" spans="2:13" s="11" customFormat="1" x14ac:dyDescent="0.2">
      <c r="B313" s="58"/>
      <c r="C313" s="44"/>
      <c r="D313" s="44"/>
      <c r="E313" s="44"/>
      <c r="F313" s="45"/>
      <c r="G313" s="44"/>
      <c r="H313" s="44"/>
      <c r="I313" s="44"/>
      <c r="J313" s="44"/>
      <c r="M313" s="55"/>
    </row>
    <row r="314" spans="2:13" s="11" customFormat="1" x14ac:dyDescent="0.2">
      <c r="B314" s="58"/>
      <c r="C314" s="44"/>
      <c r="D314" s="44"/>
      <c r="E314" s="44"/>
      <c r="F314" s="45"/>
      <c r="G314" s="44"/>
      <c r="H314" s="44"/>
      <c r="I314" s="44"/>
      <c r="J314" s="44"/>
      <c r="M314" s="55"/>
    </row>
    <row r="315" spans="2:13" s="11" customFormat="1" x14ac:dyDescent="0.2">
      <c r="B315" s="58"/>
      <c r="C315" s="44"/>
      <c r="D315" s="44"/>
      <c r="E315" s="44"/>
      <c r="F315" s="45"/>
      <c r="G315" s="44"/>
      <c r="H315" s="44"/>
      <c r="I315" s="44"/>
      <c r="J315" s="44"/>
      <c r="M315" s="55"/>
    </row>
    <row r="316" spans="2:13" s="11" customFormat="1" x14ac:dyDescent="0.2">
      <c r="B316" s="58"/>
      <c r="C316" s="44"/>
      <c r="D316" s="44"/>
      <c r="E316" s="44"/>
      <c r="F316" s="45"/>
      <c r="G316" s="44"/>
      <c r="H316" s="44"/>
      <c r="I316" s="44"/>
      <c r="J316" s="44"/>
      <c r="M316" s="55"/>
    </row>
    <row r="317" spans="2:13" s="11" customFormat="1" x14ac:dyDescent="0.2">
      <c r="B317" s="58"/>
      <c r="C317" s="44"/>
      <c r="D317" s="44"/>
      <c r="E317" s="44"/>
      <c r="F317" s="45"/>
      <c r="G317" s="44"/>
      <c r="H317" s="44"/>
      <c r="I317" s="44"/>
      <c r="J317" s="44"/>
      <c r="M317" s="55"/>
    </row>
    <row r="318" spans="2:13" s="11" customFormat="1" x14ac:dyDescent="0.2">
      <c r="B318" s="58"/>
      <c r="C318" s="44"/>
      <c r="D318" s="44"/>
      <c r="E318" s="44"/>
      <c r="F318" s="45"/>
      <c r="G318" s="44"/>
      <c r="H318" s="44"/>
      <c r="I318" s="44"/>
      <c r="J318" s="44"/>
      <c r="M318" s="55"/>
    </row>
    <row r="319" spans="2:13" s="11" customFormat="1" x14ac:dyDescent="0.2">
      <c r="B319" s="58"/>
      <c r="C319" s="44"/>
      <c r="D319" s="44"/>
      <c r="E319" s="44"/>
      <c r="F319" s="45"/>
      <c r="G319" s="44"/>
      <c r="H319" s="44"/>
      <c r="I319" s="44"/>
      <c r="J319" s="44"/>
      <c r="M319" s="55"/>
    </row>
    <row r="320" spans="2:13" s="11" customFormat="1" x14ac:dyDescent="0.2">
      <c r="B320" s="58"/>
      <c r="C320" s="44"/>
      <c r="D320" s="44"/>
      <c r="E320" s="44"/>
      <c r="F320" s="45"/>
      <c r="G320" s="44"/>
      <c r="H320" s="44"/>
      <c r="I320" s="44"/>
      <c r="J320" s="44"/>
      <c r="M320" s="55"/>
    </row>
    <row r="321" spans="2:13" s="11" customFormat="1" x14ac:dyDescent="0.2">
      <c r="B321" s="58"/>
      <c r="C321" s="44"/>
      <c r="D321" s="44"/>
      <c r="E321" s="44"/>
      <c r="F321" s="45"/>
      <c r="G321" s="44"/>
      <c r="H321" s="44"/>
      <c r="I321" s="44"/>
      <c r="J321" s="44"/>
      <c r="M321" s="55"/>
    </row>
    <row r="322" spans="2:13" s="11" customFormat="1" x14ac:dyDescent="0.2">
      <c r="B322" s="58"/>
      <c r="C322" s="44"/>
      <c r="D322" s="44"/>
      <c r="E322" s="44"/>
      <c r="F322" s="45"/>
      <c r="G322" s="44"/>
      <c r="H322" s="44"/>
      <c r="I322" s="44"/>
      <c r="J322" s="44"/>
      <c r="M322" s="55"/>
    </row>
    <row r="323" spans="2:13" s="11" customFormat="1" x14ac:dyDescent="0.2">
      <c r="B323" s="58"/>
      <c r="C323" s="44"/>
      <c r="D323" s="44"/>
      <c r="E323" s="44"/>
      <c r="F323" s="45"/>
      <c r="G323" s="44"/>
      <c r="H323" s="44"/>
      <c r="I323" s="44"/>
      <c r="J323" s="44"/>
      <c r="M323" s="55"/>
    </row>
    <row r="324" spans="2:13" s="11" customFormat="1" x14ac:dyDescent="0.2">
      <c r="B324" s="58"/>
      <c r="C324" s="44"/>
      <c r="D324" s="44"/>
      <c r="E324" s="44"/>
      <c r="F324" s="45"/>
      <c r="G324" s="44"/>
      <c r="H324" s="44"/>
      <c r="I324" s="44"/>
      <c r="J324" s="44"/>
      <c r="M324" s="55"/>
    </row>
    <row r="325" spans="2:13" s="11" customFormat="1" x14ac:dyDescent="0.2">
      <c r="B325" s="58"/>
      <c r="C325" s="44"/>
      <c r="D325" s="44"/>
      <c r="E325" s="44"/>
      <c r="F325" s="45"/>
      <c r="G325" s="44"/>
      <c r="H325" s="44"/>
      <c r="I325" s="44"/>
      <c r="J325" s="44"/>
      <c r="M325" s="55"/>
    </row>
    <row r="326" spans="2:13" s="11" customFormat="1" x14ac:dyDescent="0.2">
      <c r="B326" s="58"/>
      <c r="C326" s="44"/>
      <c r="D326" s="44"/>
      <c r="E326" s="44"/>
      <c r="F326" s="45"/>
      <c r="G326" s="44"/>
      <c r="H326" s="44"/>
      <c r="I326" s="44"/>
      <c r="J326" s="44"/>
      <c r="M326" s="55"/>
    </row>
    <row r="327" spans="2:13" s="11" customFormat="1" x14ac:dyDescent="0.2">
      <c r="B327" s="58"/>
      <c r="C327" s="44"/>
      <c r="D327" s="44"/>
      <c r="E327" s="44"/>
      <c r="F327" s="45"/>
      <c r="G327" s="44"/>
      <c r="H327" s="44"/>
      <c r="I327" s="44"/>
      <c r="J327" s="44"/>
      <c r="M327" s="55"/>
    </row>
    <row r="328" spans="2:13" s="11" customFormat="1" x14ac:dyDescent="0.2">
      <c r="B328" s="58"/>
      <c r="C328" s="44"/>
      <c r="D328" s="44"/>
      <c r="E328" s="44"/>
      <c r="F328" s="45"/>
      <c r="G328" s="44"/>
      <c r="H328" s="44"/>
      <c r="I328" s="44"/>
      <c r="J328" s="44"/>
      <c r="M328" s="55"/>
    </row>
    <row r="329" spans="2:13" s="11" customFormat="1" x14ac:dyDescent="0.2">
      <c r="B329" s="58"/>
      <c r="C329" s="44"/>
      <c r="D329" s="44"/>
      <c r="E329" s="44"/>
      <c r="F329" s="45"/>
      <c r="G329" s="44"/>
      <c r="H329" s="44"/>
      <c r="I329" s="44"/>
      <c r="J329" s="44"/>
      <c r="M329" s="55"/>
    </row>
    <row r="330" spans="2:13" s="11" customFormat="1" x14ac:dyDescent="0.2">
      <c r="B330" s="58"/>
      <c r="C330" s="44"/>
      <c r="D330" s="44"/>
      <c r="E330" s="44"/>
      <c r="F330" s="45"/>
      <c r="G330" s="44"/>
      <c r="H330" s="44"/>
      <c r="I330" s="44"/>
      <c r="J330" s="44"/>
      <c r="M330" s="55"/>
    </row>
    <row r="331" spans="2:13" s="11" customFormat="1" x14ac:dyDescent="0.2">
      <c r="B331" s="58"/>
      <c r="C331" s="44"/>
      <c r="D331" s="44"/>
      <c r="E331" s="44"/>
      <c r="F331" s="45"/>
      <c r="G331" s="44"/>
      <c r="H331" s="44"/>
      <c r="I331" s="44"/>
      <c r="J331" s="44"/>
      <c r="M331" s="55"/>
    </row>
    <row r="332" spans="2:13" s="11" customFormat="1" x14ac:dyDescent="0.2">
      <c r="B332" s="58"/>
      <c r="C332" s="44"/>
      <c r="D332" s="44"/>
      <c r="E332" s="44"/>
      <c r="F332" s="45"/>
      <c r="G332" s="44"/>
      <c r="H332" s="44"/>
      <c r="I332" s="44"/>
      <c r="J332" s="44"/>
      <c r="M332" s="55"/>
    </row>
    <row r="333" spans="2:13" s="11" customFormat="1" x14ac:dyDescent="0.2">
      <c r="B333" s="58"/>
      <c r="C333" s="44"/>
      <c r="D333" s="44"/>
      <c r="E333" s="44"/>
      <c r="F333" s="45"/>
      <c r="G333" s="44"/>
      <c r="H333" s="44"/>
      <c r="I333" s="44"/>
      <c r="J333" s="44"/>
      <c r="M333" s="55"/>
    </row>
    <row r="334" spans="2:13" s="11" customFormat="1" x14ac:dyDescent="0.2">
      <c r="B334" s="58"/>
      <c r="C334" s="44"/>
      <c r="D334" s="44"/>
      <c r="E334" s="44"/>
      <c r="F334" s="45"/>
      <c r="G334" s="44"/>
      <c r="H334" s="44"/>
      <c r="I334" s="44"/>
      <c r="J334" s="44"/>
      <c r="M334" s="55"/>
    </row>
    <row r="335" spans="2:13" s="11" customFormat="1" x14ac:dyDescent="0.2">
      <c r="B335" s="58"/>
      <c r="C335" s="44"/>
      <c r="D335" s="44"/>
      <c r="E335" s="44"/>
      <c r="F335" s="45"/>
      <c r="G335" s="44"/>
      <c r="H335" s="44"/>
      <c r="I335" s="44"/>
      <c r="J335" s="44"/>
      <c r="M335" s="55"/>
    </row>
    <row r="336" spans="2:13" s="11" customFormat="1" x14ac:dyDescent="0.2">
      <c r="B336" s="58"/>
      <c r="C336" s="44"/>
      <c r="D336" s="44"/>
      <c r="E336" s="44"/>
      <c r="F336" s="45"/>
      <c r="G336" s="44"/>
      <c r="H336" s="44"/>
      <c r="I336" s="44"/>
      <c r="J336" s="44"/>
      <c r="M336" s="55"/>
    </row>
    <row r="337" spans="2:13" s="11" customFormat="1" x14ac:dyDescent="0.2">
      <c r="B337" s="58"/>
      <c r="C337" s="44"/>
      <c r="D337" s="44"/>
      <c r="E337" s="44"/>
      <c r="F337" s="45"/>
      <c r="G337" s="44"/>
      <c r="H337" s="44"/>
      <c r="I337" s="44"/>
      <c r="J337" s="44"/>
      <c r="M337" s="55"/>
    </row>
    <row r="338" spans="2:13" s="11" customFormat="1" x14ac:dyDescent="0.2">
      <c r="B338" s="58"/>
      <c r="C338" s="44"/>
      <c r="D338" s="44"/>
      <c r="E338" s="44"/>
      <c r="F338" s="45"/>
      <c r="G338" s="44"/>
      <c r="H338" s="44"/>
      <c r="I338" s="44"/>
      <c r="J338" s="44"/>
      <c r="M338" s="55"/>
    </row>
    <row r="339" spans="2:13" s="11" customFormat="1" x14ac:dyDescent="0.2">
      <c r="B339" s="58"/>
      <c r="C339" s="44"/>
      <c r="D339" s="44"/>
      <c r="E339" s="44"/>
      <c r="F339" s="45"/>
      <c r="G339" s="44"/>
      <c r="H339" s="44"/>
      <c r="I339" s="44"/>
      <c r="J339" s="44"/>
      <c r="M339" s="55"/>
    </row>
    <row r="340" spans="2:13" s="11" customFormat="1" x14ac:dyDescent="0.2">
      <c r="B340" s="58"/>
      <c r="C340" s="44"/>
      <c r="D340" s="44"/>
      <c r="E340" s="44"/>
      <c r="F340" s="45"/>
      <c r="G340" s="44"/>
      <c r="H340" s="44"/>
      <c r="I340" s="44"/>
      <c r="J340" s="44"/>
      <c r="M340" s="55"/>
    </row>
    <row r="341" spans="2:13" s="11" customFormat="1" x14ac:dyDescent="0.2">
      <c r="B341" s="58"/>
      <c r="C341" s="44"/>
      <c r="D341" s="44"/>
      <c r="E341" s="44"/>
      <c r="F341" s="45"/>
      <c r="G341" s="44"/>
      <c r="H341" s="44"/>
      <c r="I341" s="44"/>
      <c r="J341" s="44"/>
      <c r="M341" s="55"/>
    </row>
    <row r="342" spans="2:13" s="11" customFormat="1" x14ac:dyDescent="0.2">
      <c r="B342" s="58"/>
      <c r="C342" s="44"/>
      <c r="D342" s="44"/>
      <c r="E342" s="44"/>
      <c r="F342" s="45"/>
      <c r="G342" s="44"/>
      <c r="H342" s="44"/>
      <c r="I342" s="44"/>
      <c r="J342" s="44"/>
      <c r="M342" s="55"/>
    </row>
    <row r="343" spans="2:13" s="11" customFormat="1" x14ac:dyDescent="0.2">
      <c r="B343" s="58"/>
      <c r="C343" s="44"/>
      <c r="D343" s="44"/>
      <c r="E343" s="44"/>
      <c r="F343" s="45"/>
      <c r="G343" s="44"/>
      <c r="H343" s="44"/>
      <c r="I343" s="44"/>
      <c r="J343" s="44"/>
      <c r="M343" s="55"/>
    </row>
    <row r="344" spans="2:13" s="11" customFormat="1" x14ac:dyDescent="0.2">
      <c r="B344" s="58"/>
      <c r="C344" s="44"/>
      <c r="D344" s="44"/>
      <c r="E344" s="44"/>
      <c r="F344" s="45"/>
      <c r="G344" s="44"/>
      <c r="H344" s="44"/>
      <c r="I344" s="44"/>
      <c r="J344" s="44"/>
      <c r="M344" s="55"/>
    </row>
    <row r="345" spans="2:13" s="11" customFormat="1" x14ac:dyDescent="0.2">
      <c r="B345" s="58"/>
      <c r="C345" s="44"/>
      <c r="D345" s="44"/>
      <c r="E345" s="44"/>
      <c r="F345" s="45"/>
      <c r="G345" s="44"/>
      <c r="H345" s="44"/>
      <c r="I345" s="44"/>
      <c r="J345" s="44"/>
      <c r="M345" s="55"/>
    </row>
    <row r="346" spans="2:13" s="11" customFormat="1" x14ac:dyDescent="0.2">
      <c r="B346" s="58"/>
      <c r="C346" s="44"/>
      <c r="D346" s="44"/>
      <c r="E346" s="44"/>
      <c r="F346" s="45"/>
      <c r="G346" s="44"/>
      <c r="H346" s="44"/>
      <c r="I346" s="44"/>
      <c r="J346" s="44"/>
      <c r="M346" s="55"/>
    </row>
    <row r="347" spans="2:13" s="11" customFormat="1" x14ac:dyDescent="0.2">
      <c r="B347" s="58"/>
      <c r="C347" s="44"/>
      <c r="D347" s="44"/>
      <c r="E347" s="44"/>
      <c r="F347" s="45"/>
      <c r="G347" s="44"/>
      <c r="H347" s="44"/>
      <c r="I347" s="44"/>
      <c r="J347" s="44"/>
      <c r="M347" s="55"/>
    </row>
    <row r="348" spans="2:13" s="11" customFormat="1" x14ac:dyDescent="0.2">
      <c r="B348" s="58"/>
      <c r="C348" s="44"/>
      <c r="D348" s="44"/>
      <c r="E348" s="44"/>
      <c r="F348" s="45"/>
      <c r="G348" s="44"/>
      <c r="H348" s="44"/>
      <c r="I348" s="44"/>
      <c r="J348" s="44"/>
      <c r="M348" s="55"/>
    </row>
    <row r="349" spans="2:13" s="11" customFormat="1" x14ac:dyDescent="0.2">
      <c r="B349" s="58"/>
      <c r="C349" s="44"/>
      <c r="D349" s="44"/>
      <c r="E349" s="44"/>
      <c r="F349" s="45"/>
      <c r="G349" s="44"/>
      <c r="H349" s="44"/>
      <c r="I349" s="44"/>
      <c r="J349" s="44"/>
      <c r="M349" s="55"/>
    </row>
    <row r="350" spans="2:13" s="11" customFormat="1" x14ac:dyDescent="0.2">
      <c r="B350" s="58"/>
      <c r="C350" s="44"/>
      <c r="D350" s="44"/>
      <c r="E350" s="44"/>
      <c r="F350" s="45"/>
      <c r="G350" s="44"/>
      <c r="H350" s="44"/>
      <c r="I350" s="44"/>
      <c r="J350" s="44"/>
      <c r="M350" s="55"/>
    </row>
    <row r="351" spans="2:13" s="11" customFormat="1" x14ac:dyDescent="0.2">
      <c r="B351" s="58"/>
      <c r="C351" s="44"/>
      <c r="D351" s="44"/>
      <c r="E351" s="44"/>
      <c r="F351" s="45"/>
      <c r="G351" s="44"/>
      <c r="H351" s="44"/>
      <c r="I351" s="44"/>
      <c r="J351" s="44"/>
      <c r="M351" s="55"/>
    </row>
    <row r="352" spans="2:13" s="11" customFormat="1" x14ac:dyDescent="0.2">
      <c r="B352" s="58"/>
      <c r="C352" s="44"/>
      <c r="D352" s="44"/>
      <c r="E352" s="44"/>
      <c r="F352" s="45"/>
      <c r="G352" s="44"/>
      <c r="H352" s="44"/>
      <c r="I352" s="44"/>
      <c r="J352" s="44"/>
      <c r="M352" s="55"/>
    </row>
    <row r="353" spans="2:13" s="11" customFormat="1" x14ac:dyDescent="0.2">
      <c r="B353" s="58"/>
      <c r="C353" s="44"/>
      <c r="D353" s="44"/>
      <c r="E353" s="44"/>
      <c r="F353" s="45"/>
      <c r="G353" s="44"/>
      <c r="H353" s="44"/>
      <c r="I353" s="44"/>
      <c r="J353" s="44"/>
      <c r="M353" s="55"/>
    </row>
    <row r="354" spans="2:13" s="11" customFormat="1" x14ac:dyDescent="0.2">
      <c r="B354" s="58"/>
      <c r="C354" s="44"/>
      <c r="D354" s="44"/>
      <c r="E354" s="44"/>
      <c r="F354" s="45"/>
      <c r="G354" s="44"/>
      <c r="H354" s="44"/>
      <c r="I354" s="44"/>
      <c r="J354" s="44"/>
      <c r="M354" s="55"/>
    </row>
    <row r="355" spans="2:13" s="11" customFormat="1" x14ac:dyDescent="0.2">
      <c r="B355" s="58"/>
      <c r="C355" s="44"/>
      <c r="D355" s="44"/>
      <c r="E355" s="44"/>
      <c r="F355" s="45"/>
      <c r="G355" s="44"/>
      <c r="H355" s="44"/>
      <c r="I355" s="44"/>
      <c r="J355" s="44"/>
      <c r="M355" s="55"/>
    </row>
    <row r="356" spans="2:13" s="11" customFormat="1" x14ac:dyDescent="0.2">
      <c r="B356" s="58"/>
      <c r="C356" s="44"/>
      <c r="D356" s="44"/>
      <c r="E356" s="44"/>
      <c r="F356" s="45"/>
      <c r="G356" s="44"/>
      <c r="H356" s="44"/>
      <c r="I356" s="44"/>
      <c r="J356" s="44"/>
      <c r="M356" s="55"/>
    </row>
    <row r="357" spans="2:13" s="11" customFormat="1" x14ac:dyDescent="0.2">
      <c r="B357" s="58"/>
      <c r="C357" s="44"/>
      <c r="D357" s="44"/>
      <c r="E357" s="44"/>
      <c r="F357" s="45"/>
      <c r="G357" s="44"/>
      <c r="H357" s="44"/>
      <c r="I357" s="44"/>
      <c r="J357" s="44"/>
      <c r="M357" s="55"/>
    </row>
    <row r="358" spans="2:13" s="11" customFormat="1" x14ac:dyDescent="0.2">
      <c r="B358" s="58"/>
      <c r="C358" s="44"/>
      <c r="D358" s="44"/>
      <c r="E358" s="44"/>
      <c r="F358" s="45"/>
      <c r="G358" s="44"/>
      <c r="H358" s="44"/>
      <c r="I358" s="44"/>
      <c r="J358" s="44"/>
      <c r="M358" s="55"/>
    </row>
    <row r="359" spans="2:13" s="11" customFormat="1" x14ac:dyDescent="0.2">
      <c r="B359" s="58"/>
      <c r="C359" s="44"/>
      <c r="D359" s="44"/>
      <c r="E359" s="44"/>
      <c r="F359" s="45"/>
      <c r="G359" s="44"/>
      <c r="H359" s="44"/>
      <c r="I359" s="44"/>
      <c r="J359" s="44"/>
      <c r="M359" s="55"/>
    </row>
    <row r="360" spans="2:13" s="11" customFormat="1" x14ac:dyDescent="0.2">
      <c r="B360" s="58"/>
      <c r="C360" s="44"/>
      <c r="D360" s="44"/>
      <c r="E360" s="44"/>
      <c r="F360" s="45"/>
      <c r="G360" s="44"/>
      <c r="H360" s="44"/>
      <c r="I360" s="44"/>
      <c r="J360" s="44"/>
      <c r="M360" s="55"/>
    </row>
    <row r="361" spans="2:13" s="11" customFormat="1" x14ac:dyDescent="0.2">
      <c r="B361" s="58"/>
      <c r="C361" s="44"/>
      <c r="D361" s="44"/>
      <c r="E361" s="44"/>
      <c r="F361" s="45"/>
      <c r="G361" s="44"/>
      <c r="H361" s="44"/>
      <c r="I361" s="44"/>
      <c r="J361" s="44"/>
      <c r="M361" s="55"/>
    </row>
    <row r="362" spans="2:13" s="11" customFormat="1" x14ac:dyDescent="0.2">
      <c r="B362" s="58"/>
      <c r="C362" s="44"/>
      <c r="D362" s="44"/>
      <c r="E362" s="44"/>
      <c r="F362" s="45"/>
      <c r="G362" s="44"/>
      <c r="H362" s="44"/>
      <c r="I362" s="44"/>
      <c r="J362" s="44"/>
      <c r="M362" s="55"/>
    </row>
    <row r="363" spans="2:13" s="11" customFormat="1" x14ac:dyDescent="0.2">
      <c r="B363" s="58"/>
      <c r="C363" s="44"/>
      <c r="D363" s="44"/>
      <c r="E363" s="44"/>
      <c r="F363" s="45"/>
      <c r="G363" s="44"/>
      <c r="H363" s="44"/>
      <c r="I363" s="44"/>
      <c r="J363" s="44"/>
      <c r="M363" s="55"/>
    </row>
    <row r="364" spans="2:13" s="11" customFormat="1" x14ac:dyDescent="0.2">
      <c r="B364" s="58"/>
      <c r="C364" s="44"/>
      <c r="D364" s="44"/>
      <c r="E364" s="44"/>
      <c r="F364" s="45"/>
      <c r="G364" s="44"/>
      <c r="H364" s="44"/>
      <c r="I364" s="44"/>
      <c r="J364" s="44"/>
      <c r="M364" s="55"/>
    </row>
    <row r="365" spans="2:13" s="11" customFormat="1" x14ac:dyDescent="0.2">
      <c r="B365" s="58"/>
      <c r="C365" s="44"/>
      <c r="D365" s="44"/>
      <c r="E365" s="44"/>
      <c r="F365" s="45"/>
      <c r="G365" s="44"/>
      <c r="H365" s="44"/>
      <c r="I365" s="44"/>
      <c r="J365" s="44"/>
      <c r="M365" s="55"/>
    </row>
    <row r="366" spans="2:13" s="11" customFormat="1" x14ac:dyDescent="0.2">
      <c r="B366" s="58"/>
      <c r="C366" s="44"/>
      <c r="D366" s="44"/>
      <c r="E366" s="44"/>
      <c r="F366" s="45"/>
      <c r="G366" s="44"/>
      <c r="H366" s="44"/>
      <c r="I366" s="44"/>
      <c r="J366" s="44"/>
      <c r="M366" s="55"/>
    </row>
    <row r="367" spans="2:13" s="11" customFormat="1" x14ac:dyDescent="0.2">
      <c r="B367" s="58"/>
      <c r="C367" s="44"/>
      <c r="D367" s="44"/>
      <c r="E367" s="44"/>
      <c r="F367" s="45"/>
      <c r="G367" s="44"/>
      <c r="H367" s="44"/>
      <c r="I367" s="44"/>
      <c r="J367" s="44"/>
      <c r="M367" s="55"/>
    </row>
    <row r="368" spans="2:13" s="11" customFormat="1" x14ac:dyDescent="0.2">
      <c r="B368" s="58"/>
      <c r="C368" s="44"/>
      <c r="D368" s="44"/>
      <c r="E368" s="44"/>
      <c r="F368" s="45"/>
      <c r="G368" s="44"/>
      <c r="H368" s="44"/>
      <c r="I368" s="44"/>
      <c r="J368" s="44"/>
      <c r="M368" s="55"/>
    </row>
    <row r="369" spans="2:13" s="11" customFormat="1" x14ac:dyDescent="0.2">
      <c r="B369" s="58"/>
      <c r="C369" s="44"/>
      <c r="D369" s="44"/>
      <c r="E369" s="44"/>
      <c r="F369" s="45"/>
      <c r="G369" s="44"/>
      <c r="H369" s="44"/>
      <c r="I369" s="44"/>
      <c r="J369" s="44"/>
      <c r="M369" s="55"/>
    </row>
    <row r="370" spans="2:13" s="11" customFormat="1" x14ac:dyDescent="0.2">
      <c r="B370" s="58"/>
      <c r="C370" s="44"/>
      <c r="D370" s="44"/>
      <c r="E370" s="44"/>
      <c r="F370" s="45"/>
      <c r="G370" s="44"/>
      <c r="H370" s="44"/>
      <c r="I370" s="44"/>
      <c r="J370" s="44"/>
      <c r="M370" s="55"/>
    </row>
    <row r="371" spans="2:13" s="11" customFormat="1" x14ac:dyDescent="0.2">
      <c r="B371" s="58"/>
      <c r="C371" s="44"/>
      <c r="D371" s="44"/>
      <c r="E371" s="44"/>
      <c r="F371" s="45"/>
      <c r="G371" s="44"/>
      <c r="H371" s="44"/>
      <c r="I371" s="44"/>
      <c r="J371" s="44"/>
      <c r="M371" s="55"/>
    </row>
    <row r="372" spans="2:13" s="11" customFormat="1" x14ac:dyDescent="0.2">
      <c r="B372" s="58"/>
      <c r="C372" s="44"/>
      <c r="D372" s="44"/>
      <c r="E372" s="44"/>
      <c r="F372" s="45"/>
      <c r="G372" s="44"/>
      <c r="H372" s="44"/>
      <c r="I372" s="44"/>
      <c r="J372" s="44"/>
      <c r="M372" s="55"/>
    </row>
    <row r="373" spans="2:13" s="11" customFormat="1" x14ac:dyDescent="0.2">
      <c r="B373" s="58"/>
      <c r="C373" s="44"/>
      <c r="D373" s="44"/>
      <c r="E373" s="44"/>
      <c r="F373" s="45"/>
      <c r="G373" s="44"/>
      <c r="H373" s="44"/>
      <c r="I373" s="44"/>
      <c r="J373" s="44"/>
      <c r="M373" s="55"/>
    </row>
    <row r="374" spans="2:13" s="11" customFormat="1" x14ac:dyDescent="0.2">
      <c r="B374" s="58"/>
      <c r="C374" s="44"/>
      <c r="D374" s="44"/>
      <c r="E374" s="44"/>
      <c r="F374" s="45"/>
      <c r="G374" s="44"/>
      <c r="H374" s="44"/>
      <c r="I374" s="44"/>
      <c r="J374" s="44"/>
      <c r="M374" s="55"/>
    </row>
    <row r="375" spans="2:13" s="11" customFormat="1" x14ac:dyDescent="0.2">
      <c r="B375" s="58"/>
      <c r="C375" s="44"/>
      <c r="D375" s="44"/>
      <c r="E375" s="44"/>
      <c r="F375" s="45"/>
      <c r="G375" s="44"/>
      <c r="H375" s="44"/>
      <c r="I375" s="44"/>
      <c r="J375" s="44"/>
      <c r="M375" s="55"/>
    </row>
    <row r="376" spans="2:13" s="11" customFormat="1" x14ac:dyDescent="0.2">
      <c r="B376" s="58"/>
      <c r="C376" s="44"/>
      <c r="D376" s="44"/>
      <c r="E376" s="44"/>
      <c r="F376" s="45"/>
      <c r="G376" s="44"/>
      <c r="H376" s="44"/>
      <c r="I376" s="44"/>
      <c r="J376" s="44"/>
      <c r="M376" s="55"/>
    </row>
    <row r="377" spans="2:13" s="11" customFormat="1" x14ac:dyDescent="0.2">
      <c r="B377" s="58"/>
      <c r="C377" s="44"/>
      <c r="D377" s="44"/>
      <c r="E377" s="44"/>
      <c r="F377" s="45"/>
      <c r="G377" s="44"/>
      <c r="H377" s="44"/>
      <c r="I377" s="44"/>
      <c r="J377" s="44"/>
      <c r="M377" s="55"/>
    </row>
    <row r="378" spans="2:13" s="11" customFormat="1" x14ac:dyDescent="0.2">
      <c r="B378" s="58"/>
      <c r="C378" s="44"/>
      <c r="D378" s="44"/>
      <c r="E378" s="44"/>
      <c r="F378" s="45"/>
      <c r="G378" s="44"/>
      <c r="H378" s="44"/>
      <c r="I378" s="44"/>
      <c r="J378" s="44"/>
      <c r="M378" s="55"/>
    </row>
    <row r="379" spans="2:13" s="11" customFormat="1" x14ac:dyDescent="0.2">
      <c r="B379" s="58"/>
      <c r="C379" s="44"/>
      <c r="D379" s="44"/>
      <c r="E379" s="44"/>
      <c r="F379" s="45"/>
      <c r="G379" s="44"/>
      <c r="H379" s="44"/>
      <c r="I379" s="44"/>
      <c r="J379" s="44"/>
      <c r="M379" s="55"/>
    </row>
    <row r="380" spans="2:13" s="11" customFormat="1" x14ac:dyDescent="0.2">
      <c r="B380" s="58"/>
      <c r="C380" s="44"/>
      <c r="D380" s="44"/>
      <c r="E380" s="44"/>
      <c r="F380" s="45"/>
      <c r="G380" s="44"/>
      <c r="H380" s="44"/>
      <c r="I380" s="44"/>
      <c r="J380" s="44"/>
      <c r="M380" s="55"/>
    </row>
    <row r="381" spans="2:13" s="11" customFormat="1" x14ac:dyDescent="0.2">
      <c r="B381" s="58"/>
      <c r="C381" s="44"/>
      <c r="D381" s="44"/>
      <c r="E381" s="44"/>
      <c r="F381" s="45"/>
      <c r="G381" s="44"/>
      <c r="H381" s="44"/>
      <c r="I381" s="44"/>
      <c r="J381" s="44"/>
      <c r="M381" s="55"/>
    </row>
    <row r="382" spans="2:13" s="11" customFormat="1" x14ac:dyDescent="0.2">
      <c r="B382" s="58"/>
      <c r="C382" s="44"/>
      <c r="D382" s="44"/>
      <c r="E382" s="44"/>
      <c r="F382" s="45"/>
      <c r="G382" s="44"/>
      <c r="H382" s="44"/>
      <c r="I382" s="44"/>
      <c r="J382" s="44"/>
      <c r="M382" s="55"/>
    </row>
    <row r="383" spans="2:13" s="11" customFormat="1" x14ac:dyDescent="0.2">
      <c r="B383" s="58"/>
      <c r="C383" s="44"/>
      <c r="D383" s="44"/>
      <c r="E383" s="44"/>
      <c r="F383" s="45"/>
      <c r="G383" s="44"/>
      <c r="H383" s="44"/>
      <c r="I383" s="44"/>
      <c r="J383" s="44"/>
      <c r="M383" s="55"/>
    </row>
    <row r="384" spans="2:13" s="11" customFormat="1" x14ac:dyDescent="0.2">
      <c r="B384" s="58"/>
      <c r="C384" s="44"/>
      <c r="D384" s="44"/>
      <c r="E384" s="44"/>
      <c r="F384" s="45"/>
      <c r="G384" s="44"/>
      <c r="H384" s="44"/>
      <c r="I384" s="44"/>
      <c r="J384" s="44"/>
      <c r="M384" s="55"/>
    </row>
    <row r="385" spans="2:13" s="11" customFormat="1" x14ac:dyDescent="0.2">
      <c r="B385" s="58"/>
      <c r="C385" s="44"/>
      <c r="D385" s="44"/>
      <c r="E385" s="44"/>
      <c r="F385" s="45"/>
      <c r="G385" s="44"/>
      <c r="H385" s="44"/>
      <c r="I385" s="44"/>
      <c r="J385" s="44"/>
      <c r="M385" s="55"/>
    </row>
    <row r="386" spans="2:13" s="11" customFormat="1" x14ac:dyDescent="0.2">
      <c r="B386" s="58"/>
      <c r="C386" s="44"/>
      <c r="D386" s="44"/>
      <c r="E386" s="44"/>
      <c r="F386" s="45"/>
      <c r="G386" s="44"/>
      <c r="H386" s="44"/>
      <c r="I386" s="44"/>
      <c r="J386" s="44"/>
      <c r="M386" s="55"/>
    </row>
    <row r="387" spans="2:13" s="11" customFormat="1" x14ac:dyDescent="0.2">
      <c r="B387" s="58"/>
      <c r="C387" s="44"/>
      <c r="D387" s="44"/>
      <c r="E387" s="44"/>
      <c r="F387" s="45"/>
      <c r="G387" s="44"/>
      <c r="H387" s="44"/>
      <c r="I387" s="44"/>
      <c r="J387" s="44"/>
      <c r="M387" s="55"/>
    </row>
    <row r="388" spans="2:13" s="11" customFormat="1" x14ac:dyDescent="0.2">
      <c r="B388" s="58"/>
      <c r="C388" s="44"/>
      <c r="D388" s="44"/>
      <c r="E388" s="44"/>
      <c r="F388" s="45"/>
      <c r="G388" s="44"/>
      <c r="H388" s="44"/>
      <c r="I388" s="44"/>
      <c r="J388" s="44"/>
      <c r="M388" s="55"/>
    </row>
    <row r="389" spans="2:13" s="11" customFormat="1" x14ac:dyDescent="0.2">
      <c r="B389" s="58"/>
      <c r="C389" s="44"/>
      <c r="D389" s="44"/>
      <c r="E389" s="44"/>
      <c r="F389" s="45"/>
      <c r="G389" s="44"/>
      <c r="H389" s="44"/>
      <c r="I389" s="44"/>
      <c r="J389" s="44"/>
      <c r="M389" s="55"/>
    </row>
    <row r="390" spans="2:13" s="11" customFormat="1" x14ac:dyDescent="0.2">
      <c r="B390" s="58"/>
      <c r="C390" s="44"/>
      <c r="D390" s="44"/>
      <c r="E390" s="44"/>
      <c r="F390" s="45"/>
      <c r="G390" s="44"/>
      <c r="H390" s="44"/>
      <c r="I390" s="44"/>
      <c r="J390" s="44"/>
      <c r="M390" s="55"/>
    </row>
    <row r="391" spans="2:13" s="11" customFormat="1" x14ac:dyDescent="0.2">
      <c r="B391" s="58"/>
      <c r="C391" s="44"/>
      <c r="D391" s="44"/>
      <c r="E391" s="44"/>
      <c r="F391" s="45"/>
      <c r="G391" s="44"/>
      <c r="H391" s="44"/>
      <c r="I391" s="44"/>
      <c r="J391" s="44"/>
      <c r="M391" s="55"/>
    </row>
    <row r="392" spans="2:13" s="11" customFormat="1" x14ac:dyDescent="0.2">
      <c r="B392" s="58"/>
      <c r="C392" s="44"/>
      <c r="D392" s="44"/>
      <c r="E392" s="44"/>
      <c r="F392" s="45"/>
      <c r="G392" s="44"/>
      <c r="H392" s="44"/>
      <c r="I392" s="44"/>
      <c r="J392" s="44"/>
      <c r="M392" s="55"/>
    </row>
    <row r="393" spans="2:13" s="11" customFormat="1" x14ac:dyDescent="0.2">
      <c r="B393" s="58"/>
      <c r="C393" s="44"/>
      <c r="D393" s="44"/>
      <c r="E393" s="44"/>
      <c r="F393" s="45"/>
      <c r="G393" s="44"/>
      <c r="H393" s="44"/>
      <c r="I393" s="44"/>
      <c r="J393" s="44"/>
      <c r="M393" s="55"/>
    </row>
    <row r="394" spans="2:13" s="11" customFormat="1" x14ac:dyDescent="0.2">
      <c r="B394" s="58"/>
      <c r="C394" s="44"/>
      <c r="D394" s="44"/>
      <c r="E394" s="44"/>
      <c r="F394" s="45"/>
      <c r="G394" s="44"/>
      <c r="H394" s="44"/>
      <c r="I394" s="44"/>
      <c r="J394" s="44"/>
      <c r="M394" s="55"/>
    </row>
    <row r="395" spans="2:13" s="11" customFormat="1" x14ac:dyDescent="0.2">
      <c r="B395" s="58"/>
      <c r="C395" s="44"/>
      <c r="D395" s="44"/>
      <c r="E395" s="44"/>
      <c r="F395" s="45"/>
      <c r="G395" s="44"/>
      <c r="H395" s="44"/>
      <c r="I395" s="44"/>
      <c r="J395" s="44"/>
      <c r="M395" s="55"/>
    </row>
    <row r="396" spans="2:13" s="11" customFormat="1" x14ac:dyDescent="0.2">
      <c r="B396" s="58"/>
      <c r="C396" s="44"/>
      <c r="D396" s="44"/>
      <c r="E396" s="44"/>
      <c r="F396" s="45"/>
      <c r="G396" s="44"/>
      <c r="H396" s="44"/>
      <c r="I396" s="44"/>
      <c r="J396" s="44"/>
      <c r="M396" s="55"/>
    </row>
    <row r="397" spans="2:13" s="11" customFormat="1" x14ac:dyDescent="0.2">
      <c r="B397" s="58"/>
      <c r="C397" s="44"/>
      <c r="D397" s="44"/>
      <c r="E397" s="44"/>
      <c r="F397" s="45"/>
      <c r="G397" s="44"/>
      <c r="H397" s="44"/>
      <c r="I397" s="44"/>
      <c r="J397" s="44"/>
      <c r="M397" s="55"/>
    </row>
    <row r="398" spans="2:13" s="11" customFormat="1" x14ac:dyDescent="0.2">
      <c r="B398" s="58"/>
      <c r="C398" s="44"/>
      <c r="D398" s="44"/>
      <c r="E398" s="44"/>
      <c r="F398" s="45"/>
      <c r="G398" s="44"/>
      <c r="H398" s="44"/>
      <c r="I398" s="44"/>
      <c r="J398" s="44"/>
      <c r="M398" s="55"/>
    </row>
    <row r="399" spans="2:13" s="11" customFormat="1" x14ac:dyDescent="0.2">
      <c r="B399" s="58"/>
      <c r="C399" s="44"/>
      <c r="D399" s="44"/>
      <c r="E399" s="44"/>
      <c r="F399" s="45"/>
      <c r="G399" s="44"/>
      <c r="H399" s="44"/>
      <c r="I399" s="44"/>
      <c r="J399" s="44"/>
      <c r="M399" s="55"/>
    </row>
    <row r="400" spans="2:13" s="11" customFormat="1" x14ac:dyDescent="0.2">
      <c r="B400" s="58"/>
      <c r="C400" s="44"/>
      <c r="D400" s="44"/>
      <c r="E400" s="44"/>
      <c r="F400" s="45"/>
      <c r="G400" s="44"/>
      <c r="H400" s="44"/>
      <c r="I400" s="44"/>
      <c r="J400" s="44"/>
      <c r="M400" s="55"/>
    </row>
    <row r="401" spans="2:13" s="11" customFormat="1" x14ac:dyDescent="0.2">
      <c r="B401" s="58"/>
      <c r="C401" s="44"/>
      <c r="D401" s="44"/>
      <c r="E401" s="44"/>
      <c r="F401" s="45"/>
      <c r="G401" s="44"/>
      <c r="H401" s="44"/>
      <c r="I401" s="44"/>
      <c r="J401" s="44"/>
      <c r="M401" s="55"/>
    </row>
    <row r="402" spans="2:13" s="11" customFormat="1" x14ac:dyDescent="0.2">
      <c r="B402" s="58"/>
      <c r="C402" s="44"/>
      <c r="D402" s="44"/>
      <c r="E402" s="44"/>
      <c r="F402" s="45"/>
      <c r="G402" s="44"/>
      <c r="H402" s="44"/>
      <c r="I402" s="44"/>
      <c r="J402" s="44"/>
      <c r="M402" s="55"/>
    </row>
    <row r="403" spans="2:13" s="11" customFormat="1" x14ac:dyDescent="0.2">
      <c r="B403" s="58"/>
      <c r="C403" s="44"/>
      <c r="D403" s="44"/>
      <c r="E403" s="44"/>
      <c r="F403" s="45"/>
      <c r="G403" s="44"/>
      <c r="H403" s="44"/>
      <c r="I403" s="44"/>
      <c r="J403" s="44"/>
      <c r="M403" s="55"/>
    </row>
    <row r="404" spans="2:13" s="11" customFormat="1" x14ac:dyDescent="0.2">
      <c r="B404" s="58"/>
      <c r="C404" s="44"/>
      <c r="D404" s="44"/>
      <c r="E404" s="44"/>
      <c r="F404" s="45"/>
      <c r="G404" s="44"/>
      <c r="H404" s="44"/>
      <c r="I404" s="44"/>
      <c r="J404" s="44"/>
      <c r="M404" s="55"/>
    </row>
    <row r="405" spans="2:13" s="11" customFormat="1" x14ac:dyDescent="0.2">
      <c r="B405" s="58"/>
      <c r="C405" s="44"/>
      <c r="D405" s="44"/>
      <c r="E405" s="44"/>
      <c r="F405" s="45"/>
      <c r="G405" s="44"/>
      <c r="H405" s="44"/>
      <c r="I405" s="44"/>
      <c r="J405" s="44"/>
      <c r="M405" s="55"/>
    </row>
    <row r="406" spans="2:13" s="11" customFormat="1" x14ac:dyDescent="0.2">
      <c r="B406" s="58"/>
      <c r="C406" s="44"/>
      <c r="D406" s="44"/>
      <c r="E406" s="44"/>
      <c r="F406" s="45"/>
      <c r="G406" s="44"/>
      <c r="H406" s="44"/>
      <c r="I406" s="44"/>
      <c r="J406" s="44"/>
      <c r="M406" s="55"/>
    </row>
    <row r="407" spans="2:13" s="11" customFormat="1" x14ac:dyDescent="0.2">
      <c r="B407" s="58"/>
      <c r="C407" s="44"/>
      <c r="D407" s="44"/>
      <c r="E407" s="44"/>
      <c r="F407" s="45"/>
      <c r="G407" s="44"/>
      <c r="H407" s="44"/>
      <c r="I407" s="44"/>
      <c r="J407" s="44"/>
      <c r="M407" s="55"/>
    </row>
    <row r="408" spans="2:13" s="11" customFormat="1" x14ac:dyDescent="0.2">
      <c r="B408" s="58"/>
      <c r="C408" s="44"/>
      <c r="D408" s="44"/>
      <c r="E408" s="44"/>
      <c r="F408" s="45"/>
      <c r="G408" s="44"/>
      <c r="H408" s="44"/>
      <c r="I408" s="44"/>
      <c r="J408" s="44"/>
      <c r="M408" s="55"/>
    </row>
    <row r="409" spans="2:13" s="11" customFormat="1" x14ac:dyDescent="0.2">
      <c r="B409" s="58"/>
      <c r="C409" s="44"/>
      <c r="D409" s="44"/>
      <c r="E409" s="44"/>
      <c r="F409" s="45"/>
      <c r="G409" s="44"/>
      <c r="H409" s="44"/>
      <c r="I409" s="44"/>
      <c r="J409" s="44"/>
      <c r="M409" s="55"/>
    </row>
    <row r="410" spans="2:13" s="11" customFormat="1" x14ac:dyDescent="0.2">
      <c r="B410" s="58"/>
      <c r="C410" s="44"/>
      <c r="D410" s="44"/>
      <c r="E410" s="44"/>
      <c r="F410" s="45"/>
      <c r="G410" s="44"/>
      <c r="H410" s="44"/>
      <c r="I410" s="44"/>
      <c r="J410" s="44"/>
      <c r="M410" s="55"/>
    </row>
    <row r="411" spans="2:13" s="11" customFormat="1" x14ac:dyDescent="0.2">
      <c r="B411" s="58"/>
      <c r="C411" s="44"/>
      <c r="D411" s="44"/>
      <c r="E411" s="44"/>
      <c r="F411" s="45"/>
      <c r="G411" s="44"/>
      <c r="H411" s="44"/>
      <c r="I411" s="44"/>
      <c r="J411" s="44"/>
      <c r="M411" s="55"/>
    </row>
    <row r="412" spans="2:13" s="11" customFormat="1" x14ac:dyDescent="0.2">
      <c r="B412" s="58"/>
      <c r="C412" s="44"/>
      <c r="D412" s="44"/>
      <c r="E412" s="44"/>
      <c r="F412" s="45"/>
      <c r="G412" s="44"/>
      <c r="H412" s="44"/>
      <c r="I412" s="44"/>
      <c r="J412" s="44"/>
      <c r="M412" s="55"/>
    </row>
    <row r="413" spans="2:13" s="11" customFormat="1" x14ac:dyDescent="0.2">
      <c r="B413" s="58"/>
      <c r="C413" s="44"/>
      <c r="D413" s="44"/>
      <c r="E413" s="44"/>
      <c r="F413" s="45"/>
      <c r="G413" s="44"/>
      <c r="H413" s="44"/>
      <c r="I413" s="44"/>
      <c r="J413" s="44"/>
      <c r="M413" s="55"/>
    </row>
    <row r="414" spans="2:13" s="11" customFormat="1" x14ac:dyDescent="0.2">
      <c r="B414" s="58"/>
      <c r="C414" s="44"/>
      <c r="D414" s="44"/>
      <c r="E414" s="44"/>
      <c r="F414" s="45"/>
      <c r="G414" s="44"/>
      <c r="H414" s="44"/>
      <c r="I414" s="44"/>
      <c r="J414" s="44"/>
      <c r="M414" s="55"/>
    </row>
    <row r="415" spans="2:13" s="11" customFormat="1" x14ac:dyDescent="0.2">
      <c r="B415" s="58"/>
      <c r="C415" s="44"/>
      <c r="D415" s="44"/>
      <c r="E415" s="44"/>
      <c r="F415" s="45"/>
      <c r="G415" s="44"/>
      <c r="H415" s="44"/>
      <c r="I415" s="44"/>
      <c r="J415" s="44"/>
      <c r="M415" s="55"/>
    </row>
    <row r="416" spans="2:13" s="11" customFormat="1" x14ac:dyDescent="0.2">
      <c r="B416" s="58"/>
      <c r="C416" s="44"/>
      <c r="D416" s="44"/>
      <c r="E416" s="44"/>
      <c r="F416" s="45"/>
      <c r="G416" s="44"/>
      <c r="H416" s="44"/>
      <c r="I416" s="44"/>
      <c r="J416" s="44"/>
      <c r="M416" s="55"/>
    </row>
    <row r="417" spans="2:13" s="11" customFormat="1" x14ac:dyDescent="0.2">
      <c r="B417" s="58"/>
      <c r="C417" s="44"/>
      <c r="D417" s="44"/>
      <c r="E417" s="44"/>
      <c r="F417" s="45"/>
      <c r="G417" s="44"/>
      <c r="H417" s="44"/>
      <c r="I417" s="44"/>
      <c r="J417" s="44"/>
      <c r="M417" s="55"/>
    </row>
    <row r="418" spans="2:13" s="11" customFormat="1" x14ac:dyDescent="0.2">
      <c r="B418" s="58"/>
      <c r="C418" s="44"/>
      <c r="D418" s="44"/>
      <c r="E418" s="44"/>
      <c r="F418" s="45"/>
      <c r="G418" s="44"/>
      <c r="H418" s="44"/>
      <c r="I418" s="44"/>
      <c r="J418" s="44"/>
      <c r="M418" s="55"/>
    </row>
    <row r="419" spans="2:13" s="11" customFormat="1" x14ac:dyDescent="0.2">
      <c r="B419" s="58"/>
      <c r="C419" s="44"/>
      <c r="D419" s="44"/>
      <c r="E419" s="44"/>
      <c r="F419" s="45"/>
      <c r="G419" s="44"/>
      <c r="H419" s="44"/>
      <c r="I419" s="44"/>
      <c r="J419" s="44"/>
      <c r="M419" s="55"/>
    </row>
    <row r="420" spans="2:13" s="11" customFormat="1" x14ac:dyDescent="0.2">
      <c r="B420" s="58"/>
      <c r="C420" s="44"/>
      <c r="D420" s="44"/>
      <c r="E420" s="44"/>
      <c r="F420" s="45"/>
      <c r="G420" s="44"/>
      <c r="H420" s="44"/>
      <c r="I420" s="44"/>
      <c r="J420" s="44"/>
      <c r="M420" s="55"/>
    </row>
    <row r="421" spans="2:13" s="11" customFormat="1" x14ac:dyDescent="0.2">
      <c r="B421" s="58"/>
      <c r="C421" s="44"/>
      <c r="D421" s="44"/>
      <c r="E421" s="44"/>
      <c r="F421" s="45"/>
      <c r="G421" s="44"/>
      <c r="H421" s="44"/>
      <c r="I421" s="44"/>
      <c r="J421" s="44"/>
      <c r="M421" s="55"/>
    </row>
    <row r="422" spans="2:13" s="11" customFormat="1" x14ac:dyDescent="0.2">
      <c r="B422" s="58"/>
      <c r="C422" s="44"/>
      <c r="D422" s="44"/>
      <c r="E422" s="44"/>
      <c r="F422" s="45"/>
      <c r="G422" s="44"/>
      <c r="H422" s="44"/>
      <c r="I422" s="44"/>
      <c r="J422" s="44"/>
      <c r="M422" s="55"/>
    </row>
    <row r="423" spans="2:13" s="11" customFormat="1" x14ac:dyDescent="0.2">
      <c r="B423" s="58"/>
      <c r="C423" s="44"/>
      <c r="D423" s="44"/>
      <c r="E423" s="44"/>
      <c r="F423" s="45"/>
      <c r="G423" s="44"/>
      <c r="H423" s="44"/>
      <c r="I423" s="44"/>
      <c r="J423" s="44"/>
      <c r="M423" s="55"/>
    </row>
    <row r="424" spans="2:13" s="11" customFormat="1" x14ac:dyDescent="0.2">
      <c r="B424" s="58"/>
      <c r="C424" s="44"/>
      <c r="D424" s="44"/>
      <c r="E424" s="44"/>
      <c r="F424" s="45"/>
      <c r="G424" s="44"/>
      <c r="H424" s="44"/>
      <c r="I424" s="44"/>
      <c r="J424" s="44"/>
      <c r="M424" s="55"/>
    </row>
    <row r="425" spans="2:13" s="11" customFormat="1" x14ac:dyDescent="0.2">
      <c r="B425" s="58"/>
      <c r="C425" s="44"/>
      <c r="D425" s="44"/>
      <c r="E425" s="44"/>
      <c r="F425" s="45"/>
      <c r="G425" s="44"/>
      <c r="H425" s="44"/>
      <c r="I425" s="44"/>
      <c r="J425" s="44"/>
      <c r="M425" s="55"/>
    </row>
    <row r="426" spans="2:13" s="11" customFormat="1" x14ac:dyDescent="0.2">
      <c r="B426" s="58"/>
      <c r="C426" s="44"/>
      <c r="D426" s="44"/>
      <c r="E426" s="44"/>
      <c r="F426" s="45"/>
      <c r="G426" s="44"/>
      <c r="H426" s="44"/>
      <c r="I426" s="44"/>
      <c r="J426" s="44"/>
      <c r="M426" s="55"/>
    </row>
    <row r="427" spans="2:13" s="11" customFormat="1" x14ac:dyDescent="0.2">
      <c r="B427" s="58"/>
      <c r="C427" s="44"/>
      <c r="D427" s="44"/>
      <c r="E427" s="44"/>
      <c r="F427" s="45"/>
      <c r="G427" s="44"/>
      <c r="H427" s="44"/>
      <c r="I427" s="44"/>
      <c r="J427" s="44"/>
      <c r="M427" s="55"/>
    </row>
    <row r="428" spans="2:13" s="11" customFormat="1" x14ac:dyDescent="0.2">
      <c r="B428" s="58"/>
      <c r="C428" s="44"/>
      <c r="D428" s="44"/>
      <c r="E428" s="44"/>
      <c r="F428" s="45"/>
      <c r="G428" s="44"/>
      <c r="H428" s="44"/>
      <c r="I428" s="44"/>
      <c r="J428" s="44"/>
      <c r="M428" s="55"/>
    </row>
    <row r="429" spans="2:13" s="11" customFormat="1" x14ac:dyDescent="0.2">
      <c r="B429" s="58"/>
      <c r="C429" s="44"/>
      <c r="D429" s="44"/>
      <c r="E429" s="44"/>
      <c r="F429" s="45"/>
      <c r="G429" s="44"/>
      <c r="H429" s="44"/>
      <c r="I429" s="44"/>
      <c r="J429" s="44"/>
      <c r="M429" s="55"/>
    </row>
    <row r="430" spans="2:13" s="11" customFormat="1" x14ac:dyDescent="0.2">
      <c r="B430" s="58"/>
      <c r="C430" s="44"/>
      <c r="D430" s="44"/>
      <c r="E430" s="44"/>
      <c r="F430" s="45"/>
      <c r="G430" s="44"/>
      <c r="H430" s="44"/>
      <c r="I430" s="44"/>
      <c r="J430" s="44"/>
      <c r="M430" s="55"/>
    </row>
    <row r="431" spans="2:13" s="11" customFormat="1" x14ac:dyDescent="0.2">
      <c r="B431" s="58"/>
      <c r="C431" s="44"/>
      <c r="D431" s="44"/>
      <c r="E431" s="44"/>
      <c r="F431" s="45"/>
      <c r="G431" s="44"/>
      <c r="H431" s="44"/>
      <c r="I431" s="44"/>
      <c r="J431" s="44"/>
      <c r="M431" s="55"/>
    </row>
    <row r="432" spans="2:13" s="11" customFormat="1" x14ac:dyDescent="0.2">
      <c r="B432" s="58"/>
      <c r="C432" s="44"/>
      <c r="D432" s="44"/>
      <c r="E432" s="44"/>
      <c r="F432" s="45"/>
      <c r="G432" s="44"/>
      <c r="H432" s="44"/>
      <c r="I432" s="44"/>
      <c r="J432" s="44"/>
      <c r="M432" s="55"/>
    </row>
    <row r="433" spans="2:13" s="11" customFormat="1" x14ac:dyDescent="0.2">
      <c r="B433" s="58"/>
      <c r="C433" s="44"/>
      <c r="D433" s="44"/>
      <c r="E433" s="44"/>
      <c r="F433" s="45"/>
      <c r="G433" s="44"/>
      <c r="H433" s="44"/>
      <c r="I433" s="44"/>
      <c r="J433" s="44"/>
      <c r="M433" s="55"/>
    </row>
    <row r="434" spans="2:13" s="11" customFormat="1" x14ac:dyDescent="0.2">
      <c r="B434" s="58"/>
      <c r="C434" s="44"/>
      <c r="D434" s="44"/>
      <c r="E434" s="44"/>
      <c r="F434" s="45"/>
      <c r="G434" s="44"/>
      <c r="H434" s="44"/>
      <c r="I434" s="44"/>
      <c r="J434" s="44"/>
      <c r="M434" s="55"/>
    </row>
    <row r="435" spans="2:13" s="11" customFormat="1" x14ac:dyDescent="0.2">
      <c r="B435" s="58"/>
      <c r="C435" s="44"/>
      <c r="D435" s="44"/>
      <c r="E435" s="44"/>
      <c r="F435" s="45"/>
      <c r="G435" s="44"/>
      <c r="H435" s="44"/>
      <c r="I435" s="44"/>
      <c r="J435" s="44"/>
      <c r="M435" s="55"/>
    </row>
    <row r="436" spans="2:13" s="11" customFormat="1" x14ac:dyDescent="0.2">
      <c r="B436" s="58"/>
      <c r="C436" s="44"/>
      <c r="D436" s="44"/>
      <c r="E436" s="44"/>
      <c r="F436" s="45"/>
      <c r="G436" s="44"/>
      <c r="H436" s="44"/>
      <c r="I436" s="44"/>
      <c r="J436" s="44"/>
      <c r="M436" s="55"/>
    </row>
    <row r="437" spans="2:13" s="11" customFormat="1" x14ac:dyDescent="0.2">
      <c r="B437" s="58"/>
      <c r="C437" s="44"/>
      <c r="D437" s="44"/>
      <c r="E437" s="44"/>
      <c r="F437" s="45"/>
      <c r="G437" s="44"/>
      <c r="H437" s="44"/>
      <c r="I437" s="44"/>
      <c r="J437" s="44"/>
      <c r="M437" s="55"/>
    </row>
    <row r="438" spans="2:13" s="11" customFormat="1" x14ac:dyDescent="0.2">
      <c r="B438" s="58"/>
      <c r="C438" s="44"/>
      <c r="D438" s="44"/>
      <c r="E438" s="44"/>
      <c r="F438" s="45"/>
      <c r="G438" s="44"/>
      <c r="H438" s="44"/>
      <c r="I438" s="44"/>
      <c r="J438" s="44"/>
      <c r="M438" s="55"/>
    </row>
    <row r="439" spans="2:13" s="11" customFormat="1" x14ac:dyDescent="0.2">
      <c r="B439" s="58"/>
      <c r="C439" s="44"/>
      <c r="D439" s="44"/>
      <c r="E439" s="44"/>
      <c r="F439" s="45"/>
      <c r="G439" s="44"/>
      <c r="H439" s="44"/>
      <c r="I439" s="44"/>
      <c r="J439" s="44"/>
      <c r="M439" s="55"/>
    </row>
    <row r="440" spans="2:13" s="11" customFormat="1" x14ac:dyDescent="0.2">
      <c r="B440" s="58"/>
      <c r="C440" s="44"/>
      <c r="D440" s="44"/>
      <c r="E440" s="44"/>
      <c r="F440" s="45"/>
      <c r="G440" s="44"/>
      <c r="H440" s="44"/>
      <c r="I440" s="44"/>
      <c r="J440" s="44"/>
      <c r="M440" s="55"/>
    </row>
    <row r="441" spans="2:13" s="11" customFormat="1" x14ac:dyDescent="0.2">
      <c r="B441" s="58"/>
      <c r="C441" s="44"/>
      <c r="D441" s="44"/>
      <c r="E441" s="44"/>
      <c r="F441" s="45"/>
      <c r="G441" s="44"/>
      <c r="H441" s="44"/>
      <c r="I441" s="44"/>
      <c r="J441" s="44"/>
      <c r="M441" s="55"/>
    </row>
    <row r="442" spans="2:13" s="11" customFormat="1" x14ac:dyDescent="0.2">
      <c r="B442" s="58"/>
      <c r="C442" s="44"/>
      <c r="D442" s="44"/>
      <c r="E442" s="44"/>
      <c r="F442" s="45"/>
      <c r="G442" s="44"/>
      <c r="H442" s="44"/>
      <c r="I442" s="44"/>
      <c r="J442" s="44"/>
      <c r="M442" s="55"/>
    </row>
    <row r="443" spans="2:13" s="11" customFormat="1" x14ac:dyDescent="0.2">
      <c r="B443" s="58"/>
      <c r="C443" s="44"/>
      <c r="D443" s="44"/>
      <c r="E443" s="44"/>
      <c r="F443" s="45"/>
      <c r="G443" s="44"/>
      <c r="H443" s="44"/>
      <c r="I443" s="44"/>
      <c r="J443" s="44"/>
      <c r="M443" s="55"/>
    </row>
    <row r="444" spans="2:13" s="11" customFormat="1" x14ac:dyDescent="0.2">
      <c r="B444" s="58"/>
      <c r="C444" s="44"/>
      <c r="D444" s="44"/>
      <c r="E444" s="44"/>
      <c r="F444" s="45"/>
      <c r="G444" s="44"/>
      <c r="H444" s="44"/>
      <c r="I444" s="44"/>
      <c r="J444" s="44"/>
      <c r="M444" s="55"/>
    </row>
    <row r="445" spans="2:13" s="11" customFormat="1" x14ac:dyDescent="0.2">
      <c r="B445" s="58"/>
      <c r="C445" s="44"/>
      <c r="D445" s="44"/>
      <c r="E445" s="44"/>
      <c r="F445" s="45"/>
      <c r="G445" s="44"/>
      <c r="H445" s="44"/>
      <c r="I445" s="44"/>
      <c r="J445" s="44"/>
      <c r="M445" s="55"/>
    </row>
    <row r="446" spans="2:13" s="11" customFormat="1" x14ac:dyDescent="0.2">
      <c r="B446" s="58"/>
      <c r="C446" s="44"/>
      <c r="D446" s="44"/>
      <c r="E446" s="44"/>
      <c r="F446" s="45"/>
      <c r="G446" s="44"/>
      <c r="H446" s="44"/>
      <c r="I446" s="44"/>
      <c r="J446" s="44"/>
      <c r="M446" s="55"/>
    </row>
    <row r="447" spans="2:13" s="11" customFormat="1" x14ac:dyDescent="0.2">
      <c r="B447" s="58"/>
      <c r="C447" s="44"/>
      <c r="D447" s="44"/>
      <c r="E447" s="44"/>
      <c r="F447" s="45"/>
      <c r="G447" s="44"/>
      <c r="H447" s="44"/>
      <c r="I447" s="44"/>
      <c r="J447" s="44"/>
      <c r="M447" s="55"/>
    </row>
    <row r="448" spans="2:13" s="11" customFormat="1" x14ac:dyDescent="0.2">
      <c r="B448" s="58"/>
      <c r="C448" s="44"/>
      <c r="D448" s="44"/>
      <c r="E448" s="44"/>
      <c r="F448" s="45"/>
      <c r="G448" s="44"/>
      <c r="H448" s="44"/>
      <c r="I448" s="44"/>
      <c r="J448" s="44"/>
      <c r="M448" s="55"/>
    </row>
    <row r="449" spans="2:13" s="11" customFormat="1" x14ac:dyDescent="0.2">
      <c r="B449" s="58"/>
      <c r="C449" s="44"/>
      <c r="D449" s="44"/>
      <c r="E449" s="44"/>
      <c r="F449" s="45"/>
      <c r="G449" s="44"/>
      <c r="H449" s="44"/>
      <c r="I449" s="44"/>
      <c r="J449" s="44"/>
      <c r="M449" s="55"/>
    </row>
    <row r="450" spans="2:13" s="11" customFormat="1" x14ac:dyDescent="0.2">
      <c r="B450" s="58"/>
      <c r="C450" s="44"/>
      <c r="D450" s="44"/>
      <c r="E450" s="44"/>
      <c r="F450" s="45"/>
      <c r="G450" s="44"/>
      <c r="H450" s="44"/>
      <c r="I450" s="44"/>
      <c r="J450" s="44"/>
      <c r="M450" s="55"/>
    </row>
    <row r="451" spans="2:13" s="11" customFormat="1" x14ac:dyDescent="0.2">
      <c r="B451" s="58"/>
      <c r="C451" s="44"/>
      <c r="D451" s="44"/>
      <c r="E451" s="44"/>
      <c r="F451" s="45"/>
      <c r="G451" s="44"/>
      <c r="H451" s="44"/>
      <c r="I451" s="44"/>
      <c r="J451" s="44"/>
      <c r="M451" s="55"/>
    </row>
    <row r="452" spans="2:13" s="11" customFormat="1" x14ac:dyDescent="0.2">
      <c r="B452" s="58"/>
      <c r="C452" s="44"/>
      <c r="D452" s="44"/>
      <c r="E452" s="44"/>
      <c r="F452" s="45"/>
      <c r="G452" s="44"/>
      <c r="H452" s="44"/>
      <c r="I452" s="44"/>
      <c r="J452" s="44"/>
      <c r="M452" s="55"/>
    </row>
    <row r="453" spans="2:13" s="11" customFormat="1" x14ac:dyDescent="0.2">
      <c r="B453" s="58"/>
      <c r="C453" s="44"/>
      <c r="D453" s="44"/>
      <c r="E453" s="44"/>
      <c r="F453" s="45"/>
      <c r="G453" s="44"/>
      <c r="H453" s="44"/>
      <c r="I453" s="44"/>
      <c r="J453" s="44"/>
      <c r="M453" s="55"/>
    </row>
    <row r="454" spans="2:13" s="11" customFormat="1" x14ac:dyDescent="0.2">
      <c r="B454" s="58"/>
      <c r="C454" s="44"/>
      <c r="D454" s="44"/>
      <c r="E454" s="44"/>
      <c r="F454" s="45"/>
      <c r="G454" s="44"/>
      <c r="H454" s="44"/>
      <c r="I454" s="44"/>
      <c r="J454" s="44"/>
      <c r="M454" s="55"/>
    </row>
    <row r="455" spans="2:13" s="11" customFormat="1" x14ac:dyDescent="0.2">
      <c r="B455" s="58"/>
      <c r="C455" s="44"/>
      <c r="D455" s="44"/>
      <c r="E455" s="44"/>
      <c r="F455" s="45"/>
      <c r="G455" s="44"/>
      <c r="H455" s="44"/>
      <c r="I455" s="44"/>
      <c r="J455" s="44"/>
      <c r="M455" s="55"/>
    </row>
    <row r="456" spans="2:13" s="11" customFormat="1" x14ac:dyDescent="0.2">
      <c r="B456" s="58"/>
      <c r="C456" s="44"/>
      <c r="D456" s="44"/>
      <c r="E456" s="44"/>
      <c r="F456" s="45"/>
      <c r="G456" s="44"/>
      <c r="H456" s="44"/>
      <c r="I456" s="44"/>
      <c r="J456" s="44"/>
      <c r="M456" s="55"/>
    </row>
    <row r="457" spans="2:13" s="11" customFormat="1" x14ac:dyDescent="0.2">
      <c r="B457" s="58"/>
      <c r="C457" s="44"/>
      <c r="D457" s="44"/>
      <c r="E457" s="44"/>
      <c r="F457" s="45"/>
      <c r="G457" s="44"/>
      <c r="H457" s="44"/>
      <c r="I457" s="44"/>
      <c r="J457" s="44"/>
      <c r="M457" s="55"/>
    </row>
    <row r="458" spans="2:13" s="11" customFormat="1" x14ac:dyDescent="0.2">
      <c r="B458" s="58"/>
      <c r="C458" s="44"/>
      <c r="D458" s="44"/>
      <c r="E458" s="44"/>
      <c r="F458" s="45"/>
      <c r="G458" s="44"/>
      <c r="H458" s="44"/>
      <c r="I458" s="44"/>
      <c r="J458" s="44"/>
      <c r="M458" s="55"/>
    </row>
    <row r="459" spans="2:13" s="11" customFormat="1" x14ac:dyDescent="0.2">
      <c r="B459" s="58"/>
      <c r="C459" s="44"/>
      <c r="D459" s="44"/>
      <c r="E459" s="44"/>
      <c r="F459" s="45"/>
      <c r="G459" s="44"/>
      <c r="H459" s="44"/>
      <c r="I459" s="44"/>
      <c r="J459" s="44"/>
      <c r="M459" s="55"/>
    </row>
    <row r="460" spans="2:13" s="11" customFormat="1" x14ac:dyDescent="0.2">
      <c r="B460" s="58"/>
      <c r="C460" s="44"/>
      <c r="D460" s="44"/>
      <c r="E460" s="44"/>
      <c r="F460" s="45"/>
      <c r="G460" s="44"/>
      <c r="H460" s="44"/>
      <c r="I460" s="44"/>
      <c r="J460" s="44"/>
      <c r="M460" s="55"/>
    </row>
    <row r="461" spans="2:13" s="11" customFormat="1" x14ac:dyDescent="0.2">
      <c r="B461" s="58"/>
      <c r="C461" s="44"/>
      <c r="D461" s="44"/>
      <c r="E461" s="44"/>
      <c r="F461" s="45"/>
      <c r="G461" s="44"/>
      <c r="H461" s="44"/>
      <c r="I461" s="44"/>
      <c r="J461" s="44"/>
      <c r="M461" s="55"/>
    </row>
    <row r="462" spans="2:13" s="11" customFormat="1" x14ac:dyDescent="0.2">
      <c r="B462" s="58"/>
      <c r="C462" s="44"/>
      <c r="D462" s="44"/>
      <c r="E462" s="44"/>
      <c r="F462" s="45"/>
      <c r="G462" s="44"/>
      <c r="H462" s="44"/>
      <c r="I462" s="44"/>
      <c r="J462" s="44"/>
      <c r="M462" s="55"/>
    </row>
    <row r="463" spans="2:13" s="11" customFormat="1" x14ac:dyDescent="0.2">
      <c r="B463" s="58"/>
      <c r="C463" s="44"/>
      <c r="D463" s="44"/>
      <c r="E463" s="44"/>
      <c r="F463" s="45"/>
      <c r="G463" s="44"/>
      <c r="H463" s="44"/>
      <c r="I463" s="44"/>
      <c r="J463" s="44"/>
      <c r="M463" s="55"/>
    </row>
    <row r="464" spans="2:13" s="11" customFormat="1" x14ac:dyDescent="0.2">
      <c r="B464" s="58"/>
      <c r="C464" s="44"/>
      <c r="D464" s="44"/>
      <c r="E464" s="44"/>
      <c r="F464" s="45"/>
      <c r="G464" s="44"/>
      <c r="H464" s="44"/>
      <c r="I464" s="44"/>
      <c r="J464" s="44"/>
      <c r="M464" s="55"/>
    </row>
    <row r="465" spans="2:13" s="11" customFormat="1" x14ac:dyDescent="0.2">
      <c r="B465" s="58"/>
      <c r="C465" s="44"/>
      <c r="D465" s="44"/>
      <c r="E465" s="44"/>
      <c r="F465" s="45"/>
      <c r="G465" s="44"/>
      <c r="H465" s="44"/>
      <c r="I465" s="44"/>
      <c r="J465" s="44"/>
      <c r="M465" s="55"/>
    </row>
    <row r="466" spans="2:13" s="11" customFormat="1" x14ac:dyDescent="0.2">
      <c r="B466" s="58"/>
      <c r="C466" s="44"/>
      <c r="D466" s="44"/>
      <c r="E466" s="44"/>
      <c r="F466" s="45"/>
      <c r="G466" s="44"/>
      <c r="H466" s="44"/>
      <c r="I466" s="44"/>
      <c r="J466" s="44"/>
      <c r="M466" s="55"/>
    </row>
    <row r="467" spans="2:13" s="11" customFormat="1" x14ac:dyDescent="0.2">
      <c r="B467" s="58"/>
      <c r="C467" s="44"/>
      <c r="D467" s="44"/>
      <c r="E467" s="44"/>
      <c r="F467" s="45"/>
      <c r="G467" s="44"/>
      <c r="H467" s="44"/>
      <c r="I467" s="44"/>
      <c r="J467" s="44"/>
      <c r="M467" s="55"/>
    </row>
    <row r="468" spans="2:13" s="11" customFormat="1" x14ac:dyDescent="0.2">
      <c r="B468" s="58"/>
      <c r="C468" s="44"/>
      <c r="D468" s="44"/>
      <c r="E468" s="44"/>
      <c r="F468" s="45"/>
      <c r="G468" s="44"/>
      <c r="H468" s="44"/>
      <c r="I468" s="44"/>
      <c r="J468" s="44"/>
      <c r="M468" s="55"/>
    </row>
    <row r="469" spans="2:13" s="11" customFormat="1" x14ac:dyDescent="0.2">
      <c r="B469" s="58"/>
      <c r="C469" s="44"/>
      <c r="D469" s="44"/>
      <c r="E469" s="44"/>
      <c r="F469" s="45"/>
      <c r="G469" s="44"/>
      <c r="H469" s="44"/>
      <c r="I469" s="44"/>
      <c r="J469" s="44"/>
      <c r="M469" s="55"/>
    </row>
    <row r="470" spans="2:13" s="11" customFormat="1" x14ac:dyDescent="0.2">
      <c r="B470" s="58"/>
      <c r="C470" s="44"/>
      <c r="D470" s="44"/>
      <c r="E470" s="44"/>
      <c r="F470" s="45"/>
      <c r="G470" s="44"/>
      <c r="H470" s="44"/>
      <c r="I470" s="44"/>
      <c r="J470" s="44"/>
      <c r="M470" s="55"/>
    </row>
    <row r="471" spans="2:13" s="11" customFormat="1" x14ac:dyDescent="0.2">
      <c r="B471" s="58"/>
      <c r="C471" s="44"/>
      <c r="D471" s="44"/>
      <c r="E471" s="44"/>
      <c r="F471" s="45"/>
      <c r="G471" s="44"/>
      <c r="H471" s="44"/>
      <c r="I471" s="44"/>
      <c r="J471" s="44"/>
      <c r="M471" s="55"/>
    </row>
    <row r="472" spans="2:13" s="11" customFormat="1" x14ac:dyDescent="0.2">
      <c r="B472" s="58"/>
      <c r="C472" s="44"/>
      <c r="D472" s="44"/>
      <c r="E472" s="44"/>
      <c r="F472" s="45"/>
      <c r="G472" s="44"/>
      <c r="H472" s="44"/>
      <c r="I472" s="44"/>
      <c r="J472" s="44"/>
      <c r="M472" s="55"/>
    </row>
    <row r="473" spans="2:13" s="11" customFormat="1" x14ac:dyDescent="0.2">
      <c r="B473" s="58"/>
      <c r="C473" s="44"/>
      <c r="D473" s="44"/>
      <c r="E473" s="44"/>
      <c r="F473" s="45"/>
      <c r="G473" s="44"/>
      <c r="H473" s="44"/>
      <c r="I473" s="44"/>
      <c r="J473" s="44"/>
      <c r="M473" s="55"/>
    </row>
    <row r="474" spans="2:13" s="11" customFormat="1" x14ac:dyDescent="0.2">
      <c r="B474" s="58"/>
      <c r="C474" s="44"/>
      <c r="D474" s="44"/>
      <c r="E474" s="44"/>
      <c r="F474" s="45"/>
      <c r="G474" s="44"/>
      <c r="H474" s="44"/>
      <c r="I474" s="44"/>
      <c r="J474" s="44"/>
      <c r="M474" s="55"/>
    </row>
    <row r="475" spans="2:13" s="11" customFormat="1" x14ac:dyDescent="0.2">
      <c r="B475" s="58"/>
      <c r="C475" s="44"/>
      <c r="D475" s="44"/>
      <c r="E475" s="44"/>
      <c r="F475" s="45"/>
      <c r="G475" s="44"/>
      <c r="H475" s="44"/>
      <c r="I475" s="44"/>
      <c r="J475" s="44"/>
      <c r="M475" s="55"/>
    </row>
    <row r="476" spans="2:13" s="11" customFormat="1" x14ac:dyDescent="0.2">
      <c r="B476" s="58"/>
      <c r="C476" s="44"/>
      <c r="D476" s="44"/>
      <c r="E476" s="44"/>
      <c r="F476" s="45"/>
      <c r="G476" s="44"/>
      <c r="H476" s="44"/>
      <c r="I476" s="44"/>
      <c r="J476" s="44"/>
      <c r="M476" s="55"/>
    </row>
    <row r="477" spans="2:13" s="11" customFormat="1" x14ac:dyDescent="0.2">
      <c r="B477" s="58"/>
      <c r="C477" s="44"/>
      <c r="D477" s="44"/>
      <c r="E477" s="44"/>
      <c r="F477" s="45"/>
      <c r="G477" s="44"/>
      <c r="H477" s="44"/>
      <c r="I477" s="44"/>
      <c r="J477" s="44"/>
      <c r="M477" s="55"/>
    </row>
    <row r="478" spans="2:13" s="11" customFormat="1" x14ac:dyDescent="0.2">
      <c r="B478" s="58"/>
      <c r="C478" s="44"/>
      <c r="D478" s="44"/>
      <c r="E478" s="44"/>
      <c r="F478" s="45"/>
      <c r="G478" s="44"/>
      <c r="H478" s="44"/>
      <c r="I478" s="44"/>
      <c r="J478" s="44"/>
      <c r="M478" s="55"/>
    </row>
    <row r="479" spans="2:13" s="11" customFormat="1" x14ac:dyDescent="0.2">
      <c r="B479" s="58"/>
      <c r="C479" s="44"/>
      <c r="D479" s="44"/>
      <c r="E479" s="44"/>
      <c r="F479" s="45"/>
      <c r="G479" s="44"/>
      <c r="H479" s="44"/>
      <c r="I479" s="44"/>
      <c r="J479" s="44"/>
      <c r="M479" s="55"/>
    </row>
    <row r="480" spans="2:13" s="11" customFormat="1" x14ac:dyDescent="0.2">
      <c r="B480" s="58"/>
      <c r="C480" s="44"/>
      <c r="D480" s="44"/>
      <c r="E480" s="44"/>
      <c r="F480" s="45"/>
      <c r="G480" s="44"/>
      <c r="H480" s="44"/>
      <c r="I480" s="44"/>
      <c r="J480" s="44"/>
      <c r="M480" s="55"/>
    </row>
    <row r="481" spans="2:13" s="11" customFormat="1" x14ac:dyDescent="0.2">
      <c r="B481" s="58"/>
      <c r="C481" s="44"/>
      <c r="D481" s="44"/>
      <c r="E481" s="44"/>
      <c r="F481" s="45"/>
      <c r="G481" s="44"/>
      <c r="H481" s="44"/>
      <c r="I481" s="44"/>
      <c r="J481" s="44"/>
      <c r="M481" s="55"/>
    </row>
    <row r="482" spans="2:13" s="11" customFormat="1" x14ac:dyDescent="0.2">
      <c r="B482" s="58"/>
      <c r="C482" s="44"/>
      <c r="D482" s="44"/>
      <c r="E482" s="44"/>
      <c r="F482" s="45"/>
      <c r="G482" s="44"/>
      <c r="H482" s="44"/>
      <c r="I482" s="44"/>
      <c r="J482" s="44"/>
      <c r="M482" s="55"/>
    </row>
    <row r="483" spans="2:13" s="11" customFormat="1" x14ac:dyDescent="0.2">
      <c r="B483" s="58"/>
      <c r="C483" s="44"/>
      <c r="D483" s="44"/>
      <c r="E483" s="44"/>
      <c r="F483" s="45"/>
      <c r="G483" s="44"/>
      <c r="H483" s="44"/>
      <c r="I483" s="44"/>
      <c r="J483" s="44"/>
      <c r="M483" s="55"/>
    </row>
    <row r="484" spans="2:13" s="11" customFormat="1" x14ac:dyDescent="0.2">
      <c r="B484" s="58"/>
      <c r="C484" s="44"/>
      <c r="D484" s="44"/>
      <c r="E484" s="44"/>
      <c r="F484" s="45"/>
      <c r="G484" s="44"/>
      <c r="H484" s="44"/>
      <c r="I484" s="44"/>
      <c r="J484" s="44"/>
      <c r="M484" s="55"/>
    </row>
    <row r="485" spans="2:13" s="11" customFormat="1" x14ac:dyDescent="0.2">
      <c r="B485" s="58"/>
      <c r="C485" s="44"/>
      <c r="D485" s="44"/>
      <c r="E485" s="44"/>
      <c r="F485" s="45"/>
      <c r="G485" s="44"/>
      <c r="H485" s="44"/>
      <c r="I485" s="44"/>
      <c r="J485" s="44"/>
      <c r="M485" s="55"/>
    </row>
    <row r="486" spans="2:13" s="11" customFormat="1" x14ac:dyDescent="0.2">
      <c r="B486" s="58"/>
      <c r="C486" s="44"/>
      <c r="D486" s="44"/>
      <c r="E486" s="44"/>
      <c r="F486" s="45"/>
      <c r="G486" s="44"/>
      <c r="H486" s="44"/>
      <c r="I486" s="44"/>
      <c r="J486" s="44"/>
      <c r="M486" s="55"/>
    </row>
    <row r="487" spans="2:13" s="11" customFormat="1" x14ac:dyDescent="0.2">
      <c r="B487" s="58"/>
      <c r="C487" s="44"/>
      <c r="D487" s="44"/>
      <c r="E487" s="44"/>
      <c r="F487" s="45"/>
      <c r="G487" s="44"/>
      <c r="H487" s="44"/>
      <c r="I487" s="44"/>
      <c r="J487" s="44"/>
      <c r="M487" s="55"/>
    </row>
    <row r="488" spans="2:13" s="11" customFormat="1" x14ac:dyDescent="0.2">
      <c r="B488" s="58"/>
      <c r="C488" s="44"/>
      <c r="D488" s="44"/>
      <c r="E488" s="44"/>
      <c r="F488" s="45"/>
      <c r="G488" s="44"/>
      <c r="H488" s="44"/>
      <c r="I488" s="44"/>
      <c r="J488" s="44"/>
      <c r="M488" s="55"/>
    </row>
    <row r="489" spans="2:13" s="11" customFormat="1" x14ac:dyDescent="0.2">
      <c r="B489" s="58"/>
      <c r="C489" s="44"/>
      <c r="D489" s="44"/>
      <c r="E489" s="44"/>
      <c r="F489" s="45"/>
      <c r="G489" s="44"/>
      <c r="H489" s="44"/>
      <c r="I489" s="44"/>
      <c r="J489" s="44"/>
      <c r="M489" s="55"/>
    </row>
    <row r="490" spans="2:13" s="11" customFormat="1" x14ac:dyDescent="0.2">
      <c r="B490" s="58"/>
      <c r="C490" s="44"/>
      <c r="D490" s="44"/>
      <c r="E490" s="44"/>
      <c r="F490" s="45"/>
      <c r="G490" s="44"/>
      <c r="H490" s="44"/>
      <c r="I490" s="44"/>
      <c r="J490" s="44"/>
      <c r="M490" s="55"/>
    </row>
    <row r="491" spans="2:13" s="11" customFormat="1" x14ac:dyDescent="0.2">
      <c r="B491" s="58"/>
      <c r="C491" s="44"/>
      <c r="D491" s="44"/>
      <c r="E491" s="44"/>
      <c r="F491" s="45"/>
      <c r="G491" s="44"/>
      <c r="H491" s="44"/>
      <c r="I491" s="44"/>
      <c r="J491" s="44"/>
      <c r="M491" s="55"/>
    </row>
    <row r="492" spans="2:13" s="11" customFormat="1" x14ac:dyDescent="0.2">
      <c r="B492" s="58"/>
      <c r="C492" s="44"/>
      <c r="D492" s="44"/>
      <c r="E492" s="44"/>
      <c r="F492" s="45"/>
      <c r="G492" s="44"/>
      <c r="H492" s="44"/>
      <c r="I492" s="44"/>
      <c r="J492" s="44"/>
      <c r="M492" s="55"/>
    </row>
    <row r="493" spans="2:13" s="11" customFormat="1" x14ac:dyDescent="0.2">
      <c r="B493" s="58"/>
      <c r="C493" s="44"/>
      <c r="D493" s="44"/>
      <c r="E493" s="44"/>
      <c r="F493" s="45"/>
      <c r="G493" s="44"/>
      <c r="H493" s="44"/>
      <c r="I493" s="44"/>
      <c r="J493" s="44"/>
      <c r="M493" s="55"/>
    </row>
    <row r="494" spans="2:13" s="11" customFormat="1" x14ac:dyDescent="0.2">
      <c r="B494" s="58"/>
      <c r="C494" s="44"/>
      <c r="D494" s="44"/>
      <c r="E494" s="44"/>
      <c r="F494" s="45"/>
      <c r="G494" s="44"/>
      <c r="H494" s="44"/>
      <c r="I494" s="44"/>
      <c r="J494" s="44"/>
      <c r="M494" s="55"/>
    </row>
    <row r="495" spans="2:13" s="11" customFormat="1" x14ac:dyDescent="0.2">
      <c r="B495" s="58"/>
      <c r="C495" s="44"/>
      <c r="D495" s="44"/>
      <c r="E495" s="44"/>
      <c r="F495" s="45"/>
      <c r="G495" s="44"/>
      <c r="H495" s="44"/>
      <c r="I495" s="44"/>
      <c r="J495" s="44"/>
      <c r="M495" s="55"/>
    </row>
    <row r="496" spans="2:13" s="11" customFormat="1" x14ac:dyDescent="0.2">
      <c r="B496" s="58"/>
      <c r="C496" s="44"/>
      <c r="D496" s="44"/>
      <c r="E496" s="44"/>
      <c r="F496" s="45"/>
      <c r="G496" s="44"/>
      <c r="H496" s="44"/>
      <c r="I496" s="44"/>
      <c r="J496" s="44"/>
      <c r="M496" s="55"/>
    </row>
    <row r="497" spans="2:13" s="11" customFormat="1" x14ac:dyDescent="0.2">
      <c r="B497" s="58"/>
      <c r="C497" s="44"/>
      <c r="D497" s="44"/>
      <c r="E497" s="44"/>
      <c r="F497" s="45"/>
      <c r="G497" s="44"/>
      <c r="H497" s="44"/>
      <c r="I497" s="44"/>
      <c r="J497" s="44"/>
      <c r="M497" s="55"/>
    </row>
    <row r="498" spans="2:13" s="11" customFormat="1" x14ac:dyDescent="0.2">
      <c r="B498" s="58"/>
      <c r="C498" s="44"/>
      <c r="D498" s="44"/>
      <c r="E498" s="44"/>
      <c r="F498" s="45"/>
      <c r="G498" s="44"/>
      <c r="H498" s="44"/>
      <c r="I498" s="44"/>
      <c r="J498" s="44"/>
      <c r="M498" s="55"/>
    </row>
    <row r="499" spans="2:13" s="11" customFormat="1" x14ac:dyDescent="0.2">
      <c r="B499" s="58"/>
      <c r="C499" s="44"/>
      <c r="D499" s="44"/>
      <c r="E499" s="44"/>
      <c r="F499" s="45"/>
      <c r="G499" s="44"/>
      <c r="H499" s="44"/>
      <c r="I499" s="44"/>
      <c r="J499" s="44"/>
      <c r="M499" s="55"/>
    </row>
    <row r="500" spans="2:13" s="11" customFormat="1" x14ac:dyDescent="0.2">
      <c r="B500" s="58"/>
      <c r="C500" s="44"/>
      <c r="D500" s="44"/>
      <c r="E500" s="44"/>
      <c r="F500" s="45"/>
      <c r="G500" s="44"/>
      <c r="H500" s="44"/>
      <c r="I500" s="44"/>
      <c r="J500" s="44"/>
      <c r="M500" s="55"/>
    </row>
    <row r="501" spans="2:13" s="11" customFormat="1" x14ac:dyDescent="0.2">
      <c r="B501" s="58"/>
      <c r="C501" s="44"/>
      <c r="D501" s="44"/>
      <c r="E501" s="44"/>
      <c r="F501" s="45"/>
      <c r="G501" s="44"/>
      <c r="H501" s="44"/>
      <c r="I501" s="44"/>
      <c r="J501" s="44"/>
      <c r="M501" s="55"/>
    </row>
    <row r="502" spans="2:13" s="11" customFormat="1" x14ac:dyDescent="0.2">
      <c r="B502" s="58"/>
      <c r="C502" s="44"/>
      <c r="D502" s="44"/>
      <c r="E502" s="44"/>
      <c r="F502" s="45"/>
      <c r="G502" s="44"/>
      <c r="H502" s="44"/>
      <c r="I502" s="44"/>
      <c r="J502" s="44"/>
      <c r="M502" s="55"/>
    </row>
    <row r="503" spans="2:13" s="11" customFormat="1" x14ac:dyDescent="0.2">
      <c r="B503" s="58"/>
      <c r="C503" s="44"/>
      <c r="D503" s="44"/>
      <c r="E503" s="44"/>
      <c r="F503" s="45"/>
      <c r="G503" s="44"/>
      <c r="H503" s="44"/>
      <c r="I503" s="44"/>
      <c r="J503" s="44"/>
      <c r="M503" s="55"/>
    </row>
    <row r="504" spans="2:13" s="11" customFormat="1" x14ac:dyDescent="0.2">
      <c r="B504" s="58"/>
      <c r="C504" s="44"/>
      <c r="D504" s="44"/>
      <c r="E504" s="44"/>
      <c r="F504" s="45"/>
      <c r="G504" s="44"/>
      <c r="H504" s="44"/>
      <c r="I504" s="44"/>
      <c r="J504" s="44"/>
      <c r="M504" s="55"/>
    </row>
    <row r="505" spans="2:13" s="11" customFormat="1" x14ac:dyDescent="0.2">
      <c r="B505" s="58"/>
      <c r="C505" s="44"/>
      <c r="D505" s="44"/>
      <c r="E505" s="44"/>
      <c r="F505" s="45"/>
      <c r="G505" s="44"/>
      <c r="H505" s="44"/>
      <c r="I505" s="44"/>
      <c r="J505" s="44"/>
      <c r="M505" s="55"/>
    </row>
    <row r="506" spans="2:13" s="11" customFormat="1" x14ac:dyDescent="0.2">
      <c r="B506" s="58"/>
      <c r="C506" s="44"/>
      <c r="D506" s="44"/>
      <c r="E506" s="44"/>
      <c r="F506" s="45"/>
      <c r="G506" s="44"/>
      <c r="H506" s="44"/>
      <c r="I506" s="44"/>
      <c r="J506" s="44"/>
      <c r="M506" s="55"/>
    </row>
    <row r="507" spans="2:13" s="11" customFormat="1" x14ac:dyDescent="0.2">
      <c r="B507" s="58"/>
      <c r="C507" s="44"/>
      <c r="D507" s="44"/>
      <c r="E507" s="44"/>
      <c r="F507" s="45"/>
      <c r="G507" s="44"/>
      <c r="H507" s="44"/>
      <c r="I507" s="44"/>
      <c r="J507" s="44"/>
      <c r="M507" s="55"/>
    </row>
    <row r="508" spans="2:13" s="11" customFormat="1" x14ac:dyDescent="0.2">
      <c r="B508" s="58"/>
      <c r="C508" s="44"/>
      <c r="D508" s="44"/>
      <c r="E508" s="44"/>
      <c r="F508" s="45"/>
      <c r="G508" s="44"/>
      <c r="H508" s="44"/>
      <c r="I508" s="44"/>
      <c r="J508" s="44"/>
      <c r="M508" s="55"/>
    </row>
    <row r="509" spans="2:13" s="11" customFormat="1" x14ac:dyDescent="0.2">
      <c r="B509" s="58"/>
      <c r="C509" s="44"/>
      <c r="D509" s="44"/>
      <c r="E509" s="44"/>
      <c r="F509" s="45"/>
      <c r="G509" s="44"/>
      <c r="H509" s="44"/>
      <c r="I509" s="44"/>
      <c r="J509" s="44"/>
      <c r="M509" s="55"/>
    </row>
    <row r="510" spans="2:13" s="11" customFormat="1" x14ac:dyDescent="0.2">
      <c r="B510" s="58"/>
      <c r="C510" s="44"/>
      <c r="D510" s="44"/>
      <c r="E510" s="44"/>
      <c r="F510" s="45"/>
      <c r="G510" s="44"/>
      <c r="H510" s="44"/>
      <c r="I510" s="44"/>
      <c r="J510" s="44"/>
      <c r="M510" s="55"/>
    </row>
    <row r="511" spans="2:13" s="11" customFormat="1" x14ac:dyDescent="0.2">
      <c r="B511" s="58"/>
      <c r="C511" s="44"/>
      <c r="D511" s="44"/>
      <c r="E511" s="44"/>
      <c r="F511" s="45"/>
      <c r="G511" s="44"/>
      <c r="H511" s="44"/>
      <c r="I511" s="44"/>
      <c r="J511" s="44"/>
      <c r="M511" s="55"/>
    </row>
    <row r="512" spans="2:13" s="11" customFormat="1" x14ac:dyDescent="0.2">
      <c r="B512" s="57"/>
      <c r="C512" s="44"/>
      <c r="D512" s="44"/>
      <c r="E512" s="44"/>
      <c r="F512" s="45"/>
      <c r="G512" s="44"/>
      <c r="H512" s="44"/>
      <c r="I512" s="44"/>
      <c r="J512" s="44"/>
      <c r="M512" s="55"/>
    </row>
    <row r="513" spans="2:13" s="11" customFormat="1" x14ac:dyDescent="0.2">
      <c r="B513" s="57"/>
      <c r="C513" s="44"/>
      <c r="D513" s="44"/>
      <c r="E513" s="44"/>
      <c r="F513" s="45"/>
      <c r="G513" s="44"/>
      <c r="H513" s="44"/>
      <c r="I513" s="44"/>
      <c r="J513" s="44"/>
      <c r="M513" s="55"/>
    </row>
    <row r="514" spans="2:13" s="11" customFormat="1" x14ac:dyDescent="0.2">
      <c r="B514" s="57"/>
      <c r="C514" s="44"/>
      <c r="D514" s="44"/>
      <c r="E514" s="44"/>
      <c r="F514" s="45"/>
      <c r="G514" s="44"/>
      <c r="H514" s="44"/>
      <c r="I514" s="44"/>
      <c r="J514" s="44"/>
      <c r="M514" s="55"/>
    </row>
    <row r="515" spans="2:13" s="11" customFormat="1" x14ac:dyDescent="0.2">
      <c r="B515" s="57"/>
      <c r="C515" s="44"/>
      <c r="D515" s="44"/>
      <c r="E515" s="44"/>
      <c r="F515" s="45"/>
      <c r="G515" s="44"/>
      <c r="H515" s="44"/>
      <c r="I515" s="44"/>
      <c r="J515" s="44"/>
      <c r="M515" s="55"/>
    </row>
    <row r="516" spans="2:13" s="11" customFormat="1" x14ac:dyDescent="0.2">
      <c r="B516" s="57"/>
      <c r="C516" s="44"/>
      <c r="D516" s="44"/>
      <c r="E516" s="44"/>
      <c r="F516" s="45"/>
      <c r="G516" s="44"/>
      <c r="H516" s="44"/>
      <c r="I516" s="44"/>
      <c r="J516" s="44"/>
      <c r="M516" s="55"/>
    </row>
    <row r="517" spans="2:13" s="11" customFormat="1" x14ac:dyDescent="0.2">
      <c r="B517" s="57"/>
      <c r="C517" s="44"/>
      <c r="D517" s="44"/>
      <c r="E517" s="44"/>
      <c r="F517" s="45"/>
      <c r="G517" s="44"/>
      <c r="H517" s="44"/>
      <c r="I517" s="44"/>
      <c r="J517" s="44"/>
      <c r="M517" s="55"/>
    </row>
    <row r="518" spans="2:13" s="11" customFormat="1" x14ac:dyDescent="0.2">
      <c r="B518" s="57"/>
      <c r="C518" s="44"/>
      <c r="D518" s="44"/>
      <c r="E518" s="44"/>
      <c r="F518" s="45"/>
      <c r="G518" s="44"/>
      <c r="H518" s="44"/>
      <c r="I518" s="44"/>
      <c r="J518" s="44"/>
      <c r="M518" s="55"/>
    </row>
    <row r="519" spans="2:13" s="11" customFormat="1" x14ac:dyDescent="0.2">
      <c r="B519" s="57"/>
      <c r="C519" s="44"/>
      <c r="D519" s="44"/>
      <c r="E519" s="44"/>
      <c r="F519" s="45"/>
      <c r="G519" s="44"/>
      <c r="H519" s="44"/>
      <c r="I519" s="44"/>
      <c r="J519" s="44"/>
      <c r="M519" s="55"/>
    </row>
    <row r="520" spans="2:13" s="11" customFormat="1" x14ac:dyDescent="0.2">
      <c r="B520" s="57"/>
      <c r="C520" s="44"/>
      <c r="D520" s="44"/>
      <c r="E520" s="44"/>
      <c r="F520" s="45"/>
      <c r="G520" s="44"/>
      <c r="H520" s="44"/>
      <c r="I520" s="44"/>
      <c r="J520" s="44"/>
      <c r="M520" s="55"/>
    </row>
    <row r="521" spans="2:13" s="11" customFormat="1" x14ac:dyDescent="0.2">
      <c r="B521" s="57"/>
      <c r="C521" s="44"/>
      <c r="D521" s="44"/>
      <c r="E521" s="44"/>
      <c r="F521" s="45"/>
      <c r="G521" s="44"/>
      <c r="H521" s="44"/>
      <c r="I521" s="44"/>
      <c r="J521" s="44"/>
      <c r="M521" s="55"/>
    </row>
    <row r="522" spans="2:13" s="11" customFormat="1" x14ac:dyDescent="0.2">
      <c r="B522" s="57"/>
      <c r="C522" s="44"/>
      <c r="D522" s="44"/>
      <c r="E522" s="44"/>
      <c r="F522" s="45"/>
      <c r="G522" s="44"/>
      <c r="H522" s="44"/>
      <c r="I522" s="44"/>
      <c r="J522" s="44"/>
      <c r="M522" s="55"/>
    </row>
    <row r="523" spans="2:13" s="11" customFormat="1" x14ac:dyDescent="0.2">
      <c r="B523" s="57"/>
      <c r="C523" s="44"/>
      <c r="D523" s="44"/>
      <c r="E523" s="44"/>
      <c r="F523" s="45"/>
      <c r="G523" s="44"/>
      <c r="H523" s="44"/>
      <c r="I523" s="44"/>
      <c r="J523" s="44"/>
      <c r="M523" s="55"/>
    </row>
    <row r="524" spans="2:13" s="11" customFormat="1" x14ac:dyDescent="0.2">
      <c r="B524" s="57"/>
      <c r="C524" s="44"/>
      <c r="D524" s="44"/>
      <c r="E524" s="44"/>
      <c r="F524" s="45"/>
      <c r="G524" s="44"/>
      <c r="H524" s="44"/>
      <c r="I524" s="44"/>
      <c r="J524" s="44"/>
      <c r="M524" s="55"/>
    </row>
    <row r="525" spans="2:13" s="11" customFormat="1" x14ac:dyDescent="0.2">
      <c r="B525" s="57"/>
      <c r="C525" s="44"/>
      <c r="D525" s="44"/>
      <c r="E525" s="44"/>
      <c r="F525" s="45"/>
      <c r="G525" s="44"/>
      <c r="H525" s="44"/>
      <c r="I525" s="44"/>
      <c r="J525" s="44"/>
      <c r="M525" s="55"/>
    </row>
    <row r="526" spans="2:13" s="11" customFormat="1" x14ac:dyDescent="0.2">
      <c r="B526" s="57"/>
      <c r="C526" s="44"/>
      <c r="D526" s="44"/>
      <c r="E526" s="44"/>
      <c r="F526" s="45"/>
      <c r="G526" s="44"/>
      <c r="H526" s="44"/>
      <c r="I526" s="44"/>
      <c r="J526" s="44"/>
      <c r="M526" s="55"/>
    </row>
    <row r="527" spans="2:13" s="11" customFormat="1" x14ac:dyDescent="0.2">
      <c r="B527" s="57"/>
      <c r="C527" s="44"/>
      <c r="D527" s="44"/>
      <c r="E527" s="44"/>
      <c r="F527" s="45"/>
      <c r="G527" s="44"/>
      <c r="H527" s="44"/>
      <c r="I527" s="44"/>
      <c r="J527" s="44"/>
      <c r="M527" s="55"/>
    </row>
    <row r="528" spans="2:13" s="11" customFormat="1" x14ac:dyDescent="0.2">
      <c r="B528" s="57"/>
      <c r="C528" s="44"/>
      <c r="D528" s="44"/>
      <c r="E528" s="44"/>
      <c r="F528" s="45"/>
      <c r="G528" s="44"/>
      <c r="H528" s="44"/>
      <c r="I528" s="44"/>
      <c r="J528" s="44"/>
      <c r="M528" s="55"/>
    </row>
    <row r="529" spans="2:13" s="11" customFormat="1" x14ac:dyDescent="0.2">
      <c r="B529" s="57"/>
      <c r="C529" s="44"/>
      <c r="D529" s="44"/>
      <c r="E529" s="44"/>
      <c r="F529" s="45"/>
      <c r="G529" s="44"/>
      <c r="H529" s="44"/>
      <c r="I529" s="44"/>
      <c r="J529" s="44"/>
      <c r="M529" s="55"/>
    </row>
    <row r="530" spans="2:13" s="11" customFormat="1" x14ac:dyDescent="0.2">
      <c r="B530" s="57"/>
      <c r="C530" s="44"/>
      <c r="D530" s="44"/>
      <c r="E530" s="44"/>
      <c r="F530" s="45"/>
      <c r="G530" s="44"/>
      <c r="H530" s="44"/>
      <c r="I530" s="44"/>
      <c r="J530" s="44"/>
      <c r="M530" s="55"/>
    </row>
    <row r="531" spans="2:13" s="11" customFormat="1" x14ac:dyDescent="0.2">
      <c r="B531" s="57"/>
      <c r="C531" s="44"/>
      <c r="D531" s="44"/>
      <c r="E531" s="44"/>
      <c r="F531" s="45"/>
      <c r="G531" s="44"/>
      <c r="H531" s="44"/>
      <c r="I531" s="44"/>
      <c r="J531" s="44"/>
      <c r="M531" s="55"/>
    </row>
    <row r="532" spans="2:13" s="11" customFormat="1" x14ac:dyDescent="0.2">
      <c r="B532" s="57"/>
      <c r="C532" s="44"/>
      <c r="D532" s="44"/>
      <c r="E532" s="44"/>
      <c r="F532" s="45"/>
      <c r="G532" s="44"/>
      <c r="H532" s="44"/>
      <c r="I532" s="44"/>
      <c r="J532" s="44"/>
      <c r="M532" s="55"/>
    </row>
    <row r="533" spans="2:13" s="11" customFormat="1" x14ac:dyDescent="0.2">
      <c r="B533" s="57"/>
      <c r="C533" s="44"/>
      <c r="D533" s="44"/>
      <c r="E533" s="44"/>
      <c r="F533" s="45"/>
      <c r="G533" s="44"/>
      <c r="H533" s="44"/>
      <c r="I533" s="44"/>
      <c r="J533" s="44"/>
      <c r="M533" s="55"/>
    </row>
    <row r="534" spans="2:13" s="11" customFormat="1" x14ac:dyDescent="0.2">
      <c r="B534" s="57"/>
      <c r="C534" s="44"/>
      <c r="D534" s="44"/>
      <c r="E534" s="44"/>
      <c r="F534" s="45"/>
      <c r="G534" s="44"/>
      <c r="H534" s="44"/>
      <c r="I534" s="44"/>
      <c r="J534" s="44"/>
      <c r="M534" s="55"/>
    </row>
    <row r="535" spans="2:13" s="11" customFormat="1" x14ac:dyDescent="0.2">
      <c r="B535" s="57"/>
      <c r="C535" s="44"/>
      <c r="D535" s="44"/>
      <c r="E535" s="44"/>
      <c r="F535" s="45"/>
      <c r="G535" s="44"/>
      <c r="H535" s="44"/>
      <c r="I535" s="44"/>
      <c r="J535" s="44"/>
      <c r="M535" s="55"/>
    </row>
    <row r="536" spans="2:13" s="11" customFormat="1" x14ac:dyDescent="0.2">
      <c r="B536" s="57"/>
      <c r="C536" s="44"/>
      <c r="D536" s="44"/>
      <c r="E536" s="44"/>
      <c r="F536" s="45"/>
      <c r="G536" s="44"/>
      <c r="H536" s="44"/>
      <c r="I536" s="44"/>
      <c r="J536" s="44"/>
      <c r="M536" s="55"/>
    </row>
    <row r="537" spans="2:13" s="11" customFormat="1" x14ac:dyDescent="0.2">
      <c r="B537" s="57"/>
      <c r="C537" s="44"/>
      <c r="D537" s="44"/>
      <c r="E537" s="44"/>
      <c r="F537" s="45"/>
      <c r="G537" s="44"/>
      <c r="H537" s="44"/>
      <c r="I537" s="44"/>
      <c r="J537" s="44"/>
      <c r="M537" s="55"/>
    </row>
    <row r="538" spans="2:13" s="11" customFormat="1" x14ac:dyDescent="0.2">
      <c r="B538" s="57"/>
      <c r="C538" s="44"/>
      <c r="D538" s="44"/>
      <c r="E538" s="44"/>
      <c r="F538" s="45"/>
      <c r="G538" s="44"/>
      <c r="H538" s="44"/>
      <c r="I538" s="44"/>
      <c r="J538" s="44"/>
      <c r="M538" s="55"/>
    </row>
    <row r="539" spans="2:13" s="11" customFormat="1" x14ac:dyDescent="0.2">
      <c r="B539" s="57"/>
      <c r="C539" s="44"/>
      <c r="D539" s="44"/>
      <c r="E539" s="44"/>
      <c r="F539" s="45"/>
      <c r="G539" s="44"/>
      <c r="H539" s="44"/>
      <c r="I539" s="44"/>
      <c r="J539" s="44"/>
      <c r="M539" s="55"/>
    </row>
    <row r="540" spans="2:13" s="11" customFormat="1" x14ac:dyDescent="0.2">
      <c r="B540" s="57"/>
      <c r="C540" s="44"/>
      <c r="D540" s="44"/>
      <c r="E540" s="44"/>
      <c r="F540" s="45"/>
      <c r="G540" s="44"/>
      <c r="H540" s="44"/>
      <c r="I540" s="44"/>
      <c r="J540" s="44"/>
      <c r="M540" s="55"/>
    </row>
    <row r="541" spans="2:13" s="11" customFormat="1" x14ac:dyDescent="0.2">
      <c r="B541" s="57"/>
      <c r="C541" s="44"/>
      <c r="D541" s="44"/>
      <c r="E541" s="44"/>
      <c r="F541" s="45"/>
      <c r="G541" s="44"/>
      <c r="H541" s="44"/>
      <c r="I541" s="44"/>
      <c r="J541" s="44"/>
      <c r="M541" s="55"/>
    </row>
    <row r="542" spans="2:13" s="11" customFormat="1" x14ac:dyDescent="0.2">
      <c r="B542" s="57"/>
      <c r="C542" s="44"/>
      <c r="D542" s="44"/>
      <c r="E542" s="44"/>
      <c r="F542" s="45"/>
      <c r="G542" s="44"/>
      <c r="H542" s="44"/>
      <c r="I542" s="44"/>
      <c r="J542" s="44"/>
      <c r="M542" s="55"/>
    </row>
    <row r="543" spans="2:13" s="11" customFormat="1" x14ac:dyDescent="0.2">
      <c r="B543" s="57"/>
      <c r="C543" s="44"/>
      <c r="D543" s="44"/>
      <c r="E543" s="44"/>
      <c r="F543" s="45"/>
      <c r="G543" s="44"/>
      <c r="H543" s="44"/>
      <c r="I543" s="44"/>
      <c r="J543" s="44"/>
      <c r="M543" s="55"/>
    </row>
    <row r="544" spans="2:13" s="11" customFormat="1" x14ac:dyDescent="0.2">
      <c r="B544" s="57"/>
      <c r="C544" s="44"/>
      <c r="D544" s="44"/>
      <c r="E544" s="44"/>
      <c r="F544" s="45"/>
      <c r="G544" s="44"/>
      <c r="H544" s="44"/>
      <c r="I544" s="44"/>
      <c r="J544" s="44"/>
      <c r="M544" s="55"/>
    </row>
    <row r="545" spans="2:13" s="11" customFormat="1" x14ac:dyDescent="0.2">
      <c r="B545" s="57"/>
      <c r="C545" s="44"/>
      <c r="D545" s="44"/>
      <c r="E545" s="44"/>
      <c r="F545" s="45"/>
      <c r="G545" s="44"/>
      <c r="H545" s="44"/>
      <c r="I545" s="44"/>
      <c r="J545" s="44"/>
      <c r="M545" s="55"/>
    </row>
    <row r="546" spans="2:13" s="11" customFormat="1" x14ac:dyDescent="0.2">
      <c r="B546" s="57"/>
      <c r="C546" s="44"/>
      <c r="D546" s="44"/>
      <c r="E546" s="44"/>
      <c r="F546" s="45"/>
      <c r="G546" s="44"/>
      <c r="H546" s="44"/>
      <c r="I546" s="44"/>
      <c r="J546" s="44"/>
      <c r="M546" s="55"/>
    </row>
    <row r="547" spans="2:13" s="11" customFormat="1" x14ac:dyDescent="0.2">
      <c r="B547" s="57"/>
      <c r="C547" s="44"/>
      <c r="D547" s="44"/>
      <c r="E547" s="44"/>
      <c r="F547" s="45"/>
      <c r="G547" s="44"/>
      <c r="H547" s="44"/>
      <c r="I547" s="44"/>
      <c r="J547" s="44"/>
      <c r="M547" s="55"/>
    </row>
    <row r="548" spans="2:13" s="11" customFormat="1" x14ac:dyDescent="0.2">
      <c r="B548" s="57"/>
      <c r="C548" s="44"/>
      <c r="D548" s="44"/>
      <c r="E548" s="44"/>
      <c r="F548" s="45"/>
      <c r="G548" s="44"/>
      <c r="H548" s="44"/>
      <c r="I548" s="44"/>
      <c r="J548" s="44"/>
      <c r="M548" s="55"/>
    </row>
    <row r="549" spans="2:13" s="11" customFormat="1" x14ac:dyDescent="0.2">
      <c r="B549" s="57"/>
      <c r="C549" s="44"/>
      <c r="D549" s="44"/>
      <c r="E549" s="44"/>
      <c r="F549" s="45"/>
      <c r="G549" s="44"/>
      <c r="H549" s="44"/>
      <c r="I549" s="44"/>
      <c r="J549" s="44"/>
      <c r="M549" s="55"/>
    </row>
    <row r="550" spans="2:13" s="11" customFormat="1" x14ac:dyDescent="0.2">
      <c r="B550" s="57"/>
      <c r="C550" s="44"/>
      <c r="D550" s="44"/>
      <c r="E550" s="44"/>
      <c r="F550" s="45"/>
      <c r="G550" s="44"/>
      <c r="H550" s="44"/>
      <c r="I550" s="44"/>
      <c r="J550" s="44"/>
      <c r="M550" s="55"/>
    </row>
    <row r="551" spans="2:13" s="11" customFormat="1" x14ac:dyDescent="0.2">
      <c r="B551" s="57"/>
      <c r="C551" s="44"/>
      <c r="D551" s="44"/>
      <c r="E551" s="44"/>
      <c r="F551" s="45"/>
      <c r="G551" s="44"/>
      <c r="H551" s="44"/>
      <c r="I551" s="44"/>
      <c r="J551" s="44"/>
      <c r="M551" s="55"/>
    </row>
    <row r="552" spans="2:13" s="11" customFormat="1" x14ac:dyDescent="0.2">
      <c r="B552" s="57"/>
      <c r="C552" s="44"/>
      <c r="D552" s="44"/>
      <c r="E552" s="44"/>
      <c r="F552" s="45"/>
      <c r="G552" s="44"/>
      <c r="H552" s="44"/>
      <c r="I552" s="44"/>
      <c r="J552" s="44"/>
      <c r="M552" s="55"/>
    </row>
    <row r="553" spans="2:13" s="11" customFormat="1" x14ac:dyDescent="0.2">
      <c r="B553" s="57"/>
      <c r="C553" s="44"/>
      <c r="D553" s="44"/>
      <c r="E553" s="44"/>
      <c r="F553" s="45"/>
      <c r="G553" s="44"/>
      <c r="H553" s="44"/>
      <c r="I553" s="44"/>
      <c r="J553" s="44"/>
      <c r="M553" s="55"/>
    </row>
    <row r="554" spans="2:13" s="11" customFormat="1" x14ac:dyDescent="0.2">
      <c r="B554" s="57"/>
      <c r="C554" s="44"/>
      <c r="D554" s="44"/>
      <c r="E554" s="44"/>
      <c r="F554" s="45"/>
      <c r="G554" s="44"/>
      <c r="H554" s="44"/>
      <c r="I554" s="44"/>
      <c r="J554" s="44"/>
      <c r="M554" s="55"/>
    </row>
    <row r="555" spans="2:13" s="11" customFormat="1" x14ac:dyDescent="0.2">
      <c r="B555" s="57"/>
      <c r="C555" s="44"/>
      <c r="D555" s="44"/>
      <c r="E555" s="44"/>
      <c r="F555" s="45"/>
      <c r="G555" s="44"/>
      <c r="H555" s="44"/>
      <c r="I555" s="44"/>
      <c r="J555" s="44"/>
      <c r="M555" s="55"/>
    </row>
    <row r="556" spans="2:13" s="11" customFormat="1" x14ac:dyDescent="0.2">
      <c r="B556" s="57"/>
      <c r="C556" s="44"/>
      <c r="D556" s="44"/>
      <c r="E556" s="44"/>
      <c r="F556" s="45"/>
      <c r="G556" s="44"/>
      <c r="H556" s="44"/>
      <c r="I556" s="44"/>
      <c r="J556" s="44"/>
      <c r="M556" s="55"/>
    </row>
    <row r="557" spans="2:13" s="11" customFormat="1" x14ac:dyDescent="0.2">
      <c r="B557" s="57"/>
      <c r="C557" s="44"/>
      <c r="D557" s="44"/>
      <c r="E557" s="44"/>
      <c r="F557" s="45"/>
      <c r="G557" s="44"/>
      <c r="H557" s="44"/>
      <c r="I557" s="44"/>
      <c r="J557" s="44"/>
      <c r="M557" s="55"/>
    </row>
    <row r="558" spans="2:13" s="11" customFormat="1" x14ac:dyDescent="0.2">
      <c r="B558" s="57"/>
      <c r="C558" s="44"/>
      <c r="D558" s="44"/>
      <c r="E558" s="44"/>
      <c r="F558" s="45"/>
      <c r="G558" s="44"/>
      <c r="H558" s="44"/>
      <c r="I558" s="44"/>
      <c r="J558" s="44"/>
      <c r="M558" s="55"/>
    </row>
    <row r="559" spans="2:13" s="11" customFormat="1" x14ac:dyDescent="0.2">
      <c r="B559" s="57"/>
      <c r="C559" s="44"/>
      <c r="D559" s="44"/>
      <c r="E559" s="44"/>
      <c r="F559" s="45"/>
      <c r="G559" s="44"/>
      <c r="H559" s="44"/>
      <c r="I559" s="44"/>
      <c r="J559" s="44"/>
      <c r="M559" s="55"/>
    </row>
    <row r="560" spans="2:13" s="11" customFormat="1" x14ac:dyDescent="0.2">
      <c r="B560" s="57"/>
      <c r="C560" s="44"/>
      <c r="D560" s="44"/>
      <c r="E560" s="44"/>
      <c r="F560" s="45"/>
      <c r="G560" s="44"/>
      <c r="H560" s="44"/>
      <c r="I560" s="44"/>
      <c r="J560" s="44"/>
      <c r="M560" s="55"/>
    </row>
    <row r="561" spans="2:13" s="11" customFormat="1" x14ac:dyDescent="0.2">
      <c r="B561" s="57"/>
      <c r="C561" s="44"/>
      <c r="D561" s="44"/>
      <c r="E561" s="44"/>
      <c r="F561" s="45"/>
      <c r="G561" s="44"/>
      <c r="H561" s="44"/>
      <c r="I561" s="44"/>
      <c r="J561" s="44"/>
      <c r="M561" s="55"/>
    </row>
    <row r="562" spans="2:13" s="11" customFormat="1" x14ac:dyDescent="0.2">
      <c r="B562" s="57"/>
      <c r="C562" s="44"/>
      <c r="D562" s="44"/>
      <c r="E562" s="44"/>
      <c r="F562" s="45"/>
      <c r="G562" s="44"/>
      <c r="H562" s="44"/>
      <c r="I562" s="44"/>
      <c r="J562" s="44"/>
      <c r="M562" s="55"/>
    </row>
    <row r="563" spans="2:13" s="11" customFormat="1" x14ac:dyDescent="0.2">
      <c r="B563" s="57"/>
      <c r="C563" s="44"/>
      <c r="D563" s="44"/>
      <c r="E563" s="44"/>
      <c r="F563" s="45"/>
      <c r="G563" s="44"/>
      <c r="H563" s="44"/>
      <c r="I563" s="44"/>
      <c r="J563" s="44"/>
      <c r="M563" s="55"/>
    </row>
    <row r="564" spans="2:13" s="11" customFormat="1" x14ac:dyDescent="0.2">
      <c r="B564" s="57"/>
      <c r="C564" s="44"/>
      <c r="D564" s="44"/>
      <c r="E564" s="44"/>
      <c r="F564" s="45"/>
      <c r="G564" s="44"/>
      <c r="H564" s="44"/>
      <c r="I564" s="44"/>
      <c r="J564" s="44"/>
      <c r="M564" s="55"/>
    </row>
    <row r="565" spans="2:13" s="11" customFormat="1" x14ac:dyDescent="0.2">
      <c r="B565" s="57"/>
      <c r="C565" s="44"/>
      <c r="D565" s="44"/>
      <c r="E565" s="44"/>
      <c r="F565" s="45"/>
      <c r="G565" s="44"/>
      <c r="H565" s="44"/>
      <c r="I565" s="44"/>
      <c r="J565" s="44"/>
      <c r="M565" s="55"/>
    </row>
    <row r="566" spans="2:13" s="11" customFormat="1" x14ac:dyDescent="0.2">
      <c r="B566" s="57"/>
      <c r="C566" s="44"/>
      <c r="D566" s="44"/>
      <c r="E566" s="44"/>
      <c r="F566" s="45"/>
      <c r="G566" s="44"/>
      <c r="H566" s="44"/>
      <c r="I566" s="44"/>
      <c r="J566" s="44"/>
      <c r="M566" s="55"/>
    </row>
    <row r="567" spans="2:13" s="11" customFormat="1" x14ac:dyDescent="0.2">
      <c r="B567" s="57"/>
      <c r="C567" s="44"/>
      <c r="D567" s="44"/>
      <c r="E567" s="44"/>
      <c r="F567" s="45"/>
      <c r="G567" s="44"/>
      <c r="H567" s="44"/>
      <c r="I567" s="44"/>
      <c r="J567" s="44"/>
      <c r="M567" s="55"/>
    </row>
    <row r="568" spans="2:13" s="11" customFormat="1" x14ac:dyDescent="0.2">
      <c r="B568" s="57"/>
      <c r="C568" s="44"/>
      <c r="D568" s="44"/>
      <c r="E568" s="44"/>
      <c r="F568" s="45"/>
      <c r="G568" s="44"/>
      <c r="H568" s="44"/>
      <c r="I568" s="44"/>
      <c r="J568" s="44"/>
      <c r="M568" s="55"/>
    </row>
    <row r="569" spans="2:13" s="11" customFormat="1" x14ac:dyDescent="0.2">
      <c r="B569" s="57"/>
      <c r="C569" s="44"/>
      <c r="D569" s="44"/>
      <c r="E569" s="44"/>
      <c r="F569" s="45"/>
      <c r="G569" s="44"/>
      <c r="H569" s="44"/>
      <c r="I569" s="44"/>
      <c r="J569" s="44"/>
      <c r="M569" s="55"/>
    </row>
    <row r="570" spans="2:13" s="11" customFormat="1" x14ac:dyDescent="0.2">
      <c r="B570" s="57"/>
      <c r="C570" s="44"/>
      <c r="D570" s="44"/>
      <c r="E570" s="44"/>
      <c r="F570" s="45"/>
      <c r="G570" s="44"/>
      <c r="H570" s="44"/>
      <c r="I570" s="44"/>
      <c r="J570" s="44"/>
      <c r="M570" s="55"/>
    </row>
    <row r="571" spans="2:13" s="11" customFormat="1" x14ac:dyDescent="0.2">
      <c r="B571" s="57"/>
      <c r="C571" s="44"/>
      <c r="D571" s="44"/>
      <c r="E571" s="44"/>
      <c r="F571" s="45"/>
      <c r="G571" s="44"/>
      <c r="H571" s="44"/>
      <c r="I571" s="44"/>
      <c r="J571" s="44"/>
      <c r="M571" s="55"/>
    </row>
    <row r="572" spans="2:13" s="11" customFormat="1" x14ac:dyDescent="0.2">
      <c r="B572" s="57"/>
      <c r="C572" s="44"/>
      <c r="D572" s="44"/>
      <c r="E572" s="44"/>
      <c r="F572" s="45"/>
      <c r="G572" s="44"/>
      <c r="H572" s="44"/>
      <c r="I572" s="44"/>
      <c r="J572" s="44"/>
      <c r="M572" s="55"/>
    </row>
    <row r="573" spans="2:13" s="11" customFormat="1" x14ac:dyDescent="0.2">
      <c r="B573" s="57"/>
      <c r="C573" s="44"/>
      <c r="D573" s="44"/>
      <c r="E573" s="44"/>
      <c r="F573" s="45"/>
      <c r="G573" s="44"/>
      <c r="H573" s="44"/>
      <c r="I573" s="44"/>
      <c r="J573" s="44"/>
      <c r="M573" s="55"/>
    </row>
    <row r="574" spans="2:13" s="11" customFormat="1" x14ac:dyDescent="0.2">
      <c r="B574" s="57"/>
      <c r="C574" s="44"/>
      <c r="D574" s="44"/>
      <c r="E574" s="44"/>
      <c r="F574" s="45"/>
      <c r="G574" s="44"/>
      <c r="H574" s="44"/>
      <c r="I574" s="44"/>
      <c r="J574" s="44"/>
      <c r="M574" s="55"/>
    </row>
    <row r="575" spans="2:13" s="11" customFormat="1" x14ac:dyDescent="0.2">
      <c r="B575" s="57"/>
      <c r="C575" s="44"/>
      <c r="D575" s="44"/>
      <c r="E575" s="44"/>
      <c r="F575" s="45"/>
      <c r="G575" s="44"/>
      <c r="H575" s="44"/>
      <c r="I575" s="44"/>
      <c r="J575" s="44"/>
      <c r="M575" s="55"/>
    </row>
    <row r="576" spans="2:13" s="11" customFormat="1" x14ac:dyDescent="0.2">
      <c r="B576" s="57"/>
      <c r="C576" s="44"/>
      <c r="D576" s="44"/>
      <c r="E576" s="44"/>
      <c r="F576" s="45"/>
      <c r="G576" s="44"/>
      <c r="H576" s="44"/>
      <c r="I576" s="44"/>
      <c r="J576" s="44"/>
      <c r="M576" s="55"/>
    </row>
    <row r="577" spans="2:13" s="11" customFormat="1" x14ac:dyDescent="0.2">
      <c r="B577" s="57"/>
      <c r="C577" s="44"/>
      <c r="D577" s="44"/>
      <c r="E577" s="44"/>
      <c r="F577" s="45"/>
      <c r="G577" s="44"/>
      <c r="H577" s="44"/>
      <c r="I577" s="44"/>
      <c r="J577" s="44"/>
      <c r="M577" s="55"/>
    </row>
    <row r="578" spans="2:13" s="11" customFormat="1" x14ac:dyDescent="0.2">
      <c r="B578" s="57"/>
      <c r="C578" s="44"/>
      <c r="D578" s="44"/>
      <c r="E578" s="44"/>
      <c r="F578" s="45"/>
      <c r="G578" s="44"/>
      <c r="H578" s="44"/>
      <c r="I578" s="44"/>
      <c r="J578" s="44"/>
      <c r="M578" s="55"/>
    </row>
    <row r="579" spans="2:13" s="11" customFormat="1" x14ac:dyDescent="0.2">
      <c r="B579" s="57"/>
      <c r="C579" s="44"/>
      <c r="D579" s="44"/>
      <c r="E579" s="44"/>
      <c r="F579" s="45"/>
      <c r="G579" s="44"/>
      <c r="H579" s="44"/>
      <c r="I579" s="44"/>
      <c r="J579" s="44"/>
      <c r="M579" s="55"/>
    </row>
    <row r="580" spans="2:13" s="11" customFormat="1" x14ac:dyDescent="0.2">
      <c r="B580" s="57"/>
      <c r="C580" s="44"/>
      <c r="D580" s="44"/>
      <c r="E580" s="44"/>
      <c r="F580" s="45"/>
      <c r="G580" s="44"/>
      <c r="H580" s="44"/>
      <c r="I580" s="44"/>
      <c r="J580" s="44"/>
      <c r="M580" s="55"/>
    </row>
    <row r="581" spans="2:13" s="11" customFormat="1" x14ac:dyDescent="0.2">
      <c r="B581" s="57"/>
      <c r="C581" s="44"/>
      <c r="D581" s="44"/>
      <c r="E581" s="44"/>
      <c r="F581" s="45"/>
      <c r="G581" s="44"/>
      <c r="H581" s="44"/>
      <c r="I581" s="44"/>
      <c r="J581" s="44"/>
      <c r="M581" s="55"/>
    </row>
    <row r="582" spans="2:13" s="11" customFormat="1" x14ac:dyDescent="0.2">
      <c r="B582" s="57"/>
      <c r="C582" s="44"/>
      <c r="D582" s="44"/>
      <c r="E582" s="44"/>
      <c r="F582" s="45"/>
      <c r="G582" s="44"/>
      <c r="H582" s="44"/>
      <c r="I582" s="44"/>
      <c r="J582" s="44"/>
      <c r="M582" s="55"/>
    </row>
    <row r="583" spans="2:13" s="11" customFormat="1" x14ac:dyDescent="0.2">
      <c r="B583" s="57"/>
      <c r="C583" s="44"/>
      <c r="D583" s="44"/>
      <c r="E583" s="44"/>
      <c r="F583" s="45"/>
      <c r="G583" s="44"/>
      <c r="H583" s="44"/>
      <c r="I583" s="44"/>
      <c r="J583" s="44"/>
      <c r="M583" s="55"/>
    </row>
    <row r="584" spans="2:13" s="11" customFormat="1" x14ac:dyDescent="0.2">
      <c r="B584" s="57"/>
      <c r="C584" s="44"/>
      <c r="D584" s="44"/>
      <c r="E584" s="44"/>
      <c r="F584" s="45"/>
      <c r="G584" s="44"/>
      <c r="H584" s="44"/>
      <c r="I584" s="44"/>
      <c r="J584" s="44"/>
      <c r="M584" s="55"/>
    </row>
    <row r="585" spans="2:13" s="11" customFormat="1" x14ac:dyDescent="0.2">
      <c r="B585" s="57"/>
      <c r="C585" s="44"/>
      <c r="D585" s="44"/>
      <c r="E585" s="44"/>
      <c r="F585" s="45"/>
      <c r="G585" s="44"/>
      <c r="H585" s="44"/>
      <c r="I585" s="44"/>
      <c r="J585" s="44"/>
      <c r="M585" s="55"/>
    </row>
    <row r="586" spans="2:13" s="11" customFormat="1" x14ac:dyDescent="0.2">
      <c r="B586" s="57"/>
      <c r="C586" s="44"/>
      <c r="D586" s="44"/>
      <c r="E586" s="44"/>
      <c r="F586" s="45"/>
      <c r="G586" s="44"/>
      <c r="H586" s="44"/>
      <c r="I586" s="44"/>
      <c r="J586" s="44"/>
      <c r="M586" s="55"/>
    </row>
    <row r="587" spans="2:13" s="11" customFormat="1" x14ac:dyDescent="0.2">
      <c r="B587" s="57"/>
      <c r="C587" s="44"/>
      <c r="D587" s="44"/>
      <c r="E587" s="44"/>
      <c r="F587" s="45"/>
      <c r="G587" s="44"/>
      <c r="H587" s="44"/>
      <c r="I587" s="44"/>
      <c r="J587" s="44"/>
      <c r="M587" s="55"/>
    </row>
    <row r="588" spans="2:13" s="11" customFormat="1" x14ac:dyDescent="0.2">
      <c r="B588" s="57"/>
      <c r="C588" s="44"/>
      <c r="D588" s="44"/>
      <c r="E588" s="44"/>
      <c r="F588" s="45"/>
      <c r="G588" s="44"/>
      <c r="H588" s="44"/>
      <c r="I588" s="44"/>
      <c r="J588" s="44"/>
      <c r="M588" s="55"/>
    </row>
    <row r="589" spans="2:13" s="11" customFormat="1" x14ac:dyDescent="0.2">
      <c r="B589" s="57"/>
      <c r="C589" s="44"/>
      <c r="D589" s="44"/>
      <c r="E589" s="44"/>
      <c r="F589" s="45"/>
      <c r="G589" s="44"/>
      <c r="H589" s="44"/>
      <c r="I589" s="44"/>
      <c r="J589" s="44"/>
      <c r="M589" s="55"/>
    </row>
    <row r="590" spans="2:13" s="11" customFormat="1" x14ac:dyDescent="0.2">
      <c r="B590" s="57"/>
      <c r="C590" s="44"/>
      <c r="D590" s="44"/>
      <c r="E590" s="44"/>
      <c r="F590" s="45"/>
      <c r="G590" s="44"/>
      <c r="H590" s="44"/>
      <c r="I590" s="44"/>
      <c r="J590" s="44"/>
      <c r="M590" s="55"/>
    </row>
    <row r="591" spans="2:13" s="11" customFormat="1" x14ac:dyDescent="0.2">
      <c r="B591" s="57"/>
      <c r="C591" s="44"/>
      <c r="D591" s="44"/>
      <c r="E591" s="44"/>
      <c r="F591" s="45"/>
      <c r="G591" s="44"/>
      <c r="H591" s="44"/>
      <c r="I591" s="44"/>
      <c r="J591" s="44"/>
      <c r="M591" s="55"/>
    </row>
    <row r="592" spans="2:13" s="11" customFormat="1" x14ac:dyDescent="0.2">
      <c r="B592" s="57"/>
      <c r="C592" s="44"/>
      <c r="D592" s="44"/>
      <c r="E592" s="44"/>
      <c r="F592" s="45"/>
      <c r="G592" s="44"/>
      <c r="H592" s="44"/>
      <c r="I592" s="44"/>
      <c r="J592" s="44"/>
      <c r="M592" s="55"/>
    </row>
    <row r="593" spans="2:13" s="11" customFormat="1" x14ac:dyDescent="0.2">
      <c r="B593" s="57"/>
      <c r="C593" s="44"/>
      <c r="D593" s="44"/>
      <c r="E593" s="44"/>
      <c r="F593" s="45"/>
      <c r="G593" s="44"/>
      <c r="H593" s="44"/>
      <c r="I593" s="44"/>
      <c r="J593" s="44"/>
      <c r="M593" s="55"/>
    </row>
    <row r="594" spans="2:13" s="11" customFormat="1" x14ac:dyDescent="0.2">
      <c r="B594" s="57"/>
      <c r="C594" s="44"/>
      <c r="D594" s="44"/>
      <c r="E594" s="44"/>
      <c r="F594" s="45"/>
      <c r="G594" s="44"/>
      <c r="H594" s="44"/>
      <c r="I594" s="44"/>
      <c r="J594" s="44"/>
      <c r="M594" s="55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133350</xdr:colOff>
                <xdr:row>0</xdr:row>
                <xdr:rowOff>9525</xdr:rowOff>
              </from>
              <to>
                <xdr:col>21</xdr:col>
                <xdr:colOff>57150</xdr:colOff>
                <xdr:row>1</xdr:row>
                <xdr:rowOff>114300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5">
            <anchor moveWithCells="1">
              <from>
                <xdr:col>19</xdr:col>
                <xdr:colOff>247650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85725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7" name="CheckBox1">
          <controlPr autoLine="0" r:id="rId8">
            <anchor moveWithCells="1">
              <from>
                <xdr:col>1</xdr:col>
                <xdr:colOff>47625</xdr:colOff>
                <xdr:row>0</xdr:row>
                <xdr:rowOff>66675</xdr:rowOff>
              </from>
              <to>
                <xdr:col>1</xdr:col>
                <xdr:colOff>733425</xdr:colOff>
                <xdr:row>1</xdr:row>
                <xdr:rowOff>133350</xdr:rowOff>
              </to>
            </anchor>
          </controlPr>
        </control>
      </mc:Choice>
      <mc:Fallback>
        <control shapeId="3079" r:id="rId7" name="CheckBox1"/>
      </mc:Fallback>
    </mc:AlternateContent>
    <mc:AlternateContent xmlns:mc="http://schemas.openxmlformats.org/markup-compatibility/2006">
      <mc:Choice Requires="x14">
        <control shapeId="3082" r:id="rId9" name="Button 10">
          <controlPr defaultSize="0" print="0" autoFill="0" autoPict="0" macro="[0]!initCurveValue">
            <anchor moveWithCells="1">
              <from>
                <xdr:col>2</xdr:col>
                <xdr:colOff>57150</xdr:colOff>
                <xdr:row>0</xdr:row>
                <xdr:rowOff>28575</xdr:rowOff>
              </from>
              <to>
                <xdr:col>4</xdr:col>
                <xdr:colOff>76200</xdr:colOff>
                <xdr:row>1</xdr:row>
                <xdr:rowOff>123825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32"/>
  <sheetViews>
    <sheetView showGridLines="0" tabSelected="1" workbookViewId="0">
      <selection activeCell="M11" sqref="M11"/>
    </sheetView>
  </sheetViews>
  <sheetFormatPr defaultColWidth="8" defaultRowHeight="12.75" x14ac:dyDescent="0.2"/>
  <cols>
    <col min="1" max="2" width="8" style="85" customWidth="1"/>
    <col min="3" max="3" width="4.7109375" style="85" customWidth="1"/>
    <col min="4" max="4" width="8" style="85" customWidth="1"/>
    <col min="5" max="5" width="8.28515625" style="85" bestFit="1" customWidth="1"/>
    <col min="6" max="6" width="8" style="85" customWidth="1"/>
    <col min="7" max="7" width="4.7109375" style="85" customWidth="1"/>
    <col min="8" max="13" width="8" style="85" customWidth="1"/>
    <col min="14" max="14" width="9.7109375" style="85" customWidth="1"/>
    <col min="15" max="16384" width="8" style="85"/>
  </cols>
  <sheetData>
    <row r="2" spans="1:17" x14ac:dyDescent="0.2">
      <c r="D2" s="109">
        <f ca="1">TODAY()</f>
        <v>41887</v>
      </c>
    </row>
    <row r="3" spans="1:17" x14ac:dyDescent="0.2">
      <c r="D3" s="86"/>
      <c r="I3" s="111" t="s">
        <v>48</v>
      </c>
      <c r="J3" s="112"/>
      <c r="K3" s="112"/>
      <c r="L3" s="113"/>
      <c r="N3" s="119" t="s">
        <v>55</v>
      </c>
      <c r="O3" s="85">
        <f>+                                                                                                                                                                       P3</f>
        <v>0</v>
      </c>
    </row>
    <row r="4" spans="1:17" x14ac:dyDescent="0.2">
      <c r="B4" s="86">
        <f ca="1">CurveFetch!F2</f>
        <v>41886</v>
      </c>
      <c r="D4" s="110" t="s">
        <v>41</v>
      </c>
      <c r="E4" s="110" t="s">
        <v>42</v>
      </c>
      <c r="F4" s="110" t="s">
        <v>52</v>
      </c>
      <c r="G4" s="102"/>
      <c r="I4" s="114" t="s">
        <v>43</v>
      </c>
      <c r="J4" s="115" t="s">
        <v>44</v>
      </c>
      <c r="K4" s="115" t="s">
        <v>53</v>
      </c>
      <c r="L4" s="116" t="s">
        <v>47</v>
      </c>
      <c r="M4" s="117">
        <v>36739</v>
      </c>
      <c r="N4" s="118">
        <v>-500000</v>
      </c>
    </row>
    <row r="5" spans="1:17" x14ac:dyDescent="0.2">
      <c r="A5" s="91" t="e">
        <f t="shared" ref="A5:A16" ca="1" si="0">(1+B5/2)^(-2*(H5-$D$2)/365.25)</f>
        <v>#N/A</v>
      </c>
      <c r="B5" s="98" t="e">
        <f t="shared" ref="B5:B16" si="1">VLOOKUP(H5,Curves,4,FALSE)</f>
        <v>#N/A</v>
      </c>
      <c r="D5" s="88">
        <f>VLOOKUP(H5,LiveCurves,2,FALSE)</f>
        <v>0</v>
      </c>
      <c r="E5" s="106">
        <f>VLOOKUP(H5,LiveCurves,3,FALSE)</f>
        <v>0</v>
      </c>
      <c r="F5" s="99">
        <f>VLOOKUP(H5,LiveCurves,4,FALSE)</f>
        <v>0</v>
      </c>
      <c r="G5" s="103"/>
      <c r="H5" s="86">
        <v>36770</v>
      </c>
      <c r="I5" s="88" t="e">
        <f t="shared" ref="I5:I16" ca="1" si="2">D5*A5</f>
        <v>#N/A</v>
      </c>
      <c r="J5" s="104" t="e">
        <f t="shared" ref="J5:J16" ca="1" si="3">E5*A5</f>
        <v>#N/A</v>
      </c>
      <c r="K5" s="104" t="e">
        <f t="shared" ref="K5:K16" ca="1" si="4">F5*A5</f>
        <v>#N/A</v>
      </c>
      <c r="L5" s="89" t="e">
        <f ca="1">I5+J5+K5</f>
        <v>#N/A</v>
      </c>
      <c r="M5" s="117">
        <v>36770</v>
      </c>
      <c r="N5" s="118">
        <v>505000</v>
      </c>
    </row>
    <row r="6" spans="1:17" x14ac:dyDescent="0.2">
      <c r="A6" s="91" t="e">
        <f t="shared" ca="1" si="0"/>
        <v>#N/A</v>
      </c>
      <c r="B6" s="98" t="e">
        <f t="shared" si="1"/>
        <v>#N/A</v>
      </c>
      <c r="D6" s="92">
        <f t="shared" ref="D6:D16" si="5">VLOOKUP(H6,LiveCurves,2,FALSE)</f>
        <v>0</v>
      </c>
      <c r="E6" s="107">
        <f t="shared" ref="E6:E16" si="6">VLOOKUP(H6,LiveCurves,3,FALSE)</f>
        <v>0</v>
      </c>
      <c r="F6" s="100">
        <f t="shared" ref="F6:F16" si="7">VLOOKUP(H6,LiveCurves,4,FALSE)</f>
        <v>0</v>
      </c>
      <c r="G6" s="103"/>
      <c r="H6" s="86">
        <f t="shared" ref="H6:H16" si="8">EOMONTH(H5,0)+1</f>
        <v>36800</v>
      </c>
      <c r="I6" s="92" t="e">
        <f t="shared" ca="1" si="2"/>
        <v>#N/A</v>
      </c>
      <c r="J6" s="103" t="e">
        <f t="shared" ca="1" si="3"/>
        <v>#N/A</v>
      </c>
      <c r="K6" s="103" t="e">
        <f t="shared" ca="1" si="4"/>
        <v>#N/A</v>
      </c>
      <c r="L6" s="93" t="e">
        <f t="shared" ref="L6:L16" ca="1" si="9">I6+J6+K6</f>
        <v>#N/A</v>
      </c>
      <c r="M6" s="117">
        <v>36800</v>
      </c>
      <c r="N6" s="118">
        <v>495000</v>
      </c>
    </row>
    <row r="7" spans="1:17" x14ac:dyDescent="0.2">
      <c r="A7" s="91" t="e">
        <f t="shared" ca="1" si="0"/>
        <v>#N/A</v>
      </c>
      <c r="B7" s="98" t="e">
        <f t="shared" si="1"/>
        <v>#N/A</v>
      </c>
      <c r="D7" s="92">
        <f t="shared" si="5"/>
        <v>0</v>
      </c>
      <c r="E7" s="107">
        <f t="shared" si="6"/>
        <v>0</v>
      </c>
      <c r="F7" s="100">
        <f t="shared" si="7"/>
        <v>0</v>
      </c>
      <c r="G7" s="103"/>
      <c r="H7" s="86">
        <f t="shared" si="8"/>
        <v>36831</v>
      </c>
      <c r="I7" s="92" t="e">
        <f t="shared" ca="1" si="2"/>
        <v>#N/A</v>
      </c>
      <c r="J7" s="103" t="e">
        <f t="shared" ca="1" si="3"/>
        <v>#N/A</v>
      </c>
      <c r="K7" s="103" t="e">
        <f t="shared" ca="1" si="4"/>
        <v>#N/A</v>
      </c>
      <c r="L7" s="93" t="e">
        <f t="shared" ca="1" si="9"/>
        <v>#N/A</v>
      </c>
      <c r="M7" s="117">
        <v>36831</v>
      </c>
      <c r="N7" s="118">
        <v>0</v>
      </c>
    </row>
    <row r="8" spans="1:17" x14ac:dyDescent="0.2">
      <c r="A8" s="91" t="e">
        <f t="shared" ca="1" si="0"/>
        <v>#N/A</v>
      </c>
      <c r="B8" s="98" t="e">
        <f t="shared" si="1"/>
        <v>#N/A</v>
      </c>
      <c r="D8" s="92">
        <f t="shared" si="5"/>
        <v>0</v>
      </c>
      <c r="E8" s="107">
        <f t="shared" si="6"/>
        <v>0</v>
      </c>
      <c r="F8" s="100">
        <f t="shared" si="7"/>
        <v>0</v>
      </c>
      <c r="G8" s="103"/>
      <c r="H8" s="86">
        <f t="shared" si="8"/>
        <v>36861</v>
      </c>
      <c r="I8" s="92" t="e">
        <f t="shared" ca="1" si="2"/>
        <v>#N/A</v>
      </c>
      <c r="J8" s="103" t="e">
        <f t="shared" ca="1" si="3"/>
        <v>#N/A</v>
      </c>
      <c r="K8" s="103" t="e">
        <f t="shared" ca="1" si="4"/>
        <v>#N/A</v>
      </c>
      <c r="L8" s="93" t="e">
        <f t="shared" ca="1" si="9"/>
        <v>#N/A</v>
      </c>
      <c r="M8" s="117">
        <v>36861</v>
      </c>
      <c r="N8" s="118">
        <v>-500000</v>
      </c>
      <c r="Q8" s="119" t="s">
        <v>57</v>
      </c>
    </row>
    <row r="9" spans="1:17" x14ac:dyDescent="0.2">
      <c r="A9" s="91" t="e">
        <f t="shared" ca="1" si="0"/>
        <v>#N/A</v>
      </c>
      <c r="B9" s="98" t="e">
        <f t="shared" si="1"/>
        <v>#N/A</v>
      </c>
      <c r="D9" s="92">
        <f t="shared" si="5"/>
        <v>0</v>
      </c>
      <c r="E9" s="107">
        <f t="shared" si="6"/>
        <v>0</v>
      </c>
      <c r="F9" s="100">
        <f t="shared" si="7"/>
        <v>0</v>
      </c>
      <c r="G9" s="103"/>
      <c r="H9" s="86">
        <f t="shared" si="8"/>
        <v>36892</v>
      </c>
      <c r="I9" s="92" t="e">
        <f t="shared" ca="1" si="2"/>
        <v>#N/A</v>
      </c>
      <c r="J9" s="103" t="e">
        <f t="shared" ca="1" si="3"/>
        <v>#N/A</v>
      </c>
      <c r="K9" s="103" t="e">
        <f t="shared" ca="1" si="4"/>
        <v>#N/A</v>
      </c>
      <c r="L9" s="93" t="e">
        <f t="shared" ca="1" si="9"/>
        <v>#N/A</v>
      </c>
      <c r="M9" s="117">
        <v>36892</v>
      </c>
      <c r="N9" s="118">
        <v>0</v>
      </c>
    </row>
    <row r="10" spans="1:17" x14ac:dyDescent="0.2">
      <c r="A10" s="91" t="e">
        <f t="shared" ca="1" si="0"/>
        <v>#N/A</v>
      </c>
      <c r="B10" s="98" t="e">
        <f t="shared" si="1"/>
        <v>#N/A</v>
      </c>
      <c r="D10" s="92">
        <f t="shared" si="5"/>
        <v>0</v>
      </c>
      <c r="E10" s="107">
        <f t="shared" si="6"/>
        <v>6.52</v>
      </c>
      <c r="F10" s="100">
        <f t="shared" si="7"/>
        <v>0</v>
      </c>
      <c r="G10" s="103"/>
      <c r="H10" s="86">
        <f t="shared" si="8"/>
        <v>36923</v>
      </c>
      <c r="I10" s="92" t="e">
        <f t="shared" ca="1" si="2"/>
        <v>#N/A</v>
      </c>
      <c r="J10" s="103" t="e">
        <f t="shared" ca="1" si="3"/>
        <v>#N/A</v>
      </c>
      <c r="K10" s="103" t="e">
        <f t="shared" ca="1" si="4"/>
        <v>#N/A</v>
      </c>
      <c r="L10" s="93" t="e">
        <f t="shared" ca="1" si="9"/>
        <v>#N/A</v>
      </c>
      <c r="M10" s="117">
        <v>36923</v>
      </c>
      <c r="N10" s="118">
        <v>-500000</v>
      </c>
    </row>
    <row r="11" spans="1:17" x14ac:dyDescent="0.2">
      <c r="A11" s="91" t="e">
        <f t="shared" ca="1" si="0"/>
        <v>#N/A</v>
      </c>
      <c r="B11" s="98" t="e">
        <f t="shared" si="1"/>
        <v>#N/A</v>
      </c>
      <c r="D11" s="92">
        <f t="shared" si="5"/>
        <v>4.9980000000000002</v>
      </c>
      <c r="E11" s="107">
        <f t="shared" si="6"/>
        <v>0.27199999999999902</v>
      </c>
      <c r="F11" s="100">
        <f t="shared" si="7"/>
        <v>-0.01</v>
      </c>
      <c r="G11" s="103"/>
      <c r="H11" s="86">
        <f t="shared" si="8"/>
        <v>36951</v>
      </c>
      <c r="I11" s="92" t="e">
        <f t="shared" ca="1" si="2"/>
        <v>#N/A</v>
      </c>
      <c r="J11" s="103" t="e">
        <f t="shared" ca="1" si="3"/>
        <v>#N/A</v>
      </c>
      <c r="K11" s="103" t="e">
        <f t="shared" ca="1" si="4"/>
        <v>#N/A</v>
      </c>
      <c r="L11" s="93" t="e">
        <f t="shared" ca="1" si="9"/>
        <v>#N/A</v>
      </c>
      <c r="M11" s="117">
        <v>36951</v>
      </c>
      <c r="N11" s="118">
        <v>0</v>
      </c>
    </row>
    <row r="12" spans="1:17" x14ac:dyDescent="0.2">
      <c r="A12" s="91">
        <f t="shared" ca="1" si="0"/>
        <v>2.072602139561071</v>
      </c>
      <c r="B12" s="98">
        <f t="shared" si="1"/>
        <v>5.5013356290966701E-2</v>
      </c>
      <c r="D12" s="92">
        <f t="shared" si="5"/>
        <v>5.25</v>
      </c>
      <c r="E12" s="107">
        <f t="shared" si="6"/>
        <v>0.17499999999999999</v>
      </c>
      <c r="F12" s="100">
        <f t="shared" si="7"/>
        <v>7.4999999999999997E-3</v>
      </c>
      <c r="G12" s="103"/>
      <c r="H12" s="86">
        <f t="shared" si="8"/>
        <v>36982</v>
      </c>
      <c r="I12" s="92">
        <f t="shared" ca="1" si="2"/>
        <v>10.881161232695623</v>
      </c>
      <c r="J12" s="103">
        <f t="shared" ca="1" si="3"/>
        <v>0.3627053744231874</v>
      </c>
      <c r="K12" s="103">
        <f t="shared" ca="1" si="4"/>
        <v>1.5544516046708031E-2</v>
      </c>
      <c r="L12" s="93">
        <f t="shared" ca="1" si="9"/>
        <v>11.259411123165519</v>
      </c>
      <c r="M12" s="120">
        <v>36982</v>
      </c>
      <c r="N12" s="118">
        <v>0</v>
      </c>
    </row>
    <row r="13" spans="1:17" x14ac:dyDescent="0.2">
      <c r="A13" s="91">
        <f t="shared" ca="1" si="0"/>
        <v>2.0179702397526573</v>
      </c>
      <c r="B13" s="98">
        <f t="shared" si="1"/>
        <v>5.3300777331106698E-2</v>
      </c>
      <c r="D13" s="92">
        <f t="shared" si="5"/>
        <v>5.2949999999999999</v>
      </c>
      <c r="E13" s="107">
        <f t="shared" si="6"/>
        <v>0.16500000000000001</v>
      </c>
      <c r="F13" s="100">
        <f t="shared" si="7"/>
        <v>7.4999999999999997E-3</v>
      </c>
      <c r="G13" s="103"/>
      <c r="H13" s="86">
        <f t="shared" si="8"/>
        <v>37012</v>
      </c>
      <c r="I13" s="92">
        <f t="shared" ca="1" si="2"/>
        <v>10.68515241949032</v>
      </c>
      <c r="J13" s="103">
        <f t="shared" ca="1" si="3"/>
        <v>0.33296508955918847</v>
      </c>
      <c r="K13" s="103">
        <f t="shared" ca="1" si="4"/>
        <v>1.5134776798144929E-2</v>
      </c>
      <c r="L13" s="93">
        <f t="shared" ca="1" si="9"/>
        <v>11.033252285847654</v>
      </c>
      <c r="M13" s="117">
        <v>37012</v>
      </c>
      <c r="N13" s="118">
        <v>0</v>
      </c>
    </row>
    <row r="14" spans="1:17" x14ac:dyDescent="0.2">
      <c r="A14" s="91">
        <f t="shared" ca="1" si="0"/>
        <v>1.9816286770370968</v>
      </c>
      <c r="B14" s="98">
        <f t="shared" si="1"/>
        <v>5.2239846830315802E-2</v>
      </c>
      <c r="D14" s="92">
        <f t="shared" si="5"/>
        <v>5.3449999999999998</v>
      </c>
      <c r="E14" s="107">
        <f t="shared" si="6"/>
        <v>0.16500000000000001</v>
      </c>
      <c r="F14" s="100">
        <f t="shared" si="7"/>
        <v>7.4999999999999997E-3</v>
      </c>
      <c r="G14" s="103"/>
      <c r="H14" s="86">
        <f t="shared" si="8"/>
        <v>37043</v>
      </c>
      <c r="I14" s="92">
        <f t="shared" ca="1" si="2"/>
        <v>10.591805278763282</v>
      </c>
      <c r="J14" s="103">
        <f t="shared" ca="1" si="3"/>
        <v>0.32696873171112101</v>
      </c>
      <c r="K14" s="103">
        <f t="shared" ca="1" si="4"/>
        <v>1.4862215077778225E-2</v>
      </c>
      <c r="L14" s="93">
        <f t="shared" ca="1" si="9"/>
        <v>10.933636225552181</v>
      </c>
      <c r="M14" s="117">
        <v>37043</v>
      </c>
      <c r="N14" s="118">
        <v>500000</v>
      </c>
    </row>
    <row r="15" spans="1:17" x14ac:dyDescent="0.2">
      <c r="A15" s="91">
        <f t="shared" ca="1" si="0"/>
        <v>1.9591872462145203</v>
      </c>
      <c r="B15" s="98">
        <f t="shared" si="1"/>
        <v>5.1682977579987202E-2</v>
      </c>
      <c r="D15" s="92">
        <f t="shared" si="5"/>
        <v>5.3849999999999998</v>
      </c>
      <c r="E15" s="107">
        <f t="shared" si="6"/>
        <v>0.17</v>
      </c>
      <c r="F15" s="100">
        <f t="shared" si="7"/>
        <v>7.4999999999999997E-3</v>
      </c>
      <c r="G15" s="103"/>
      <c r="H15" s="86">
        <f t="shared" si="8"/>
        <v>37073</v>
      </c>
      <c r="I15" s="92">
        <f t="shared" ca="1" si="2"/>
        <v>10.550223320865191</v>
      </c>
      <c r="J15" s="103">
        <f t="shared" ca="1" si="3"/>
        <v>0.33306183185646848</v>
      </c>
      <c r="K15" s="103">
        <f t="shared" ca="1" si="4"/>
        <v>1.4693904346608902E-2</v>
      </c>
      <c r="L15" s="93">
        <f t="shared" ca="1" si="9"/>
        <v>10.89797905706827</v>
      </c>
      <c r="M15" s="117">
        <v>37073</v>
      </c>
    </row>
    <row r="16" spans="1:17" x14ac:dyDescent="0.2">
      <c r="A16" s="91">
        <f t="shared" ca="1" si="0"/>
        <v>1.9374974880918072</v>
      </c>
      <c r="B16" s="98">
        <f t="shared" si="1"/>
        <v>5.1150214849538897E-2</v>
      </c>
      <c r="D16" s="95">
        <f t="shared" si="5"/>
        <v>5.41</v>
      </c>
      <c r="E16" s="108">
        <f t="shared" si="6"/>
        <v>0.17499999999999999</v>
      </c>
      <c r="F16" s="101">
        <f t="shared" si="7"/>
        <v>7.4999999999999997E-3</v>
      </c>
      <c r="G16" s="103"/>
      <c r="H16" s="86">
        <f t="shared" si="8"/>
        <v>37104</v>
      </c>
      <c r="I16" s="95">
        <f t="shared" ca="1" si="2"/>
        <v>10.481861410576677</v>
      </c>
      <c r="J16" s="105">
        <f t="shared" ca="1" si="3"/>
        <v>0.33906206041606624</v>
      </c>
      <c r="K16" s="105">
        <f t="shared" ca="1" si="4"/>
        <v>1.4531231160688553E-2</v>
      </c>
      <c r="L16" s="96">
        <f t="shared" ca="1" si="9"/>
        <v>10.835454702153433</v>
      </c>
      <c r="N16" s="118"/>
    </row>
    <row r="17" spans="1:16" x14ac:dyDescent="0.2">
      <c r="A17" s="86"/>
      <c r="B17" s="86"/>
      <c r="C17" s="86"/>
    </row>
    <row r="18" spans="1:16" x14ac:dyDescent="0.2">
      <c r="A18" s="86"/>
      <c r="B18" s="86"/>
      <c r="C18" s="86"/>
      <c r="I18" s="111" t="s">
        <v>49</v>
      </c>
      <c r="J18" s="112"/>
      <c r="K18" s="112"/>
      <c r="L18" s="113"/>
    </row>
    <row r="19" spans="1:16" x14ac:dyDescent="0.2">
      <c r="D19" s="110" t="s">
        <v>41</v>
      </c>
      <c r="E19" s="110" t="s">
        <v>42</v>
      </c>
      <c r="F19" s="110" t="s">
        <v>52</v>
      </c>
      <c r="G19" s="87"/>
      <c r="I19" s="114" t="s">
        <v>43</v>
      </c>
      <c r="J19" s="115" t="s">
        <v>44</v>
      </c>
      <c r="K19" s="115" t="s">
        <v>53</v>
      </c>
      <c r="L19" s="116" t="s">
        <v>47</v>
      </c>
    </row>
    <row r="20" spans="1:16" x14ac:dyDescent="0.2">
      <c r="D20" s="99" t="e">
        <f t="shared" ref="D20:D31" si="10">VLOOKUP(H5,Curves,2,FALSE)</f>
        <v>#N/A</v>
      </c>
      <c r="E20" s="90" t="e">
        <f t="shared" ref="E20:E31" si="11">VLOOKUP(H5,Curves,3,FALSE)</f>
        <v>#N/A</v>
      </c>
      <c r="F20" s="90" t="e">
        <f>VLOOKUP(H20,Curves,5,FALSE)</f>
        <v>#N/A</v>
      </c>
      <c r="G20" s="87"/>
      <c r="H20" s="86">
        <f t="shared" ref="H20:H31" si="12">H5</f>
        <v>36770</v>
      </c>
      <c r="I20" s="88" t="e">
        <f t="shared" ref="I20:I31" ca="1" si="13">D20*A5</f>
        <v>#N/A</v>
      </c>
      <c r="J20" s="104" t="e">
        <f t="shared" ref="J20:J31" ca="1" si="14">E20*A5</f>
        <v>#N/A</v>
      </c>
      <c r="K20" s="104" t="e">
        <f t="shared" ref="K20:K31" ca="1" si="15">F20*A5</f>
        <v>#N/A</v>
      </c>
      <c r="L20" s="89" t="e">
        <f ca="1">I20+J20+K20</f>
        <v>#N/A</v>
      </c>
    </row>
    <row r="21" spans="1:16" x14ac:dyDescent="0.2">
      <c r="D21" s="100" t="e">
        <f t="shared" si="10"/>
        <v>#N/A</v>
      </c>
      <c r="E21" s="94" t="e">
        <f t="shared" si="11"/>
        <v>#N/A</v>
      </c>
      <c r="F21" s="94" t="e">
        <f t="shared" ref="F21:F31" si="16">VLOOKUP(H21,Curves,5,FALSE)</f>
        <v>#N/A</v>
      </c>
      <c r="G21" s="87"/>
      <c r="H21" s="86">
        <f t="shared" si="12"/>
        <v>36800</v>
      </c>
      <c r="I21" s="92" t="e">
        <f t="shared" ca="1" si="13"/>
        <v>#N/A</v>
      </c>
      <c r="J21" s="103" t="e">
        <f t="shared" ca="1" si="14"/>
        <v>#N/A</v>
      </c>
      <c r="K21" s="103" t="e">
        <f t="shared" ca="1" si="15"/>
        <v>#N/A</v>
      </c>
      <c r="L21" s="93" t="e">
        <f t="shared" ref="L21:L31" ca="1" si="17">I21+J21+K21</f>
        <v>#N/A</v>
      </c>
    </row>
    <row r="22" spans="1:16" x14ac:dyDescent="0.2">
      <c r="D22" s="100" t="e">
        <f t="shared" si="10"/>
        <v>#N/A</v>
      </c>
      <c r="E22" s="94" t="e">
        <f t="shared" si="11"/>
        <v>#N/A</v>
      </c>
      <c r="F22" s="94" t="e">
        <f t="shared" si="16"/>
        <v>#N/A</v>
      </c>
      <c r="G22" s="87"/>
      <c r="H22" s="86">
        <f t="shared" si="12"/>
        <v>36831</v>
      </c>
      <c r="I22" s="92" t="e">
        <f t="shared" ca="1" si="13"/>
        <v>#N/A</v>
      </c>
      <c r="J22" s="103" t="e">
        <f t="shared" ca="1" si="14"/>
        <v>#N/A</v>
      </c>
      <c r="K22" s="103" t="e">
        <f t="shared" ca="1" si="15"/>
        <v>#N/A</v>
      </c>
      <c r="L22" s="93" t="e">
        <f t="shared" ca="1" si="17"/>
        <v>#N/A</v>
      </c>
    </row>
    <row r="23" spans="1:16" x14ac:dyDescent="0.2">
      <c r="D23" s="100" t="e">
        <f t="shared" si="10"/>
        <v>#N/A</v>
      </c>
      <c r="E23" s="94" t="e">
        <f t="shared" si="11"/>
        <v>#N/A</v>
      </c>
      <c r="F23" s="94" t="e">
        <f t="shared" si="16"/>
        <v>#N/A</v>
      </c>
      <c r="G23" s="87"/>
      <c r="H23" s="86">
        <f t="shared" si="12"/>
        <v>36861</v>
      </c>
      <c r="I23" s="92" t="e">
        <f t="shared" ca="1" si="13"/>
        <v>#N/A</v>
      </c>
      <c r="J23" s="103" t="e">
        <f t="shared" ca="1" si="14"/>
        <v>#N/A</v>
      </c>
      <c r="K23" s="103" t="e">
        <f t="shared" ca="1" si="15"/>
        <v>#N/A</v>
      </c>
      <c r="L23" s="93" t="e">
        <f t="shared" ca="1" si="17"/>
        <v>#N/A</v>
      </c>
    </row>
    <row r="24" spans="1:16" x14ac:dyDescent="0.2">
      <c r="D24" s="100" t="e">
        <f t="shared" si="10"/>
        <v>#N/A</v>
      </c>
      <c r="E24" s="94" t="e">
        <f t="shared" si="11"/>
        <v>#N/A</v>
      </c>
      <c r="F24" s="94" t="e">
        <f t="shared" si="16"/>
        <v>#N/A</v>
      </c>
      <c r="G24" s="87"/>
      <c r="H24" s="86">
        <f t="shared" si="12"/>
        <v>36892</v>
      </c>
      <c r="I24" s="92" t="e">
        <f t="shared" ca="1" si="13"/>
        <v>#N/A</v>
      </c>
      <c r="J24" s="103" t="e">
        <f t="shared" ca="1" si="14"/>
        <v>#N/A</v>
      </c>
      <c r="K24" s="103" t="e">
        <f t="shared" ca="1" si="15"/>
        <v>#N/A</v>
      </c>
      <c r="L24" s="93" t="e">
        <f t="shared" ca="1" si="17"/>
        <v>#N/A</v>
      </c>
    </row>
    <row r="25" spans="1:16" x14ac:dyDescent="0.2">
      <c r="D25" s="100" t="e">
        <f t="shared" si="10"/>
        <v>#N/A</v>
      </c>
      <c r="E25" s="94" t="e">
        <f t="shared" si="11"/>
        <v>#N/A</v>
      </c>
      <c r="F25" s="94" t="e">
        <f t="shared" si="16"/>
        <v>#N/A</v>
      </c>
      <c r="G25" s="87"/>
      <c r="H25" s="86">
        <f t="shared" si="12"/>
        <v>36923</v>
      </c>
      <c r="I25" s="92" t="e">
        <f t="shared" ca="1" si="13"/>
        <v>#N/A</v>
      </c>
      <c r="J25" s="103" t="e">
        <f t="shared" ca="1" si="14"/>
        <v>#N/A</v>
      </c>
      <c r="K25" s="103" t="e">
        <f t="shared" ca="1" si="15"/>
        <v>#N/A</v>
      </c>
      <c r="L25" s="93" t="e">
        <f t="shared" ca="1" si="17"/>
        <v>#N/A</v>
      </c>
    </row>
    <row r="26" spans="1:16" x14ac:dyDescent="0.2">
      <c r="D26" s="100" t="e">
        <f t="shared" si="10"/>
        <v>#N/A</v>
      </c>
      <c r="E26" s="94" t="e">
        <f t="shared" si="11"/>
        <v>#N/A</v>
      </c>
      <c r="F26" s="94" t="e">
        <f t="shared" si="16"/>
        <v>#N/A</v>
      </c>
      <c r="G26" s="87"/>
      <c r="H26" s="86">
        <f t="shared" si="12"/>
        <v>36951</v>
      </c>
      <c r="I26" s="92" t="e">
        <f t="shared" ca="1" si="13"/>
        <v>#N/A</v>
      </c>
      <c r="J26" s="103" t="e">
        <f t="shared" ca="1" si="14"/>
        <v>#N/A</v>
      </c>
      <c r="K26" s="103" t="e">
        <f t="shared" ca="1" si="15"/>
        <v>#N/A</v>
      </c>
      <c r="L26" s="93" t="e">
        <f t="shared" ca="1" si="17"/>
        <v>#N/A</v>
      </c>
    </row>
    <row r="27" spans="1:16" x14ac:dyDescent="0.2">
      <c r="D27" s="100">
        <f t="shared" si="10"/>
        <v>5.27</v>
      </c>
      <c r="E27" s="94">
        <f t="shared" si="11"/>
        <v>0.16</v>
      </c>
      <c r="F27" s="94">
        <f t="shared" si="16"/>
        <v>7.4999999999999997E-3</v>
      </c>
      <c r="G27" s="87"/>
      <c r="H27" s="86">
        <f t="shared" si="12"/>
        <v>36982</v>
      </c>
      <c r="I27" s="92">
        <f t="shared" ca="1" si="13"/>
        <v>10.922613275486842</v>
      </c>
      <c r="J27" s="103">
        <f t="shared" ca="1" si="14"/>
        <v>0.33161634232977139</v>
      </c>
      <c r="K27" s="103">
        <f t="shared" ca="1" si="15"/>
        <v>1.5544516046708031E-2</v>
      </c>
      <c r="L27" s="93">
        <f t="shared" ca="1" si="17"/>
        <v>11.269774133863322</v>
      </c>
    </row>
    <row r="28" spans="1:16" x14ac:dyDescent="0.2">
      <c r="D28" s="100">
        <f t="shared" si="10"/>
        <v>5.3179999999999996</v>
      </c>
      <c r="E28" s="94">
        <f t="shared" si="11"/>
        <v>0.16</v>
      </c>
      <c r="F28" s="94">
        <f t="shared" si="16"/>
        <v>7.4999999999999997E-3</v>
      </c>
      <c r="G28" s="87"/>
      <c r="H28" s="86">
        <f t="shared" si="12"/>
        <v>37012</v>
      </c>
      <c r="I28" s="92">
        <f t="shared" ca="1" si="13"/>
        <v>10.731565735004631</v>
      </c>
      <c r="J28" s="103">
        <f t="shared" ca="1" si="14"/>
        <v>0.3228752383604252</v>
      </c>
      <c r="K28" s="103">
        <f t="shared" ca="1" si="15"/>
        <v>1.5134776798144929E-2</v>
      </c>
      <c r="L28" s="93">
        <f t="shared" ca="1" si="17"/>
        <v>11.069575750163201</v>
      </c>
    </row>
    <row r="29" spans="1:16" x14ac:dyDescent="0.2">
      <c r="D29" s="100">
        <f t="shared" si="10"/>
        <v>5.3449999999999998</v>
      </c>
      <c r="E29" s="94">
        <f t="shared" si="11"/>
        <v>0.16</v>
      </c>
      <c r="F29" s="94">
        <f t="shared" si="16"/>
        <v>7.4999999999999997E-3</v>
      </c>
      <c r="G29" s="87"/>
      <c r="H29" s="86">
        <f t="shared" si="12"/>
        <v>37043</v>
      </c>
      <c r="I29" s="92">
        <f t="shared" ca="1" si="13"/>
        <v>10.591805278763282</v>
      </c>
      <c r="J29" s="103">
        <f t="shared" ca="1" si="14"/>
        <v>0.31706058832593548</v>
      </c>
      <c r="K29" s="103">
        <f t="shared" ca="1" si="15"/>
        <v>1.4862215077778225E-2</v>
      </c>
      <c r="L29" s="93">
        <f ca="1">I29+J29+K29</f>
        <v>10.923728082166996</v>
      </c>
    </row>
    <row r="30" spans="1:16" x14ac:dyDescent="0.2">
      <c r="D30" s="100">
        <f t="shared" si="10"/>
        <v>5.3819999999999997</v>
      </c>
      <c r="E30" s="94">
        <f t="shared" si="11"/>
        <v>0.16</v>
      </c>
      <c r="F30" s="94">
        <f t="shared" si="16"/>
        <v>7.4999999999999997E-3</v>
      </c>
      <c r="G30" s="87"/>
      <c r="H30" s="86">
        <f t="shared" si="12"/>
        <v>37073</v>
      </c>
      <c r="I30" s="92">
        <f t="shared" ca="1" si="13"/>
        <v>10.544345759126548</v>
      </c>
      <c r="J30" s="103">
        <f t="shared" ca="1" si="14"/>
        <v>0.31346995939432326</v>
      </c>
      <c r="K30" s="103">
        <f t="shared" ca="1" si="15"/>
        <v>1.4693904346608902E-2</v>
      </c>
      <c r="L30" s="93">
        <f t="shared" ca="1" si="17"/>
        <v>10.872509622867481</v>
      </c>
    </row>
    <row r="31" spans="1:16" x14ac:dyDescent="0.2">
      <c r="D31" s="101">
        <f t="shared" si="10"/>
        <v>5.407</v>
      </c>
      <c r="E31" s="97">
        <f t="shared" si="11"/>
        <v>0.16</v>
      </c>
      <c r="F31" s="97">
        <f t="shared" si="16"/>
        <v>7.4999999999999997E-3</v>
      </c>
      <c r="G31" s="87"/>
      <c r="H31" s="86">
        <f t="shared" si="12"/>
        <v>37104</v>
      </c>
      <c r="I31" s="95">
        <f t="shared" ca="1" si="13"/>
        <v>10.476048918112401</v>
      </c>
      <c r="J31" s="105">
        <f t="shared" ca="1" si="14"/>
        <v>0.30999959809468919</v>
      </c>
      <c r="K31" s="105">
        <f t="shared" ca="1" si="15"/>
        <v>1.4531231160688553E-2</v>
      </c>
      <c r="L31" s="96">
        <f t="shared" ca="1" si="17"/>
        <v>10.800579747367779</v>
      </c>
    </row>
    <row r="32" spans="1:16" x14ac:dyDescent="0.2">
      <c r="F32" s="87"/>
      <c r="G32" s="87"/>
      <c r="P32" s="119" t="s">
        <v>56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44</vt:i4>
      </vt:variant>
    </vt:vector>
  </HeadingPairs>
  <TitlesOfParts>
    <vt:vector size="52" baseType="lpstr">
      <vt:lpstr>Publish</vt:lpstr>
      <vt:lpstr>Averaging</vt:lpstr>
      <vt:lpstr>DBReport</vt:lpstr>
      <vt:lpstr>CurveFetch</vt:lpstr>
      <vt:lpstr>Listen</vt:lpstr>
      <vt:lpstr>Prices</vt:lpstr>
      <vt:lpstr>Live</vt:lpstr>
      <vt:lpstr>Settle</vt:lpstr>
      <vt:lpstr>Listen!aDate</vt:lpstr>
      <vt:lpstr>aDiscount_factor</vt:lpstr>
      <vt:lpstr>Basis_Mids</vt:lpstr>
      <vt:lpstr>Count</vt:lpstr>
      <vt:lpstr>Curve_Code</vt:lpstr>
      <vt:lpstr>Listen!CurveCode</vt:lpstr>
      <vt:lpstr>CurveCode</vt:lpstr>
      <vt:lpstr>CurvePrices</vt:lpstr>
      <vt:lpstr>Curves</vt:lpstr>
      <vt:lpstr>CurveTable</vt:lpstr>
      <vt:lpstr>CurveType</vt:lpstr>
      <vt:lpstr>DailyDates</vt:lpstr>
      <vt:lpstr>dCurveCode</vt:lpstr>
      <vt:lpstr>dDate</vt:lpstr>
      <vt:lpstr>Discount_Factor</vt:lpstr>
      <vt:lpstr>dRiskType</vt:lpstr>
      <vt:lpstr>Dump</vt:lpstr>
      <vt:lpstr>EffectiveDate</vt:lpstr>
      <vt:lpstr>Environment</vt:lpstr>
      <vt:lpstr>Holiday</vt:lpstr>
      <vt:lpstr>LiveCurves</vt:lpstr>
      <vt:lpstr>Mids</vt:lpstr>
      <vt:lpstr>Month</vt:lpstr>
      <vt:lpstr>MonthlyDates</vt:lpstr>
      <vt:lpstr>network</vt:lpstr>
      <vt:lpstr>Period</vt:lpstr>
      <vt:lpstr>Price</vt:lpstr>
      <vt:lpstr>PriceMids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Risk</vt:lpstr>
      <vt:lpstr>Listen!RiskType</vt:lpstr>
      <vt:lpstr>RiskType</vt:lpstr>
      <vt:lpstr>rRefDate</vt:lpstr>
      <vt:lpstr>rTimeStamp</vt:lpstr>
      <vt:lpstr>rUpdateMsg</vt:lpstr>
      <vt:lpstr>service</vt:lpstr>
      <vt:lpstr>Test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Felienne</cp:lastModifiedBy>
  <cp:lastPrinted>2000-09-06T21:04:11Z</cp:lastPrinted>
  <dcterms:created xsi:type="dcterms:W3CDTF">1999-11-22T15:31:15Z</dcterms:created>
  <dcterms:modified xsi:type="dcterms:W3CDTF">2014-09-05T06:39:07Z</dcterms:modified>
</cp:coreProperties>
</file>