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9720" windowHeight="6495" activeTab="1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<sst xmlns="http://schemas.openxmlformats.org/spreadsheetml/2006/main" count="4301" uniqueCount="272">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</sst>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2.75" x14ac:dyDescent="0.2"/>
  <cols>
    <col min="1" max="1" width="15.7109375" customWidth="1"/>
  </cols>
  <sheetData>
    <row r="3" spans="1:2" x14ac:dyDescent="0.2">
      <c r="A3" t="s">
        <v>136</v>
      </c>
      <c r="B3" s="2" t="s">
        <v>187</v>
      </c>
    </row>
    <row r="5" spans="1:2" x14ac:dyDescent="0.2">
      <c r="A5" t="s">
        <v>137</v>
      </c>
      <c r="B5" s="2" t="s">
        <v>177</v>
      </c>
    </row>
    <row r="8" spans="1:2" x14ac:dyDescent="0.2">
      <c r="A8" s="1" t="s">
        <v>132</v>
      </c>
    </row>
    <row r="9" spans="1:2" x14ac:dyDescent="0.2">
      <c r="A9" s="1" t="s">
        <v>133</v>
      </c>
    </row>
    <row r="10" spans="1:2" x14ac:dyDescent="0.2">
      <c r="A10" s="1" t="s">
        <v>134</v>
      </c>
    </row>
    <row r="11" spans="1:2" x14ac:dyDescent="0.2">
      <c r="A11" s="1" t="s">
        <v>135</v>
      </c>
    </row>
    <row r="12" spans="1:2" x14ac:dyDescent="0.2">
      <c r="A12" s="2" t="s">
        <v>186</v>
      </c>
    </row>
    <row r="13" spans="1:2" x14ac:dyDescent="0.2">
      <c r="A13" s="2" t="s">
        <v>0</v>
      </c>
    </row>
    <row r="14" spans="1:2" x14ac:dyDescent="0.2">
      <c r="A14" s="2" t="s">
        <v>1</v>
      </c>
    </row>
    <row r="15" spans="1:2" x14ac:dyDescent="0.2">
      <c r="A15" s="2" t="s">
        <v>2</v>
      </c>
    </row>
    <row r="16" spans="1:2" x14ac:dyDescent="0.2">
      <c r="A16" s="2" t="s">
        <v>3</v>
      </c>
    </row>
    <row r="17" spans="1:1" x14ac:dyDescent="0.2">
      <c r="A17" s="2" t="s">
        <v>4</v>
      </c>
    </row>
    <row r="18" spans="1:1" x14ac:dyDescent="0.2">
      <c r="A18" s="2" t="s">
        <v>188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  <row r="26" spans="1:1" x14ac:dyDescent="0.2">
      <c r="A26" s="2" t="s">
        <v>12</v>
      </c>
    </row>
    <row r="27" spans="1:1" x14ac:dyDescent="0.2">
      <c r="A27" s="2" t="s">
        <v>13</v>
      </c>
    </row>
    <row r="28" spans="1:1" x14ac:dyDescent="0.2">
      <c r="A28" s="2" t="s">
        <v>14</v>
      </c>
    </row>
    <row r="29" spans="1:1" x14ac:dyDescent="0.2">
      <c r="A29" s="2" t="s">
        <v>15</v>
      </c>
    </row>
    <row r="30" spans="1:1" x14ac:dyDescent="0.2">
      <c r="A30" s="2" t="s">
        <v>16</v>
      </c>
    </row>
    <row r="31" spans="1:1" x14ac:dyDescent="0.2">
      <c r="A31" s="2" t="s">
        <v>17</v>
      </c>
    </row>
    <row r="32" spans="1:1" x14ac:dyDescent="0.2">
      <c r="A32" s="2" t="s">
        <v>18</v>
      </c>
    </row>
    <row r="33" spans="1:1" x14ac:dyDescent="0.2">
      <c r="A33" s="3" t="s">
        <v>19</v>
      </c>
    </row>
    <row r="34" spans="1:1" x14ac:dyDescent="0.2">
      <c r="A34" s="3" t="s">
        <v>20</v>
      </c>
    </row>
    <row r="35" spans="1:1" x14ac:dyDescent="0.2">
      <c r="A35" s="3" t="s">
        <v>21</v>
      </c>
    </row>
    <row r="36" spans="1:1" x14ac:dyDescent="0.2">
      <c r="A36" s="3" t="s">
        <v>22</v>
      </c>
    </row>
    <row r="37" spans="1:1" x14ac:dyDescent="0.2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defaultRowHeight="12.75" x14ac:dyDescent="0.2"/>
  <cols>
    <col min="1" max="1" width="9.140625" style="2"/>
    <col min="2" max="32" width="12.7109375" style="2" customWidth="1"/>
    <col min="33" max="43" width="9.140625" style="2"/>
    <col min="44" max="45" width="10.7109375" style="2" bestFit="1" customWidth="1"/>
    <col min="46" max="47" width="9.140625" style="2"/>
    <col min="48" max="48" width="12.7109375" style="2" customWidth="1"/>
    <col min="49" max="63" width="9.140625" style="2"/>
  </cols>
  <sheetData>
    <row r="2" spans="1:64" x14ac:dyDescent="0.2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2.75" x14ac:dyDescent="0.2"/>
  <cols>
    <col min="1" max="1" width="12.7109375" customWidth="1"/>
    <col min="2" max="2" width="9.7109375" customWidth="1"/>
    <col min="3" max="4" width="8.140625" customWidth="1"/>
    <col min="5" max="5" width="6.7109375" customWidth="1"/>
    <col min="6" max="6" width="6.85546875" customWidth="1"/>
    <col min="7" max="11" width="6.7109375" customWidth="1"/>
    <col min="12" max="12" width="8.7109375" customWidth="1"/>
    <col min="13" max="21" width="6.7109375" customWidth="1"/>
    <col min="22" max="22" width="8.7109375" customWidth="1"/>
    <col min="23" max="23" width="6.7109375" customWidth="1"/>
  </cols>
  <sheetData>
    <row r="1" spans="1:50" hidden="1" x14ac:dyDescent="0.2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">
      <c r="A3" s="4" t="s">
        <v>173</v>
      </c>
      <c r="B3" s="4"/>
      <c r="C3" s="2" t="s">
        <v>23</v>
      </c>
      <c r="D3" s="2"/>
      <c r="E3" s="4" t="s">
        <v>244</v>
      </c>
      <c r="F3" s="16">
        <f ca="1">IF(fixed="fixed",IF(C77&gt;0,C77," "),IF(C77&gt;0,IF(C94&gt;0,C77-C94," ")," "))</f>
        <v>0.25200000000000022</v>
      </c>
      <c r="G3" s="16"/>
      <c r="H3" s="16"/>
      <c r="I3" s="16">
        <f ca="1">IF(fixed="fixed",IF(E77&gt;0,E77," "),IF(E77&gt;0,IF(E94&gt;0,E77-E94," ")," "))</f>
        <v>0.28100000000000014</v>
      </c>
      <c r="J3" s="16">
        <f ca="1">IF(fixed="fixed",IF(F77&gt;0,F77," "),IF(F77&gt;0,IF(F94&gt;0,F77-F94," ")," "))</f>
        <v>0.22599999999999998</v>
      </c>
      <c r="K3" s="16">
        <f ca="1">IF(fixed="fixed",IF(G77&gt;0,G77," "),IF(G77&gt;0,IF(G94&gt;0,G77-G94," ")," "))</f>
        <v>0.16899999999999959</v>
      </c>
      <c r="L3" s="16"/>
      <c r="M3" s="16"/>
      <c r="N3" s="16" t="e">
        <f ca="1">DMAX(PROMPTSWAP,"PRICE",N$1:N$2)</f>
        <v>#VALUE!</v>
      </c>
      <c r="O3" s="16" t="e">
        <f ca="1">DMAX(PROMPTSWAP,"PRICE",O$1:O$2)</f>
        <v>#VALUE!</v>
      </c>
      <c r="P3" s="16" t="e">
        <f ca="1">DMAX(PROMPTSWAP,"PRICE",P$1:P$2)</f>
        <v>#VALUE!</v>
      </c>
      <c r="Q3" s="16" t="e">
        <f ca="1"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 ca="1">DMIN(PROMPTSWAP,"PRICE",N$1:N$2)</f>
        <v>#VALUE!</v>
      </c>
      <c r="O4" s="16" t="e">
        <f ca="1">DMIN(PROMPTSWAP,"PRICE",O$1:O$2)</f>
        <v>#VALUE!</v>
      </c>
      <c r="P4" s="16" t="e">
        <f ca="1">DMIN(PROMPTSWAP,"PRICE",P$1:P$2)</f>
        <v>#VALUE!</v>
      </c>
      <c r="Q4" s="16" t="e">
        <f ca="1"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 ca="1">DSTDEV(PROMPTSWAP,"PRICE",N$1:N$2)</f>
        <v>#VALUE!</v>
      </c>
      <c r="O5" s="16" t="e">
        <f ca="1">DSTDEV(PROMPTSWAP,"PRICE",O$1:O$2)</f>
        <v>#VALUE!</v>
      </c>
      <c r="P5" s="16" t="e">
        <f ca="1">DSTDEV(PROMPTSWAP,"PRICE",P$1:P$2)</f>
        <v>#VALUE!</v>
      </c>
      <c r="Q5" s="16" t="e">
        <f ca="1"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">
      <c r="A6" s="4" t="str">
        <f ca="1"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 ca="1">DAVERAGE(PROMPTSWAP,"PRICE",N$1:N$2)</f>
        <v>#VALUE!</v>
      </c>
      <c r="O6" s="16" t="e">
        <f ca="1">DAVERAGE(PROMPTSWAP,"PRICE",O$1:O$2)</f>
        <v>#VALUE!</v>
      </c>
      <c r="P6" s="16" t="e">
        <f ca="1">DAVERAGE(PROMPTSWAP,"PRICE",P$1:P$2)</f>
        <v>#VALUE!</v>
      </c>
      <c r="Q6" s="16" t="e">
        <f ca="1"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 ca="1"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 ca="1"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 ca="1"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 ca="1"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">
      <c r="A11" s="4"/>
      <c r="E11" s="4" t="s">
        <v>244</v>
      </c>
      <c r="F11" s="16" t="e">
        <f t="shared" ref="F11:Q11" ca="1" si="0">DMAX(PROMPTSWAP,"PRICE",F$9:F$10)</f>
        <v>#VALUE!</v>
      </c>
      <c r="G11" s="16" t="e">
        <f t="shared" ca="1" si="0"/>
        <v>#VALUE!</v>
      </c>
      <c r="H11" s="16" t="e">
        <f t="shared" ca="1" si="0"/>
        <v>#VALUE!</v>
      </c>
      <c r="I11" s="16" t="e">
        <f t="shared" ca="1" si="0"/>
        <v>#VALUE!</v>
      </c>
      <c r="J11" s="16" t="e">
        <f t="shared" ca="1" si="0"/>
        <v>#VALUE!</v>
      </c>
      <c r="K11" s="16" t="e">
        <f t="shared" ca="1" si="0"/>
        <v>#VALUE!</v>
      </c>
      <c r="L11" s="16" t="e">
        <f t="shared" ca="1" si="0"/>
        <v>#VALUE!</v>
      </c>
      <c r="M11" s="16" t="e">
        <f t="shared" ca="1" si="0"/>
        <v>#VALUE!</v>
      </c>
      <c r="N11" s="16" t="e">
        <f t="shared" ca="1" si="0"/>
        <v>#VALUE!</v>
      </c>
      <c r="O11" s="16" t="e">
        <f t="shared" ca="1" si="0"/>
        <v>#VALUE!</v>
      </c>
      <c r="P11" s="16">
        <f t="shared" ca="1" si="0"/>
        <v>-0.10999999999999988</v>
      </c>
      <c r="Q11" s="16">
        <f t="shared" ca="1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">
      <c r="A12" s="4"/>
      <c r="E12" s="4" t="s">
        <v>245</v>
      </c>
      <c r="F12" s="16" t="e">
        <f t="shared" ref="F12:Q12" ca="1" si="1">DMIN(PROMPTSWAP,"PRICE",F$9:F$10)</f>
        <v>#VALUE!</v>
      </c>
      <c r="G12" s="16" t="e">
        <f t="shared" ca="1" si="1"/>
        <v>#VALUE!</v>
      </c>
      <c r="H12" s="16" t="e">
        <f t="shared" ca="1" si="1"/>
        <v>#VALUE!</v>
      </c>
      <c r="I12" s="16" t="e">
        <f t="shared" ca="1" si="1"/>
        <v>#VALUE!</v>
      </c>
      <c r="J12" s="16" t="e">
        <f t="shared" ca="1" si="1"/>
        <v>#VALUE!</v>
      </c>
      <c r="K12" s="16" t="e">
        <f t="shared" ca="1" si="1"/>
        <v>#VALUE!</v>
      </c>
      <c r="L12" s="16" t="e">
        <f t="shared" ca="1" si="1"/>
        <v>#VALUE!</v>
      </c>
      <c r="M12" s="16" t="e">
        <f t="shared" ca="1" si="1"/>
        <v>#VALUE!</v>
      </c>
      <c r="N12" s="16" t="e">
        <f t="shared" ca="1" si="1"/>
        <v>#VALUE!</v>
      </c>
      <c r="O12" s="16" t="e">
        <f t="shared" ca="1" si="1"/>
        <v>#VALUE!</v>
      </c>
      <c r="P12" s="16">
        <f t="shared" ca="1" si="1"/>
        <v>-0.43500000000000005</v>
      </c>
      <c r="Q12" s="16">
        <f t="shared" ca="1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">
      <c r="A13" s="4"/>
      <c r="E13" s="4" t="s">
        <v>246</v>
      </c>
      <c r="F13" s="16" t="e">
        <f t="shared" ref="F13:Q13" ca="1" si="2">DSTDEV(PROMPTSWAP,"PRICE",F$9:F$10)</f>
        <v>#VALUE!</v>
      </c>
      <c r="G13" s="16" t="e">
        <f t="shared" ca="1" si="2"/>
        <v>#VALUE!</v>
      </c>
      <c r="H13" s="16" t="e">
        <f t="shared" ca="1" si="2"/>
        <v>#VALUE!</v>
      </c>
      <c r="I13" s="16" t="e">
        <f t="shared" ca="1" si="2"/>
        <v>#VALUE!</v>
      </c>
      <c r="J13" s="16" t="e">
        <f t="shared" ca="1" si="2"/>
        <v>#VALUE!</v>
      </c>
      <c r="K13" s="16" t="e">
        <f t="shared" ca="1" si="2"/>
        <v>#VALUE!</v>
      </c>
      <c r="L13" s="16" t="e">
        <f t="shared" ca="1" si="2"/>
        <v>#VALUE!</v>
      </c>
      <c r="M13" s="16" t="e">
        <f t="shared" ca="1" si="2"/>
        <v>#VALUE!</v>
      </c>
      <c r="N13" s="16" t="e">
        <f t="shared" ca="1" si="2"/>
        <v>#VALUE!</v>
      </c>
      <c r="O13" s="16" t="e">
        <f t="shared" ca="1" si="2"/>
        <v>#VALUE!</v>
      </c>
      <c r="P13" s="16">
        <f t="shared" ca="1" si="2"/>
        <v>9.74773207635556E-2</v>
      </c>
      <c r="Q13" s="16">
        <f t="shared" ca="1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">
      <c r="A14" s="4"/>
      <c r="E14" s="4" t="s">
        <v>247</v>
      </c>
      <c r="F14" s="16" t="e">
        <f t="shared" ref="F14:Q14" ca="1" si="3">DAVERAGE(PROMPTSWAP,"PRICE",F$9:F$10)</f>
        <v>#VALUE!</v>
      </c>
      <c r="G14" s="16" t="e">
        <f t="shared" ca="1" si="3"/>
        <v>#VALUE!</v>
      </c>
      <c r="H14" s="16" t="e">
        <f t="shared" ca="1" si="3"/>
        <v>#VALUE!</v>
      </c>
      <c r="I14" s="16" t="e">
        <f t="shared" ca="1" si="3"/>
        <v>#VALUE!</v>
      </c>
      <c r="J14" s="16" t="e">
        <f t="shared" ca="1" si="3"/>
        <v>#VALUE!</v>
      </c>
      <c r="K14" s="16" t="e">
        <f t="shared" ca="1" si="3"/>
        <v>#VALUE!</v>
      </c>
      <c r="L14" s="16" t="e">
        <f t="shared" ca="1" si="3"/>
        <v>#VALUE!</v>
      </c>
      <c r="M14" s="16" t="e">
        <f t="shared" ca="1" si="3"/>
        <v>#VALUE!</v>
      </c>
      <c r="N14" s="16" t="e">
        <f t="shared" ca="1" si="3"/>
        <v>#VALUE!</v>
      </c>
      <c r="O14" s="16" t="e">
        <f t="shared" ca="1" si="3"/>
        <v>#VALUE!</v>
      </c>
      <c r="P14" s="16">
        <f t="shared" ca="1" si="3"/>
        <v>-0.2218478260869565</v>
      </c>
      <c r="Q14" s="16">
        <f t="shared" ca="1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">
      <c r="A15" s="4"/>
      <c r="E15" s="4" t="s">
        <v>249</v>
      </c>
      <c r="F15" s="16">
        <f t="shared" ref="F15:Q15" ca="1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ca="1" si="4"/>
        <v>-0.17399999999999993</v>
      </c>
      <c r="H15" s="16">
        <f t="shared" ca="1" si="4"/>
        <v>-0.16999999999999993</v>
      </c>
      <c r="I15" s="16">
        <f t="shared" ca="1" si="4"/>
        <v>-6.6999999999999948E-2</v>
      </c>
      <c r="J15" s="16">
        <f t="shared" ca="1" si="4"/>
        <v>-7.2000000000000064E-2</v>
      </c>
      <c r="K15" s="16">
        <f t="shared" ca="1" si="4"/>
        <v>-0.14599999999999991</v>
      </c>
      <c r="L15" s="16">
        <f t="shared" ca="1" si="4"/>
        <v>4.4999999999999929E-2</v>
      </c>
      <c r="M15" s="16">
        <f t="shared" ca="1" si="4"/>
        <v>5.9000000000000163E-2</v>
      </c>
      <c r="N15" s="16">
        <f t="shared" ca="1" si="4"/>
        <v>-1.5000000000000124E-2</v>
      </c>
      <c r="O15" s="16">
        <f t="shared" ca="1" si="4"/>
        <v>-0.23600000000000021</v>
      </c>
      <c r="P15" s="16">
        <f t="shared" ca="1" si="4"/>
        <v>7.3999999999999844E-2</v>
      </c>
      <c r="Q15" s="16">
        <f t="shared" ca="1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">
      <c r="A19" s="4"/>
      <c r="E19" s="4" t="s">
        <v>244</v>
      </c>
      <c r="F19" s="16">
        <f t="shared" ref="F19:Q19" ca="1" si="5">DMAX(PROMPTSWAP,"PRICE",F$17:F$18)</f>
        <v>-2.0000000000000018E-2</v>
      </c>
      <c r="G19" s="16">
        <f t="shared" ca="1" si="5"/>
        <v>0.18999999999999995</v>
      </c>
      <c r="H19" s="16">
        <f t="shared" ca="1" si="5"/>
        <v>8.9999999999999858E-2</v>
      </c>
      <c r="I19" s="16">
        <f t="shared" ca="1" si="5"/>
        <v>0.14999999999999991</v>
      </c>
      <c r="J19" s="16">
        <f t="shared" ca="1" si="5"/>
        <v>0.10999999999999988</v>
      </c>
      <c r="K19" s="16">
        <f t="shared" ca="1" si="5"/>
        <v>0.13499999999999979</v>
      </c>
      <c r="L19" s="16">
        <f t="shared" ca="1" si="5"/>
        <v>9.4999999999999751E-2</v>
      </c>
      <c r="M19" s="16">
        <f t="shared" ca="1" si="5"/>
        <v>0.30999999999999983</v>
      </c>
      <c r="N19" s="16">
        <f t="shared" ca="1" si="5"/>
        <v>0.33750000000000013</v>
      </c>
      <c r="O19" s="16">
        <f t="shared" ca="1" si="5"/>
        <v>0.28800000000000003</v>
      </c>
      <c r="P19" s="16">
        <f t="shared" ca="1" si="5"/>
        <v>0.31000000000000005</v>
      </c>
      <c r="Q19" s="16">
        <f t="shared" ca="1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">
      <c r="A20" s="4"/>
      <c r="E20" s="4" t="s">
        <v>245</v>
      </c>
      <c r="F20" s="16">
        <f t="shared" ref="F20:Q20" ca="1" si="6">DMIN(PROMPTSWAP,"PRICE",F$17:F$18)</f>
        <v>-0.41000000000000014</v>
      </c>
      <c r="G20" s="16">
        <f t="shared" ca="1" si="6"/>
        <v>-6.999999999999984E-2</v>
      </c>
      <c r="H20" s="16">
        <f t="shared" ca="1" si="6"/>
        <v>-6.0000000000000053E-2</v>
      </c>
      <c r="I20" s="16">
        <f t="shared" ca="1" si="6"/>
        <v>4.9999999999998934E-3</v>
      </c>
      <c r="J20" s="16">
        <f t="shared" ca="1" si="6"/>
        <v>-2.4999999999999911E-2</v>
      </c>
      <c r="K20" s="16">
        <f t="shared" ca="1" si="6"/>
        <v>2.0000000000000018E-2</v>
      </c>
      <c r="L20" s="16">
        <f t="shared" ca="1" si="6"/>
        <v>-0.14999999999999991</v>
      </c>
      <c r="M20" s="16">
        <f t="shared" ca="1" si="6"/>
        <v>-1.2500000000000178E-2</v>
      </c>
      <c r="N20" s="16">
        <f t="shared" ca="1" si="6"/>
        <v>0.21500000000000008</v>
      </c>
      <c r="O20" s="16">
        <f t="shared" ca="1" si="6"/>
        <v>-9.2499999999999805E-2</v>
      </c>
      <c r="P20" s="16">
        <f t="shared" ca="1" si="6"/>
        <v>-4.9999999999999822E-2</v>
      </c>
      <c r="Q20" s="16">
        <f t="shared" ca="1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">
      <c r="A21" s="4"/>
      <c r="E21" s="4" t="s">
        <v>246</v>
      </c>
      <c r="F21" s="16">
        <f t="shared" ref="F21:Q21" ca="1" si="7">DSTDEV(PROMPTSWAP,"PRICE",F$17:F$18)</f>
        <v>0.11423103576595875</v>
      </c>
      <c r="G21" s="16">
        <f t="shared" ca="1" si="7"/>
        <v>7.4004850086040325E-2</v>
      </c>
      <c r="H21" s="16">
        <f t="shared" ca="1" si="7"/>
        <v>4.5640343290476171E-2</v>
      </c>
      <c r="I21" s="16">
        <f t="shared" ca="1" si="7"/>
        <v>4.7386941092954986E-2</v>
      </c>
      <c r="J21" s="16">
        <f t="shared" ca="1" si="7"/>
        <v>4.1213652060418368E-2</v>
      </c>
      <c r="K21" s="16">
        <f t="shared" ca="1" si="7"/>
        <v>3.3702146874455476E-2</v>
      </c>
      <c r="L21" s="16">
        <f t="shared" ca="1" si="7"/>
        <v>5.8479678825193906E-2</v>
      </c>
      <c r="M21" s="16">
        <f t="shared" ca="1" si="7"/>
        <v>0.11705560940271383</v>
      </c>
      <c r="N21" s="16">
        <f t="shared" ca="1" si="7"/>
        <v>3.8635583771095772E-2</v>
      </c>
      <c r="O21" s="16">
        <f t="shared" ca="1" si="7"/>
        <v>0.12268895939153997</v>
      </c>
      <c r="P21" s="16">
        <f t="shared" ca="1" si="7"/>
        <v>0.11217207497751788</v>
      </c>
      <c r="Q21" s="16">
        <f t="shared" ca="1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">
      <c r="A22" s="4"/>
      <c r="E22" s="4" t="s">
        <v>247</v>
      </c>
      <c r="F22" s="16">
        <f t="shared" ref="F22:Q22" ca="1" si="8">DAVERAGE(PROMPTSWAP,"PRICE",F$17:F$18)</f>
        <v>-0.18507894736842112</v>
      </c>
      <c r="G22" s="16">
        <f t="shared" ca="1" si="8"/>
        <v>7.013157894736842E-2</v>
      </c>
      <c r="H22" s="16">
        <f t="shared" ca="1" si="8"/>
        <v>3.0263157894737133E-3</v>
      </c>
      <c r="I22" s="16">
        <f t="shared" ca="1" si="8"/>
        <v>8.5113636363636364E-2</v>
      </c>
      <c r="J22" s="16">
        <f t="shared" ca="1" si="8"/>
        <v>4.6249995838512081E-2</v>
      </c>
      <c r="K22" s="16">
        <f t="shared" ca="1" si="8"/>
        <v>9.2187500000000061E-2</v>
      </c>
      <c r="L22" s="16">
        <f t="shared" ca="1" si="8"/>
        <v>1.5795454545454522E-2</v>
      </c>
      <c r="M22" s="16">
        <f t="shared" ca="1" si="8"/>
        <v>0.14670454545454534</v>
      </c>
      <c r="N22" s="16">
        <f t="shared" ca="1" si="8"/>
        <v>0.28716666666666668</v>
      </c>
      <c r="O22" s="16">
        <f t="shared" ca="1" si="8"/>
        <v>9.8962500000000009E-2</v>
      </c>
      <c r="P22" s="16">
        <f t="shared" ca="1" si="8"/>
        <v>0.13172619047619044</v>
      </c>
      <c r="Q22" s="16">
        <f t="shared" ca="1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">
      <c r="A23" s="4"/>
      <c r="E23" s="4" t="s">
        <v>249</v>
      </c>
      <c r="F23" s="16">
        <f ca="1"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ca="1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ca="1" si="9"/>
        <v>5.3999999999999826E-2</v>
      </c>
      <c r="I23" s="16">
        <f t="shared" ca="1" si="9"/>
        <v>7.0000000000000284E-2</v>
      </c>
      <c r="J23" s="16">
        <f t="shared" ca="1" si="9"/>
        <v>7.7999999999999847E-2</v>
      </c>
      <c r="K23" s="16">
        <f t="shared" ca="1" si="9"/>
        <v>5.2999999999999936E-2</v>
      </c>
      <c r="L23" s="16">
        <f t="shared" ca="1" si="9"/>
        <v>-0.1379999999999999</v>
      </c>
      <c r="M23" s="16">
        <f t="shared" ca="1" si="9"/>
        <v>0.36799999999999988</v>
      </c>
      <c r="N23" s="16">
        <f t="shared" ca="1" si="9"/>
        <v>0.33799999999999986</v>
      </c>
      <c r="O23" s="16">
        <f t="shared" ca="1" si="9"/>
        <v>-1.000000000000334E-3</v>
      </c>
      <c r="P23" s="16">
        <f t="shared" ca="1" si="9"/>
        <v>0.3580000000000001</v>
      </c>
      <c r="Q23" s="16">
        <f t="shared" ca="1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">
      <c r="A27" s="4"/>
      <c r="E27" s="4" t="s">
        <v>244</v>
      </c>
      <c r="F27" s="16">
        <f t="shared" ref="F27:Q27" ca="1" si="10">DMAX(PROMPTSWAP,"PRICE",F$25:F$26)</f>
        <v>0.24499999999999988</v>
      </c>
      <c r="G27" s="16">
        <f t="shared" ca="1" si="10"/>
        <v>0.27000000000000024</v>
      </c>
      <c r="H27" s="16">
        <f t="shared" ca="1" si="10"/>
        <v>7.0000000000000062E-2</v>
      </c>
      <c r="I27" s="16">
        <f t="shared" ca="1" si="10"/>
        <v>5.0000000000000044E-2</v>
      </c>
      <c r="J27" s="16">
        <f t="shared" ca="1" si="10"/>
        <v>-3.0000000000000027E-2</v>
      </c>
      <c r="K27" s="16">
        <f t="shared" ca="1" si="10"/>
        <v>-2.4999999999999467E-3</v>
      </c>
      <c r="L27" s="16">
        <f t="shared" ca="1" si="10"/>
        <v>9.5000000000000195E-2</v>
      </c>
      <c r="M27" s="16">
        <f t="shared" ca="1" si="10"/>
        <v>0.21249999999999991</v>
      </c>
      <c r="N27" s="16">
        <f t="shared" ca="1" si="10"/>
        <v>5.9999999999999609E-2</v>
      </c>
      <c r="O27" s="16">
        <f t="shared" ca="1" si="10"/>
        <v>0.12000000000000011</v>
      </c>
      <c r="P27" s="16">
        <f t="shared" ca="1" si="10"/>
        <v>0.12999999999999989</v>
      </c>
      <c r="Q27" s="16">
        <f t="shared" ca="1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">
      <c r="A28" s="4"/>
      <c r="E28" s="4" t="s">
        <v>245</v>
      </c>
      <c r="F28" s="16">
        <f t="shared" ref="F28:Q28" ca="1" si="11">DMIN(PROMPTSWAP,"PRICE",F$25:F$26)</f>
        <v>0.12599999999999989</v>
      </c>
      <c r="G28" s="16">
        <f t="shared" ca="1" si="11"/>
        <v>3.7499999999999867E-2</v>
      </c>
      <c r="H28" s="16">
        <f t="shared" ca="1" si="11"/>
        <v>5.0000000000000044E-2</v>
      </c>
      <c r="I28" s="16">
        <f t="shared" ca="1" si="11"/>
        <v>-0.12250000000000005</v>
      </c>
      <c r="J28" s="16">
        <f t="shared" ca="1" si="11"/>
        <v>-0.12000000000000011</v>
      </c>
      <c r="K28" s="16">
        <f t="shared" ca="1" si="11"/>
        <v>-0.12000000000000011</v>
      </c>
      <c r="L28" s="16">
        <f t="shared" ca="1" si="11"/>
        <v>-4.7499999999999876E-2</v>
      </c>
      <c r="M28" s="16">
        <f t="shared" ca="1" si="11"/>
        <v>-2.0000000000000018E-2</v>
      </c>
      <c r="N28" s="16">
        <f t="shared" ca="1" si="11"/>
        <v>-0.16999999999999993</v>
      </c>
      <c r="O28" s="16">
        <f t="shared" ca="1" si="11"/>
        <v>-4.0000000000000036E-2</v>
      </c>
      <c r="P28" s="16">
        <f t="shared" ca="1" si="11"/>
        <v>0</v>
      </c>
      <c r="Q28" s="16">
        <f t="shared" ca="1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">
      <c r="A29" s="4"/>
      <c r="E29" s="4" t="s">
        <v>246</v>
      </c>
      <c r="F29" s="16">
        <f t="shared" ref="F29:Q29" ca="1" si="12">DSTDEV(PROMPTSWAP,"PRICE",F$25:F$26)</f>
        <v>3.7920317686182939E-2</v>
      </c>
      <c r="G29" s="16">
        <f t="shared" ca="1" si="12"/>
        <v>5.3807633639740199E-2</v>
      </c>
      <c r="H29" s="16">
        <f t="shared" ca="1" si="12"/>
        <v>5.4208823001685169E-3</v>
      </c>
      <c r="I29" s="16">
        <f t="shared" ca="1" si="12"/>
        <v>5.0270061183406198E-2</v>
      </c>
      <c r="J29" s="16">
        <f t="shared" ca="1" si="12"/>
        <v>2.2452801372516647E-2</v>
      </c>
      <c r="K29" s="16">
        <f t="shared" ca="1" si="12"/>
        <v>3.6118124459524295E-2</v>
      </c>
      <c r="L29" s="16">
        <f t="shared" ca="1" si="12"/>
        <v>3.6307192902970416E-2</v>
      </c>
      <c r="M29" s="16">
        <f t="shared" ca="1" si="12"/>
        <v>7.1675417516680537E-2</v>
      </c>
      <c r="N29" s="16">
        <f t="shared" ca="1" si="12"/>
        <v>6.4101384962515023E-2</v>
      </c>
      <c r="O29" s="16">
        <f t="shared" ca="1" si="12"/>
        <v>4.2110611150024554E-2</v>
      </c>
      <c r="P29" s="16">
        <f t="shared" ca="1" si="12"/>
        <v>3.5962943891363154E-2</v>
      </c>
      <c r="Q29" s="16">
        <f t="shared" ca="1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">
      <c r="A30" s="4"/>
      <c r="E30" s="4" t="s">
        <v>247</v>
      </c>
      <c r="F30" s="16">
        <f t="shared" ref="F30:Q30" ca="1" si="13">DAVERAGE(PROMPTSWAP,"PRICE",F$25:F$26)</f>
        <v>0.2001125</v>
      </c>
      <c r="G30" s="16">
        <f t="shared" ca="1" si="13"/>
        <v>0.10805555555555553</v>
      </c>
      <c r="H30" s="16">
        <f t="shared" ca="1" si="13"/>
        <v>5.6052631578947375E-2</v>
      </c>
      <c r="I30" s="16">
        <f t="shared" ca="1" si="13"/>
        <v>-4.2021739130434811E-2</v>
      </c>
      <c r="J30" s="16">
        <f t="shared" ca="1" si="13"/>
        <v>-6.0374999999999998E-2</v>
      </c>
      <c r="K30" s="16">
        <f t="shared" ca="1" si="13"/>
        <v>-5.9437500000000032E-2</v>
      </c>
      <c r="L30" s="16">
        <f t="shared" ca="1" si="13"/>
        <v>6.6477272727272219E-3</v>
      </c>
      <c r="M30" s="16">
        <f t="shared" ca="1" si="13"/>
        <v>0.13423809523809527</v>
      </c>
      <c r="N30" s="16">
        <f t="shared" ca="1" si="13"/>
        <v>-3.9022727272727306E-2</v>
      </c>
      <c r="O30" s="16">
        <f t="shared" ca="1" si="13"/>
        <v>3.2857142857142856E-2</v>
      </c>
      <c r="P30" s="16">
        <f t="shared" ca="1" si="13"/>
        <v>7.3333333333333292E-2</v>
      </c>
      <c r="Q30" s="16">
        <f t="shared" ca="1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">
      <c r="A31" s="4"/>
      <c r="E31" s="4" t="s">
        <v>249</v>
      </c>
      <c r="F31" s="16">
        <f t="shared" ref="F31:Q31" ca="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ca="1" si="14"/>
        <v>2.0000000000000018E-2</v>
      </c>
      <c r="H31" s="16">
        <f t="shared" ca="1" si="14"/>
        <v>5.4000000000000048E-2</v>
      </c>
      <c r="I31" s="16">
        <f t="shared" ca="1" si="14"/>
        <v>-7.2000000000000064E-2</v>
      </c>
      <c r="J31" s="16">
        <f t="shared" ca="1" si="14"/>
        <v>-0.12799999999999967</v>
      </c>
      <c r="K31" s="16">
        <f t="shared" ca="1" si="14"/>
        <v>-2.5999999999999801E-2</v>
      </c>
      <c r="L31" s="16">
        <f t="shared" ca="1" si="14"/>
        <v>0.11799999999999988</v>
      </c>
      <c r="M31" s="16">
        <f t="shared" ca="1" si="14"/>
        <v>-2.0999999999999908E-2</v>
      </c>
      <c r="N31" s="16">
        <f t="shared" ca="1" si="14"/>
        <v>8.0000000000000071E-3</v>
      </c>
      <c r="O31" s="16">
        <f t="shared" ca="1" si="14"/>
        <v>0.14999999999999991</v>
      </c>
      <c r="P31" s="16">
        <f t="shared" ca="1" si="14"/>
        <v>-2.2000000000000242E-2</v>
      </c>
      <c r="Q31" s="16">
        <f t="shared" ca="1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">
      <c r="A35" s="4"/>
      <c r="E35" s="4" t="s">
        <v>244</v>
      </c>
      <c r="F35" s="16">
        <f ca="1">DMAX(PROMPTSWAP,"PRICE",F$33:F$34)</f>
        <v>0.14000000000000012</v>
      </c>
      <c r="G35" s="16">
        <f ca="1">DMAX(PROMPTSWAP,"PRICE",G$33:G$34)</f>
        <v>0.13249999999999984</v>
      </c>
      <c r="H35" s="16">
        <f ca="1">DMAX(PROMPTSWAP,"PRICE",H$33:H$34)</f>
        <v>8.0000000000000071E-2</v>
      </c>
      <c r="I35" s="16">
        <f ca="1">DMAX(PROMPTSWAP,"PRICE",I$33:I$34)</f>
        <v>4.7499999999999876E-2</v>
      </c>
      <c r="J35" s="16">
        <f ca="1"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">
      <c r="A36" s="4"/>
      <c r="E36" s="4" t="s">
        <v>245</v>
      </c>
      <c r="F36" s="16">
        <f ca="1">DMIN(PROMPTSWAP,"PRICE",F33:F34)</f>
        <v>-2.0000000000000018E-2</v>
      </c>
      <c r="G36" s="16">
        <f ca="1">DMIN(PROMPTSWAP,"PRICE",G33:G34)</f>
        <v>-2.9999999999999805E-2</v>
      </c>
      <c r="H36" s="16">
        <f ca="1">DMIN(PROMPTSWAP,"PRICE",H33:H34)</f>
        <v>-8.4999999999999964E-2</v>
      </c>
      <c r="I36" s="16">
        <f ca="1">DMIN(PROMPTSWAP,"PRICE",I33:I34)</f>
        <v>-2.7499999999999858E-2</v>
      </c>
      <c r="J36" s="16">
        <f ca="1"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">
      <c r="A37" s="4"/>
      <c r="E37" s="4" t="s">
        <v>246</v>
      </c>
      <c r="F37" s="16">
        <f ca="1">DSTDEV(PROMPTSWAP,"PRICE",F33:F34)</f>
        <v>4.5096457468303187E-2</v>
      </c>
      <c r="G37" s="16">
        <f ca="1">DSTDEV(PROMPTSWAP,"PRICE",G33:G34)</f>
        <v>5.3966905605053912E-2</v>
      </c>
      <c r="H37" s="16">
        <f ca="1">DSTDEV(PROMPTSWAP,"PRICE",H33:H34)</f>
        <v>4.2204078126720383E-2</v>
      </c>
      <c r="I37" s="16">
        <f ca="1">DSTDEV(PROMPTSWAP,"PRICE",I33:I34)</f>
        <v>2.6515432898939834E-2</v>
      </c>
      <c r="J37" s="16" t="e">
        <f ca="1"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">
      <c r="A38" s="4"/>
      <c r="E38" s="4" t="s">
        <v>247</v>
      </c>
      <c r="F38" s="16">
        <f ca="1">DAVERAGE(PROMPTSWAP,"PRICE",F33:F34)</f>
        <v>6.5595238095238095E-2</v>
      </c>
      <c r="G38" s="16">
        <f ca="1">DAVERAGE(PROMPTSWAP,"PRICE",G33:G34)</f>
        <v>6.7763157894736872E-2</v>
      </c>
      <c r="H38" s="16">
        <f ca="1">DAVERAGE(PROMPTSWAP,"PRICE",H33:H34)</f>
        <v>-3.999999999999981E-3</v>
      </c>
      <c r="I38" s="16">
        <f ca="1">DAVERAGE(PROMPTSWAP,"PRICE",I33:I34)</f>
        <v>9.7727272727272663E-3</v>
      </c>
      <c r="J38" s="16" t="e">
        <f ca="1"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">
      <c r="A39" s="4"/>
      <c r="E39" s="4" t="s">
        <v>249</v>
      </c>
      <c r="F39" s="16">
        <f ca="1"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 ca="1"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 ca="1"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 ca="1"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 ca="1"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">
      <c r="A70" s="1" t="str">
        <f ca="1">pipe1</f>
        <v>CGT APP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>
        <f t="shared" ref="H71:M71" ca="1" si="19">VLOOKUP(H105,IFERCPRICES,HLOOKUP($A$70,IFERCPRICES,2,FALSE),FALSE)</f>
        <v>1.62</v>
      </c>
      <c r="I71" s="8">
        <f t="shared" ca="1" si="19"/>
        <v>1.54</v>
      </c>
      <c r="J71" s="8" t="str">
        <f t="shared" ca="1" si="19"/>
        <v xml:space="preserve">          </v>
      </c>
      <c r="K71" s="8">
        <f t="shared" ca="1" si="19"/>
        <v>1.74</v>
      </c>
      <c r="L71" s="8">
        <f t="shared" ca="1" si="19"/>
        <v>2.42</v>
      </c>
      <c r="M71" s="8">
        <f t="shared" ca="1" si="19"/>
        <v>2.72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7">
        <v>1991</v>
      </c>
      <c r="B72" s="7"/>
      <c r="C72" s="8">
        <f t="shared" ref="C72:M81" ca="1" si="20">VLOOKUP(C106,IFERCPRICES,HLOOKUP($A$70,IFERCPRICES,2,FALSE),FALSE)</f>
        <v>2.77</v>
      </c>
      <c r="D72" s="8"/>
      <c r="E72" s="8">
        <f t="shared" ca="1" si="20"/>
        <v>1.69</v>
      </c>
      <c r="F72" s="8">
        <f t="shared" ca="1" si="20"/>
        <v>1.54</v>
      </c>
      <c r="G72" s="8">
        <f t="shared" ca="1" si="20"/>
        <v>1.43</v>
      </c>
      <c r="H72" s="8">
        <f t="shared" ca="1" si="20"/>
        <v>1.28</v>
      </c>
      <c r="I72" s="8">
        <f t="shared" ca="1" si="20"/>
        <v>1.29</v>
      </c>
      <c r="J72" s="8">
        <f t="shared" ca="1" si="20"/>
        <v>1.5</v>
      </c>
      <c r="K72" s="8">
        <f t="shared" ca="1" si="20"/>
        <v>1.86</v>
      </c>
      <c r="L72" s="8">
        <f t="shared" ca="1" si="20"/>
        <v>2.04</v>
      </c>
      <c r="M72" s="8">
        <f t="shared" ca="1" si="20"/>
        <v>2.5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7">
        <v>1992</v>
      </c>
      <c r="B73" s="7"/>
      <c r="C73" s="8">
        <f t="shared" ca="1" si="20"/>
        <v>2.16</v>
      </c>
      <c r="D73" s="8"/>
      <c r="E73" s="8">
        <f t="shared" ca="1" si="20"/>
        <v>1.52</v>
      </c>
      <c r="F73" s="8">
        <f t="shared" ca="1" si="20"/>
        <v>1.75</v>
      </c>
      <c r="G73" s="8">
        <f t="shared" ca="1" si="20"/>
        <v>1.95</v>
      </c>
      <c r="H73" s="8">
        <f t="shared" ca="1" si="20"/>
        <v>1.64</v>
      </c>
      <c r="I73" s="8">
        <f t="shared" ca="1" si="20"/>
        <v>2.02</v>
      </c>
      <c r="J73" s="8">
        <f t="shared" ca="1" si="20"/>
        <v>2.1</v>
      </c>
      <c r="K73" s="8">
        <f t="shared" ca="1" si="20"/>
        <v>2.82</v>
      </c>
      <c r="L73" s="8">
        <f t="shared" ca="1" si="20"/>
        <v>2.62</v>
      </c>
      <c r="M73" s="8">
        <f t="shared" ca="1" si="20"/>
        <v>2.7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7">
        <v>1993</v>
      </c>
      <c r="B74" s="7"/>
      <c r="C74" s="8">
        <f t="shared" ca="1" si="20"/>
        <v>2.4300000000000002</v>
      </c>
      <c r="D74" s="8"/>
      <c r="E74" s="8">
        <f t="shared" ca="1" si="20"/>
        <v>2.34</v>
      </c>
      <c r="F74" s="8">
        <f t="shared" ca="1" si="20"/>
        <v>2.93</v>
      </c>
      <c r="G74" s="8">
        <f t="shared" ca="1" si="20"/>
        <v>2.2999999999999998</v>
      </c>
      <c r="H74" s="8">
        <f t="shared" ca="1" si="20"/>
        <v>2.1</v>
      </c>
      <c r="I74" s="8">
        <f t="shared" ca="1" si="20"/>
        <v>2.2000000000000002</v>
      </c>
      <c r="J74" s="8">
        <f t="shared" ca="1" si="20"/>
        <v>2.52</v>
      </c>
      <c r="K74" s="8">
        <f t="shared" ca="1" si="20"/>
        <v>2.2000000000000002</v>
      </c>
      <c r="L74" s="8">
        <f t="shared" ca="1" si="20"/>
        <v>2.31</v>
      </c>
      <c r="M74" s="8">
        <f t="shared" ca="1" si="20"/>
        <v>2.63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7">
        <v>1994</v>
      </c>
      <c r="B75" s="7"/>
      <c r="C75" s="8">
        <f t="shared" ca="1" si="20"/>
        <v>2.2999999999999998</v>
      </c>
      <c r="D75" s="8"/>
      <c r="E75" s="8">
        <f t="shared" ca="1" si="20"/>
        <v>2.2400000000000002</v>
      </c>
      <c r="F75" s="8">
        <f t="shared" ca="1" si="20"/>
        <v>2.2799999999999998</v>
      </c>
      <c r="G75" s="8">
        <f t="shared" ca="1" si="20"/>
        <v>1.98</v>
      </c>
      <c r="H75" s="8">
        <f t="shared" ca="1" si="20"/>
        <v>2.06</v>
      </c>
      <c r="I75" s="8">
        <f t="shared" ca="1" si="20"/>
        <v>1.88</v>
      </c>
      <c r="J75" s="8">
        <f t="shared" ca="1" si="20"/>
        <v>1.56</v>
      </c>
      <c r="K75" s="8">
        <f t="shared" ca="1" si="20"/>
        <v>1.51</v>
      </c>
      <c r="L75" s="8">
        <f t="shared" ca="1" si="20"/>
        <v>1.84</v>
      </c>
      <c r="M75" s="8">
        <f t="shared" ca="1" si="20"/>
        <v>1.93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7">
        <v>1995</v>
      </c>
      <c r="B76" s="7"/>
      <c r="C76" s="8">
        <f t="shared" ca="1" si="20"/>
        <v>1.88</v>
      </c>
      <c r="D76" s="8"/>
      <c r="E76" s="8">
        <f t="shared" ca="1" si="20"/>
        <v>1.67</v>
      </c>
      <c r="F76" s="8">
        <f t="shared" ca="1" si="20"/>
        <v>1.81</v>
      </c>
      <c r="G76" s="8">
        <f t="shared" ca="1" si="20"/>
        <v>1.84</v>
      </c>
      <c r="H76" s="8">
        <f t="shared" ca="1" si="20"/>
        <v>1.6</v>
      </c>
      <c r="I76" s="8">
        <f t="shared" ca="1" si="20"/>
        <v>1.46</v>
      </c>
      <c r="J76" s="8">
        <f t="shared" ca="1" si="20"/>
        <v>1.67</v>
      </c>
      <c r="K76" s="8">
        <f t="shared" ca="1" si="20"/>
        <v>1.76</v>
      </c>
      <c r="L76" s="8">
        <f t="shared" ca="1" si="20"/>
        <v>1.95</v>
      </c>
      <c r="M76" s="8">
        <f t="shared" ca="1" si="20"/>
        <v>2.5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7">
        <v>1996</v>
      </c>
      <c r="B77" s="7"/>
      <c r="C77" s="8">
        <f t="shared" ca="1" si="20"/>
        <v>3.7</v>
      </c>
      <c r="D77" s="8"/>
      <c r="E77" s="8">
        <f t="shared" ca="1" si="20"/>
        <v>3.06</v>
      </c>
      <c r="F77" s="8">
        <f t="shared" ca="1" si="20"/>
        <v>2.44</v>
      </c>
      <c r="G77" s="8">
        <f t="shared" ca="1" si="20"/>
        <v>2.5299999999999998</v>
      </c>
      <c r="H77" s="8">
        <f t="shared" ca="1" si="20"/>
        <v>2.81</v>
      </c>
      <c r="I77" s="8">
        <f t="shared" ca="1" si="20"/>
        <v>2.4500000000000002</v>
      </c>
      <c r="J77" s="8">
        <f t="shared" ca="1" si="20"/>
        <v>1.93</v>
      </c>
      <c r="K77" s="8">
        <f t="shared" ca="1" si="20"/>
        <v>1.99</v>
      </c>
      <c r="L77" s="8">
        <f t="shared" ca="1" si="20"/>
        <v>2.94</v>
      </c>
      <c r="M77" s="8">
        <f t="shared" ca="1" si="20"/>
        <v>4.2300000000000004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7">
        <v>1997</v>
      </c>
      <c r="B78" s="7"/>
      <c r="C78" s="8">
        <f t="shared" ca="1" si="20"/>
        <v>4.3</v>
      </c>
      <c r="D78" s="8"/>
      <c r="E78" s="8">
        <f t="shared" ca="1" si="20"/>
        <v>2</v>
      </c>
      <c r="F78" s="8">
        <f t="shared" ca="1" si="20"/>
        <v>2.31</v>
      </c>
      <c r="G78" s="8">
        <f t="shared" ca="1" si="20"/>
        <v>2.46</v>
      </c>
      <c r="H78" s="8">
        <f t="shared" ca="1" si="20"/>
        <v>2.29</v>
      </c>
      <c r="I78" s="8">
        <f t="shared" ca="1" si="20"/>
        <v>2.31</v>
      </c>
      <c r="J78" s="8">
        <f t="shared" ca="1" si="20"/>
        <v>2.69</v>
      </c>
      <c r="K78" s="8">
        <f t="shared" ca="1" si="20"/>
        <v>3.29</v>
      </c>
      <c r="L78" s="8">
        <f t="shared" ca="1" si="20"/>
        <v>3.52</v>
      </c>
      <c r="M78" s="8">
        <f t="shared" ca="1" si="20"/>
        <v>2.66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7">
        <v>1998</v>
      </c>
      <c r="B79" s="7"/>
      <c r="C79" s="8">
        <f t="shared" ca="1" si="20"/>
        <v>2.38</v>
      </c>
      <c r="D79" s="8"/>
      <c r="E79" s="8">
        <f t="shared" ca="1" si="20"/>
        <v>2.4500000000000002</v>
      </c>
      <c r="F79" s="8">
        <f t="shared" ca="1" si="20"/>
        <v>2.42</v>
      </c>
      <c r="G79" s="8">
        <f t="shared" ca="1" si="20"/>
        <v>2.16</v>
      </c>
      <c r="H79" s="8">
        <f t="shared" ca="1" si="20"/>
        <v>2.46</v>
      </c>
      <c r="I79" s="8">
        <f t="shared" ca="1" si="20"/>
        <v>2.0499999999999998</v>
      </c>
      <c r="J79" s="8">
        <f t="shared" ca="1" si="20"/>
        <v>1.77</v>
      </c>
      <c r="K79" s="8">
        <f t="shared" ca="1" si="20"/>
        <v>2.2000000000000002</v>
      </c>
      <c r="L79" s="8">
        <f t="shared" ca="1" si="20"/>
        <v>2.2400000000000002</v>
      </c>
      <c r="M79" s="8">
        <f t="shared" ca="1" si="20"/>
        <v>2.23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7">
        <v>1999</v>
      </c>
      <c r="B80" s="7"/>
      <c r="C80" s="8">
        <f t="shared" ca="1" si="20"/>
        <v>1.92</v>
      </c>
      <c r="D80" s="8"/>
      <c r="E80" s="8">
        <f t="shared" ca="1" si="20"/>
        <v>2.0499999999999998</v>
      </c>
      <c r="F80" s="8">
        <f t="shared" ca="1" si="20"/>
        <v>2.5</v>
      </c>
      <c r="G80" s="8">
        <f t="shared" ca="1" si="20"/>
        <v>2.35</v>
      </c>
      <c r="H80" s="8">
        <f t="shared" ca="1" si="20"/>
        <v>2.39</v>
      </c>
      <c r="I80" s="8">
        <f t="shared" ca="1" si="20"/>
        <v>2.78</v>
      </c>
      <c r="J80" s="8">
        <f t="shared" ca="1" si="20"/>
        <v>3.03</v>
      </c>
      <c r="K80" s="8">
        <f t="shared" ca="1" si="20"/>
        <v>2.69</v>
      </c>
      <c r="L80" s="8">
        <f t="shared" ca="1" si="20"/>
        <v>3.25</v>
      </c>
      <c r="M80" s="8">
        <f t="shared" ca="1" si="20"/>
        <v>2.2599999999999998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7">
        <v>2000</v>
      </c>
      <c r="B81" s="7"/>
      <c r="C81" s="8">
        <f t="shared" ca="1" si="20"/>
        <v>2.4900000000000002</v>
      </c>
      <c r="D81" s="8"/>
      <c r="E81" s="8">
        <f t="shared" ca="1" si="20"/>
        <v>3.01</v>
      </c>
      <c r="F81" s="8">
        <f t="shared" ca="1" si="20"/>
        <v>3.25</v>
      </c>
      <c r="G81" s="8">
        <f t="shared" ca="1" si="20"/>
        <v>4.53</v>
      </c>
      <c r="H81" s="8">
        <f t="shared" ca="1" si="20"/>
        <v>4.5199999999999996</v>
      </c>
      <c r="I81" s="8">
        <f t="shared" ca="1" si="20"/>
        <v>3.98</v>
      </c>
      <c r="J81" s="8">
        <f t="shared" ca="1" si="20"/>
        <v>4.8099999999999996</v>
      </c>
      <c r="K81" s="8">
        <f t="shared" ca="1" si="20"/>
        <v>5.55</v>
      </c>
      <c r="L81" s="8">
        <f t="shared" ca="1" si="20"/>
        <v>4.74</v>
      </c>
      <c r="M81" s="8">
        <f t="shared" ca="1" si="20"/>
        <v>6.27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">
      <c r="A83" s="9" t="s">
        <v>157</v>
      </c>
      <c r="B83" s="9"/>
      <c r="C83" s="8">
        <f>MAX(C71:C79)</f>
        <v>4.3</v>
      </c>
      <c r="D83" s="8"/>
      <c r="E83" s="8">
        <f t="shared" ref="E83:M83" si="21">MAX(E71:E79)</f>
        <v>3.06</v>
      </c>
      <c r="F83" s="8">
        <f t="shared" si="21"/>
        <v>2.93</v>
      </c>
      <c r="G83" s="8">
        <f t="shared" si="21"/>
        <v>2.5299999999999998</v>
      </c>
      <c r="H83" s="8">
        <f t="shared" si="21"/>
        <v>2.81</v>
      </c>
      <c r="I83" s="8">
        <f t="shared" si="21"/>
        <v>2.4500000000000002</v>
      </c>
      <c r="J83" s="8">
        <f t="shared" si="21"/>
        <v>2.69</v>
      </c>
      <c r="K83" s="8">
        <f t="shared" si="21"/>
        <v>3.29</v>
      </c>
      <c r="L83" s="8">
        <f t="shared" si="21"/>
        <v>3.52</v>
      </c>
      <c r="M83" s="8">
        <f t="shared" si="21"/>
        <v>4.2300000000000004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">
      <c r="A84" s="9" t="s">
        <v>158</v>
      </c>
      <c r="B84" s="9"/>
      <c r="C84" s="8">
        <f>MIN(C71:C79)</f>
        <v>1.88</v>
      </c>
      <c r="D84" s="8"/>
      <c r="E84" s="8">
        <f t="shared" ref="E84:M84" si="22">MIN(E71:E79)</f>
        <v>1.52</v>
      </c>
      <c r="F84" s="8">
        <f t="shared" si="22"/>
        <v>1.54</v>
      </c>
      <c r="G84" s="8">
        <f t="shared" si="22"/>
        <v>1.43</v>
      </c>
      <c r="H84" s="8">
        <f t="shared" si="22"/>
        <v>1.28</v>
      </c>
      <c r="I84" s="8">
        <f t="shared" si="22"/>
        <v>1.29</v>
      </c>
      <c r="J84" s="8">
        <f t="shared" si="22"/>
        <v>1.5</v>
      </c>
      <c r="K84" s="8">
        <f t="shared" si="22"/>
        <v>1.51</v>
      </c>
      <c r="L84" s="8">
        <f t="shared" si="22"/>
        <v>1.84</v>
      </c>
      <c r="M84" s="8">
        <f t="shared" si="22"/>
        <v>1.93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">
      <c r="A85" s="10" t="s">
        <v>159</v>
      </c>
      <c r="B85" s="10"/>
      <c r="C85" s="11">
        <f>AVERAGE(C69:C79)</f>
        <v>2.7399999999999998</v>
      </c>
      <c r="D85" s="11"/>
      <c r="E85" s="11">
        <f t="shared" ref="E85:M85" si="23">AVERAGE(E69:E79)</f>
        <v>2.1212500000000003</v>
      </c>
      <c r="F85" s="11">
        <f t="shared" si="23"/>
        <v>2.1850000000000001</v>
      </c>
      <c r="G85" s="11">
        <f t="shared" si="23"/>
        <v>2.0812499999999998</v>
      </c>
      <c r="H85" s="11">
        <f t="shared" si="23"/>
        <v>1.9844444444444447</v>
      </c>
      <c r="I85" s="11">
        <f t="shared" si="23"/>
        <v>1.911111111111111</v>
      </c>
      <c r="J85" s="11">
        <f t="shared" si="23"/>
        <v>1.9674999999999998</v>
      </c>
      <c r="K85" s="11">
        <f t="shared" si="23"/>
        <v>2.1522222222222225</v>
      </c>
      <c r="L85" s="11">
        <f t="shared" si="23"/>
        <v>2.4311111111111114</v>
      </c>
      <c r="M85" s="11">
        <f t="shared" si="23"/>
        <v>2.677777777777778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">
      <c r="A87" s="1" t="str">
        <f ca="1"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ca="1" si="24">VLOOKUP(H105,IFERCPRICES,HLOOKUP($A$87,IFERCPRICES,2,FALSE),FALSE)</f>
        <v>1.51</v>
      </c>
      <c r="I88" s="8">
        <f t="shared" ca="1" si="24"/>
        <v>1.4259999999999999</v>
      </c>
      <c r="J88" s="8">
        <f t="shared" ca="1" si="24"/>
        <v>1.4279999999999999</v>
      </c>
      <c r="K88" s="8">
        <f t="shared" ca="1" si="24"/>
        <v>1.5549999999999999</v>
      </c>
      <c r="L88" s="8">
        <f t="shared" ca="1" si="24"/>
        <v>1.97</v>
      </c>
      <c r="M88" s="8">
        <f t="shared" ca="1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">
      <c r="A89" s="7">
        <v>1991</v>
      </c>
      <c r="B89" s="7"/>
      <c r="C89" s="8">
        <f t="shared" ref="C89:M98" ca="1" si="25">VLOOKUP(C106,IFERCPRICES,HLOOKUP($A$87,IFERCPRICES,2,FALSE),FALSE)</f>
        <v>2.0459999999999998</v>
      </c>
      <c r="D89" s="8"/>
      <c r="E89" s="8">
        <f t="shared" ca="1" si="25"/>
        <v>1.391</v>
      </c>
      <c r="F89" s="8">
        <f t="shared" ca="1" si="25"/>
        <v>1.35</v>
      </c>
      <c r="G89" s="8">
        <f t="shared" ca="1" si="25"/>
        <v>1.3360000000000001</v>
      </c>
      <c r="H89" s="8">
        <f t="shared" ca="1" si="25"/>
        <v>1.167</v>
      </c>
      <c r="I89" s="8">
        <f t="shared" ca="1" si="25"/>
        <v>1.1950000000000001</v>
      </c>
      <c r="J89" s="8">
        <f t="shared" ca="1" si="25"/>
        <v>1.42</v>
      </c>
      <c r="K89" s="8">
        <f t="shared" ca="1" si="25"/>
        <v>1.8</v>
      </c>
      <c r="L89" s="8">
        <f t="shared" ca="1" si="25"/>
        <v>1.772</v>
      </c>
      <c r="M89" s="8">
        <f t="shared" ca="1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">
      <c r="A90" s="7">
        <v>1992</v>
      </c>
      <c r="B90" s="7"/>
      <c r="C90" s="8">
        <f t="shared" ca="1" si="25"/>
        <v>1.6950000000000001</v>
      </c>
      <c r="D90" s="8"/>
      <c r="E90" s="8">
        <f t="shared" ca="1" si="25"/>
        <v>1.4179999999999999</v>
      </c>
      <c r="F90" s="8">
        <f t="shared" ca="1" si="25"/>
        <v>1.5960000000000001</v>
      </c>
      <c r="G90" s="8">
        <f t="shared" ca="1" si="25"/>
        <v>1.6850000000000001</v>
      </c>
      <c r="H90" s="8">
        <f t="shared" ca="1" si="25"/>
        <v>1.5169999999999999</v>
      </c>
      <c r="I90" s="8">
        <f t="shared" ca="1" si="25"/>
        <v>1.9390000000000001</v>
      </c>
      <c r="J90" s="8">
        <f t="shared" ca="1" si="25"/>
        <v>1.9870000000000001</v>
      </c>
      <c r="K90" s="8">
        <f t="shared" ca="1" si="25"/>
        <v>2.7429999999999999</v>
      </c>
      <c r="L90" s="8">
        <f t="shared" ca="1" si="25"/>
        <v>2.4990000000000001</v>
      </c>
      <c r="M90" s="8">
        <f t="shared" ca="1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7">
        <v>1993</v>
      </c>
      <c r="B91" s="7"/>
      <c r="C91" s="8">
        <f t="shared" ca="1" si="25"/>
        <v>2.0030000000000001</v>
      </c>
      <c r="D91" s="8"/>
      <c r="E91" s="8">
        <f t="shared" ca="1" si="25"/>
        <v>2.2240000000000002</v>
      </c>
      <c r="F91" s="8">
        <f t="shared" ca="1" si="25"/>
        <v>2.758</v>
      </c>
      <c r="G91" s="8">
        <f t="shared" ca="1" si="25"/>
        <v>2.1190000000000002</v>
      </c>
      <c r="H91" s="8">
        <f t="shared" ca="1" si="25"/>
        <v>1.9179999999999999</v>
      </c>
      <c r="I91" s="8">
        <f t="shared" ca="1" si="25"/>
        <v>2.121</v>
      </c>
      <c r="J91" s="8">
        <f t="shared" ca="1" si="25"/>
        <v>2.4009999999999998</v>
      </c>
      <c r="K91" s="8">
        <f t="shared" ca="1" si="25"/>
        <v>2.0659999999999998</v>
      </c>
      <c r="L91" s="8">
        <f t="shared" ca="1" si="25"/>
        <v>2.1549999999999998</v>
      </c>
      <c r="M91" s="8">
        <f t="shared" ca="1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">
      <c r="A92" s="7">
        <v>1994</v>
      </c>
      <c r="B92" s="7"/>
      <c r="C92" s="8">
        <f t="shared" ca="1" si="25"/>
        <v>2.0219999999999998</v>
      </c>
      <c r="D92" s="8"/>
      <c r="E92" s="8">
        <f t="shared" ca="1" si="25"/>
        <v>1.9810000000000001</v>
      </c>
      <c r="F92" s="8">
        <f t="shared" ca="1" si="25"/>
        <v>2.0760000000000001</v>
      </c>
      <c r="G92" s="8">
        <f t="shared" ca="1" si="25"/>
        <v>1.851</v>
      </c>
      <c r="H92" s="8">
        <f t="shared" ca="1" si="25"/>
        <v>1.966</v>
      </c>
      <c r="I92" s="8">
        <f t="shared" ca="1" si="25"/>
        <v>1.7889999999999999</v>
      </c>
      <c r="J92" s="8">
        <f t="shared" ca="1" si="25"/>
        <v>1.484</v>
      </c>
      <c r="K92" s="8">
        <f t="shared" ca="1" si="25"/>
        <v>1.4059999999999999</v>
      </c>
      <c r="L92" s="8">
        <f t="shared" ca="1" si="25"/>
        <v>1.6830000000000001</v>
      </c>
      <c r="M92" s="8">
        <f t="shared" ca="1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">
      <c r="A93" s="7">
        <v>1995</v>
      </c>
      <c r="B93" s="7"/>
      <c r="C93" s="8">
        <f t="shared" ca="1" si="25"/>
        <v>1.639</v>
      </c>
      <c r="D93" s="8"/>
      <c r="E93" s="8">
        <f t="shared" ca="1" si="25"/>
        <v>1.5660000000000001</v>
      </c>
      <c r="F93" s="8">
        <f t="shared" ca="1" si="25"/>
        <v>1.6719999999999999</v>
      </c>
      <c r="G93" s="8">
        <f t="shared" ca="1" si="25"/>
        <v>1.7569999999999999</v>
      </c>
      <c r="H93" s="8">
        <f t="shared" ca="1" si="25"/>
        <v>1.532</v>
      </c>
      <c r="I93" s="8">
        <f t="shared" ca="1" si="25"/>
        <v>1.385</v>
      </c>
      <c r="J93" s="8">
        <f t="shared" ca="1" si="25"/>
        <v>1.575</v>
      </c>
      <c r="K93" s="8">
        <f t="shared" ca="1" si="25"/>
        <v>1.6439999999999999</v>
      </c>
      <c r="L93" s="8">
        <f t="shared" ca="1" si="25"/>
        <v>1.772</v>
      </c>
      <c r="M93" s="8">
        <f t="shared" ca="1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">
      <c r="A94" s="7">
        <v>1996</v>
      </c>
      <c r="B94" s="7"/>
      <c r="C94" s="8">
        <f t="shared" ca="1" si="25"/>
        <v>3.448</v>
      </c>
      <c r="D94" s="8"/>
      <c r="E94" s="8">
        <f t="shared" ca="1" si="25"/>
        <v>2.7789999999999999</v>
      </c>
      <c r="F94" s="8">
        <f t="shared" ca="1" si="25"/>
        <v>2.214</v>
      </c>
      <c r="G94" s="8">
        <f t="shared" ca="1" si="25"/>
        <v>2.3610000000000002</v>
      </c>
      <c r="H94" s="8">
        <f t="shared" ca="1" si="25"/>
        <v>2.6459999999999999</v>
      </c>
      <c r="I94" s="8">
        <f t="shared" ca="1" si="25"/>
        <v>2.3220000000000001</v>
      </c>
      <c r="J94" s="8">
        <f t="shared" ca="1" si="25"/>
        <v>1.853</v>
      </c>
      <c r="K94" s="8">
        <f t="shared" ca="1" si="25"/>
        <v>1.8280000000000001</v>
      </c>
      <c r="L94" s="8">
        <f t="shared" ca="1" si="25"/>
        <v>2.6520000000000001</v>
      </c>
      <c r="M94" s="8">
        <f t="shared" ca="1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">
      <c r="A95" s="7">
        <v>1997</v>
      </c>
      <c r="B95" s="7"/>
      <c r="C95" s="8">
        <f t="shared" ca="1" si="25"/>
        <v>3.9980000000000002</v>
      </c>
      <c r="D95" s="8"/>
      <c r="E95" s="8">
        <f t="shared" ca="1" si="25"/>
        <v>1.8069999999999999</v>
      </c>
      <c r="F95" s="8">
        <f t="shared" ca="1" si="25"/>
        <v>2.1219999999999999</v>
      </c>
      <c r="G95" s="8">
        <f t="shared" ca="1" si="25"/>
        <v>2.3460000000000001</v>
      </c>
      <c r="H95" s="8">
        <f t="shared" ca="1" si="25"/>
        <v>2.145</v>
      </c>
      <c r="I95" s="8">
        <f t="shared" ca="1" si="25"/>
        <v>2.161</v>
      </c>
      <c r="J95" s="8">
        <f t="shared" ca="1" si="25"/>
        <v>2.5150000000000001</v>
      </c>
      <c r="K95" s="8">
        <f t="shared" ca="1" si="25"/>
        <v>3.3460000000000001</v>
      </c>
      <c r="L95" s="8">
        <f t="shared" ca="1" si="25"/>
        <v>3.266</v>
      </c>
      <c r="M95" s="8">
        <f t="shared" ca="1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7">
        <v>1998</v>
      </c>
      <c r="B96" s="7"/>
      <c r="C96" s="8">
        <f t="shared" ca="1" si="25"/>
        <v>2.3090000000000002</v>
      </c>
      <c r="D96" s="8"/>
      <c r="E96" s="8">
        <f t="shared" ca="1" si="25"/>
        <v>2.2999999999999998</v>
      </c>
      <c r="F96" s="8">
        <f t="shared" ca="1" si="25"/>
        <v>2.262</v>
      </c>
      <c r="G96" s="8">
        <f t="shared" ca="1" si="25"/>
        <v>2.0169999999999999</v>
      </c>
      <c r="H96" s="8">
        <f t="shared" ca="1" si="25"/>
        <v>2.3580000000000001</v>
      </c>
      <c r="I96" s="8">
        <f t="shared" ca="1" si="25"/>
        <v>1.9319999999999999</v>
      </c>
      <c r="J96" s="8">
        <f t="shared" ca="1" si="25"/>
        <v>1.6719999999999999</v>
      </c>
      <c r="K96" s="8">
        <f t="shared" ca="1" si="25"/>
        <v>2.0310000000000001</v>
      </c>
      <c r="L96" s="8">
        <f t="shared" ca="1" si="25"/>
        <v>1.972</v>
      </c>
      <c r="M96" s="8">
        <f t="shared" ca="1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">
      <c r="A97" s="7">
        <v>1999</v>
      </c>
      <c r="B97" s="7"/>
      <c r="C97" s="8">
        <f t="shared" ca="1" si="25"/>
        <v>1.7649999999999999</v>
      </c>
      <c r="D97" s="8"/>
      <c r="E97" s="8">
        <f ca="1">VLOOKUP(E114,IFERCPRICES,HLOOKUP($A$87,IFERCPRICES,2,FALSE),FALSE)</f>
        <v>1.8520000000000001</v>
      </c>
      <c r="F97" s="8">
        <f t="shared" ca="1" si="25"/>
        <v>2.3479999999999999</v>
      </c>
      <c r="G97" s="8">
        <f t="shared" ca="1" si="25"/>
        <v>2.226</v>
      </c>
      <c r="H97" s="8">
        <f t="shared" ca="1" si="25"/>
        <v>2.262</v>
      </c>
      <c r="I97" s="8">
        <f t="shared" ca="1" si="25"/>
        <v>2.601</v>
      </c>
      <c r="J97" s="8">
        <f t="shared" ca="1" si="25"/>
        <v>2.9119999999999999</v>
      </c>
      <c r="K97" s="8">
        <f t="shared" ca="1" si="25"/>
        <v>2.56</v>
      </c>
      <c r="L97" s="8">
        <f t="shared" ca="1" si="25"/>
        <v>3.0920000000000001</v>
      </c>
      <c r="M97" s="8">
        <f t="shared" ca="1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">
      <c r="A98" s="7">
        <v>2000</v>
      </c>
      <c r="B98" s="7"/>
      <c r="C98" s="8">
        <f t="shared" ca="1" si="25"/>
        <v>2.3439999999999999</v>
      </c>
      <c r="D98" s="8"/>
      <c r="E98" s="8">
        <f ca="1">VLOOKUP(E115,IFERCPRICES,HLOOKUP($A$87,IFERCPRICES,2,FALSE),FALSE)</f>
        <v>2.9</v>
      </c>
      <c r="F98" s="8">
        <f t="shared" ca="1" si="25"/>
        <v>3.089</v>
      </c>
      <c r="G98" s="8">
        <f t="shared" ca="1" si="25"/>
        <v>4.4059999999999997</v>
      </c>
      <c r="H98" s="8">
        <f t="shared" ca="1" si="25"/>
        <v>4.3689999999999998</v>
      </c>
      <c r="I98" s="8">
        <f t="shared" ca="1" si="25"/>
        <v>3.82</v>
      </c>
      <c r="J98" s="8">
        <f t="shared" ca="1" si="25"/>
        <v>4.6180000000000003</v>
      </c>
      <c r="K98" s="8">
        <f t="shared" ca="1" si="25"/>
        <v>5.3120000000000003</v>
      </c>
      <c r="L98" s="8">
        <f t="shared" ca="1" si="25"/>
        <v>4.5410000000000004</v>
      </c>
      <c r="M98" s="8">
        <f t="shared" ca="1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">
      <c r="C124">
        <f>IF(ISNUMBER(F3),1,0)</f>
        <v>1</v>
      </c>
      <c r="E124">
        <f t="shared" ref="E124:M124" si="29">IF(ISNUMBER(I3),1,0)</f>
        <v>1</v>
      </c>
      <c r="F124">
        <f t="shared" si="29"/>
        <v>1</v>
      </c>
      <c r="G124">
        <f t="shared" si="29"/>
        <v>1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2.75" x14ac:dyDescent="0.2"/>
  <cols>
    <col min="22" max="33" width="15.7109375" customWidth="1"/>
  </cols>
  <sheetData>
    <row r="2" spans="1:33" x14ac:dyDescent="0.2">
      <c r="D2" t="str">
        <f ca="1">SWAPPIPE1</f>
        <v>SOCAL</v>
      </c>
      <c r="E2" t="str">
        <f ca="1"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">
      <c r="A5" s="45">
        <v>35269</v>
      </c>
      <c r="B5" s="40"/>
      <c r="C5" s="40" t="e">
        <f ca="1">IF(SWAPFIXED="FIXED",D5,D5-E5)</f>
        <v>#VALUE!</v>
      </c>
      <c r="D5" s="40" t="str">
        <f ca="1">VLOOKUP($A5,SWAPLOOK,HLOOKUP(D$2,SWAPLOOK,2,FALSE),FALSE)</f>
        <v xml:space="preserve"> </v>
      </c>
      <c r="E5" s="40">
        <f ca="1"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">
      <c r="A6" s="45">
        <v>35270</v>
      </c>
      <c r="B6" s="40"/>
      <c r="C6" s="40" t="e">
        <f t="shared" ref="C6:C69" ca="1" si="7">IF(SWAPFIXED="FIXED",D6,D6-E6)</f>
        <v>#VALUE!</v>
      </c>
      <c r="D6" s="40" t="str">
        <f t="shared" ref="D6:E69" ca="1" si="8">VLOOKUP($A6,SWAPLOOK,HLOOKUP(D$2,SWAPLOOK,2,FALSE),FALSE)</f>
        <v xml:space="preserve"> </v>
      </c>
      <c r="E6" s="40">
        <f t="shared" ca="1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">
      <c r="A7" s="45">
        <v>35271</v>
      </c>
      <c r="B7" s="40"/>
      <c r="C7" s="40" t="e">
        <f t="shared" ca="1" si="7"/>
        <v>#VALUE!</v>
      </c>
      <c r="D7" s="40" t="str">
        <f t="shared" ca="1" si="8"/>
        <v xml:space="preserve"> </v>
      </c>
      <c r="E7" s="40">
        <f t="shared" ca="1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">
      <c r="A8" s="45">
        <v>35272</v>
      </c>
      <c r="B8" s="40" t="s">
        <v>103</v>
      </c>
      <c r="C8" s="40" t="e">
        <f t="shared" ca="1" si="7"/>
        <v>#VALUE!</v>
      </c>
      <c r="D8" s="40" t="str">
        <f t="shared" ca="1" si="8"/>
        <v xml:space="preserve"> </v>
      </c>
      <c r="E8" s="40">
        <f t="shared" ca="1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">
      <c r="A9" s="45">
        <v>35275</v>
      </c>
      <c r="B9" s="40" t="s">
        <v>103</v>
      </c>
      <c r="C9" s="40" t="e">
        <f t="shared" ca="1" si="7"/>
        <v>#VALUE!</v>
      </c>
      <c r="D9" s="40" t="str">
        <f t="shared" ca="1" si="8"/>
        <v xml:space="preserve"> </v>
      </c>
      <c r="E9" s="40">
        <f t="shared" ca="1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">
      <c r="A10" s="45">
        <v>35276</v>
      </c>
      <c r="B10" s="40" t="s">
        <v>103</v>
      </c>
      <c r="C10" s="40" t="e">
        <f t="shared" ca="1" si="7"/>
        <v>#VALUE!</v>
      </c>
      <c r="D10" s="40" t="str">
        <f t="shared" ca="1" si="8"/>
        <v xml:space="preserve"> </v>
      </c>
      <c r="E10" s="40">
        <f t="shared" ca="1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">
      <c r="A11" s="45">
        <v>35277</v>
      </c>
      <c r="B11" s="40" t="s">
        <v>103</v>
      </c>
      <c r="C11" s="40" t="e">
        <f t="shared" ca="1" si="7"/>
        <v>#VALUE!</v>
      </c>
      <c r="D11" s="40" t="str">
        <f t="shared" ca="1" si="8"/>
        <v xml:space="preserve"> </v>
      </c>
      <c r="E11" s="40">
        <f t="shared" ca="1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">
      <c r="A12" s="45">
        <v>35278</v>
      </c>
      <c r="B12" s="40" t="s">
        <v>103</v>
      </c>
      <c r="C12" s="40" t="e">
        <f t="shared" ca="1" si="7"/>
        <v>#VALUE!</v>
      </c>
      <c r="D12" s="40" t="str">
        <f t="shared" ca="1" si="8"/>
        <v xml:space="preserve"> </v>
      </c>
      <c r="E12" s="40">
        <f t="shared" ca="1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">
      <c r="A13" s="45">
        <v>35279</v>
      </c>
      <c r="B13" s="40" t="s">
        <v>103</v>
      </c>
      <c r="C13" s="40" t="e">
        <f t="shared" ca="1" si="7"/>
        <v>#VALUE!</v>
      </c>
      <c r="D13" s="40" t="str">
        <f t="shared" ca="1" si="8"/>
        <v xml:space="preserve"> </v>
      </c>
      <c r="E13" s="40">
        <f t="shared" ca="1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">
      <c r="A14" s="45">
        <v>35282</v>
      </c>
      <c r="B14" s="40" t="s">
        <v>103</v>
      </c>
      <c r="C14" s="40" t="e">
        <f t="shared" ca="1" si="7"/>
        <v>#VALUE!</v>
      </c>
      <c r="D14" s="40" t="str">
        <f t="shared" ca="1" si="8"/>
        <v xml:space="preserve"> </v>
      </c>
      <c r="E14" s="40">
        <f t="shared" ca="1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">
      <c r="A15" s="45">
        <v>35283</v>
      </c>
      <c r="B15" s="40" t="s">
        <v>103</v>
      </c>
      <c r="C15" s="40" t="e">
        <f t="shared" ca="1" si="7"/>
        <v>#VALUE!</v>
      </c>
      <c r="D15" s="40" t="str">
        <f t="shared" ca="1" si="8"/>
        <v xml:space="preserve"> </v>
      </c>
      <c r="E15" s="40">
        <f t="shared" ca="1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">
      <c r="A16" s="45">
        <v>35284</v>
      </c>
      <c r="B16" s="40" t="s">
        <v>103</v>
      </c>
      <c r="C16" s="40" t="e">
        <f t="shared" ca="1" si="7"/>
        <v>#VALUE!</v>
      </c>
      <c r="D16" s="40" t="str">
        <f t="shared" ca="1" si="8"/>
        <v xml:space="preserve"> </v>
      </c>
      <c r="E16" s="40">
        <f t="shared" ca="1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">
      <c r="A17" s="45">
        <v>35285</v>
      </c>
      <c r="B17" s="40" t="s">
        <v>103</v>
      </c>
      <c r="C17" s="40" t="e">
        <f t="shared" ca="1" si="7"/>
        <v>#VALUE!</v>
      </c>
      <c r="D17" s="40" t="str">
        <f t="shared" ca="1" si="8"/>
        <v xml:space="preserve"> </v>
      </c>
      <c r="E17" s="40">
        <f t="shared" ca="1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">
      <c r="A18" s="45">
        <v>35286</v>
      </c>
      <c r="B18" s="40" t="s">
        <v>103</v>
      </c>
      <c r="C18" s="40" t="e">
        <f t="shared" ca="1" si="7"/>
        <v>#VALUE!</v>
      </c>
      <c r="D18" s="40" t="str">
        <f t="shared" ca="1" si="8"/>
        <v xml:space="preserve"> </v>
      </c>
      <c r="E18" s="40">
        <f t="shared" ca="1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">
      <c r="A19" s="45">
        <v>35289</v>
      </c>
      <c r="B19" s="40" t="s">
        <v>103</v>
      </c>
      <c r="C19" s="40" t="e">
        <f t="shared" ca="1" si="7"/>
        <v>#VALUE!</v>
      </c>
      <c r="D19" s="40" t="str">
        <f t="shared" ca="1" si="8"/>
        <v xml:space="preserve"> </v>
      </c>
      <c r="E19" s="40">
        <f t="shared" ca="1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">
      <c r="A20" s="45">
        <v>35290</v>
      </c>
      <c r="B20" s="40" t="s">
        <v>103</v>
      </c>
      <c r="C20" s="40" t="e">
        <f t="shared" ca="1" si="7"/>
        <v>#VALUE!</v>
      </c>
      <c r="D20" s="40" t="str">
        <f t="shared" ca="1" si="8"/>
        <v xml:space="preserve"> </v>
      </c>
      <c r="E20" s="40">
        <f t="shared" ca="1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">
      <c r="A21" s="45">
        <v>35291</v>
      </c>
      <c r="B21" s="40" t="s">
        <v>103</v>
      </c>
      <c r="C21" s="40" t="e">
        <f t="shared" ca="1" si="7"/>
        <v>#VALUE!</v>
      </c>
      <c r="D21" s="40" t="str">
        <f t="shared" ca="1" si="8"/>
        <v xml:space="preserve"> </v>
      </c>
      <c r="E21" s="40">
        <f t="shared" ca="1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">
      <c r="A22" s="45">
        <v>35292</v>
      </c>
      <c r="B22" s="40" t="s">
        <v>103</v>
      </c>
      <c r="C22" s="40" t="e">
        <f t="shared" ca="1" si="7"/>
        <v>#VALUE!</v>
      </c>
      <c r="D22" s="40" t="str">
        <f t="shared" ca="1" si="8"/>
        <v xml:space="preserve"> </v>
      </c>
      <c r="E22" s="40">
        <f t="shared" ca="1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">
      <c r="A23" s="45">
        <v>35293</v>
      </c>
      <c r="B23" s="40" t="s">
        <v>103</v>
      </c>
      <c r="C23" s="40" t="e">
        <f t="shared" ca="1" si="7"/>
        <v>#VALUE!</v>
      </c>
      <c r="D23" s="40" t="str">
        <f t="shared" ca="1" si="8"/>
        <v xml:space="preserve"> </v>
      </c>
      <c r="E23" s="40">
        <f t="shared" ca="1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">
      <c r="A24" s="45">
        <v>35296</v>
      </c>
      <c r="B24" s="40" t="s">
        <v>103</v>
      </c>
      <c r="C24" s="40" t="e">
        <f t="shared" ca="1" si="7"/>
        <v>#VALUE!</v>
      </c>
      <c r="D24" s="40" t="str">
        <f t="shared" ca="1" si="8"/>
        <v xml:space="preserve"> </v>
      </c>
      <c r="E24" s="40">
        <f t="shared" ca="1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">
      <c r="A25" s="45">
        <v>35297</v>
      </c>
      <c r="B25" s="40" t="s">
        <v>103</v>
      </c>
      <c r="C25" s="40" t="e">
        <f t="shared" ca="1" si="7"/>
        <v>#VALUE!</v>
      </c>
      <c r="D25" s="40" t="str">
        <f t="shared" ca="1" si="8"/>
        <v xml:space="preserve"> </v>
      </c>
      <c r="E25" s="40">
        <f t="shared" ca="1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">
      <c r="A26" s="45">
        <v>35298</v>
      </c>
      <c r="B26" s="40" t="s">
        <v>103</v>
      </c>
      <c r="C26" s="40" t="e">
        <f t="shared" ca="1" si="7"/>
        <v>#VALUE!</v>
      </c>
      <c r="D26" s="40" t="str">
        <f t="shared" ca="1" si="8"/>
        <v xml:space="preserve"> </v>
      </c>
      <c r="E26" s="40">
        <f t="shared" ca="1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">
      <c r="A27" s="45">
        <v>35299</v>
      </c>
      <c r="B27" s="40" t="s">
        <v>103</v>
      </c>
      <c r="C27" s="40" t="e">
        <f t="shared" ca="1" si="7"/>
        <v>#VALUE!</v>
      </c>
      <c r="D27" s="40" t="str">
        <f t="shared" ca="1" si="8"/>
        <v xml:space="preserve"> </v>
      </c>
      <c r="E27" s="40">
        <f t="shared" ca="1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">
      <c r="A28" s="45">
        <v>35300</v>
      </c>
      <c r="B28" s="40" t="s">
        <v>103</v>
      </c>
      <c r="C28" s="40" t="e">
        <f t="shared" ca="1" si="7"/>
        <v>#VALUE!</v>
      </c>
      <c r="D28" s="40" t="str">
        <f t="shared" ca="1" si="8"/>
        <v xml:space="preserve"> </v>
      </c>
      <c r="E28" s="40">
        <f t="shared" ca="1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">
      <c r="A29" s="45">
        <v>35303</v>
      </c>
      <c r="B29" s="40" t="s">
        <v>103</v>
      </c>
      <c r="C29" s="40" t="e">
        <f t="shared" ca="1" si="7"/>
        <v>#VALUE!</v>
      </c>
      <c r="D29" s="40" t="str">
        <f t="shared" ca="1" si="8"/>
        <v xml:space="preserve"> </v>
      </c>
      <c r="E29" s="40">
        <f t="shared" ca="1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">
      <c r="A30" s="45">
        <v>35304</v>
      </c>
      <c r="B30" s="40" t="s">
        <v>104</v>
      </c>
      <c r="C30" s="40" t="e">
        <f t="shared" ca="1" si="7"/>
        <v>#VALUE!</v>
      </c>
      <c r="D30" s="40" t="str">
        <f t="shared" ca="1" si="8"/>
        <v xml:space="preserve"> </v>
      </c>
      <c r="E30" s="40">
        <f t="shared" ca="1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">
      <c r="A31" s="45">
        <v>35305</v>
      </c>
      <c r="B31" s="40" t="s">
        <v>104</v>
      </c>
      <c r="C31" s="40" t="e">
        <f t="shared" ca="1" si="7"/>
        <v>#VALUE!</v>
      </c>
      <c r="D31" s="40" t="str">
        <f t="shared" ca="1" si="8"/>
        <v xml:space="preserve"> </v>
      </c>
      <c r="E31" s="40">
        <f t="shared" ca="1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">
      <c r="A32" s="45">
        <v>35306</v>
      </c>
      <c r="B32" s="40" t="s">
        <v>104</v>
      </c>
      <c r="C32" s="40" t="e">
        <f t="shared" ca="1" si="7"/>
        <v>#VALUE!</v>
      </c>
      <c r="D32" s="40" t="str">
        <f t="shared" ca="1" si="8"/>
        <v xml:space="preserve"> </v>
      </c>
      <c r="E32" s="40">
        <f t="shared" ca="1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">
      <c r="A33" s="45">
        <v>35307</v>
      </c>
      <c r="B33" s="40" t="s">
        <v>104</v>
      </c>
      <c r="C33" s="40" t="e">
        <f t="shared" ca="1" si="7"/>
        <v>#VALUE!</v>
      </c>
      <c r="D33" s="40" t="str">
        <f t="shared" ca="1" si="8"/>
        <v xml:space="preserve"> </v>
      </c>
      <c r="E33" s="40">
        <f t="shared" ca="1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">
      <c r="A34" s="45">
        <v>35311</v>
      </c>
      <c r="B34" s="40" t="s">
        <v>104</v>
      </c>
      <c r="C34" s="40" t="e">
        <f t="shared" ca="1" si="7"/>
        <v>#VALUE!</v>
      </c>
      <c r="D34" s="40" t="str">
        <f t="shared" ca="1" si="8"/>
        <v xml:space="preserve"> </v>
      </c>
      <c r="E34" s="40">
        <f t="shared" ca="1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">
      <c r="A35" s="45">
        <v>35312</v>
      </c>
      <c r="B35" s="40" t="s">
        <v>104</v>
      </c>
      <c r="C35" s="40" t="e">
        <f t="shared" ca="1" si="7"/>
        <v>#VALUE!</v>
      </c>
      <c r="D35" s="40" t="str">
        <f t="shared" ca="1" si="8"/>
        <v xml:space="preserve"> </v>
      </c>
      <c r="E35" s="40">
        <f t="shared" ca="1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">
      <c r="A36" s="45">
        <v>35313</v>
      </c>
      <c r="B36" s="40" t="s">
        <v>104</v>
      </c>
      <c r="C36" s="40" t="e">
        <f t="shared" ca="1" si="7"/>
        <v>#VALUE!</v>
      </c>
      <c r="D36" s="40" t="str">
        <f t="shared" ca="1" si="8"/>
        <v xml:space="preserve"> </v>
      </c>
      <c r="E36" s="40">
        <f t="shared" ca="1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">
      <c r="A37" s="45">
        <v>35314</v>
      </c>
      <c r="B37" s="40" t="s">
        <v>104</v>
      </c>
      <c r="C37" s="40" t="e">
        <f t="shared" ca="1" si="7"/>
        <v>#VALUE!</v>
      </c>
      <c r="D37" s="40" t="str">
        <f t="shared" ca="1" si="8"/>
        <v xml:space="preserve"> </v>
      </c>
      <c r="E37" s="40">
        <f t="shared" ca="1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">
      <c r="A38" s="45">
        <v>35317</v>
      </c>
      <c r="B38" s="40" t="s">
        <v>104</v>
      </c>
      <c r="C38" s="40" t="e">
        <f t="shared" ca="1" si="7"/>
        <v>#VALUE!</v>
      </c>
      <c r="D38" s="40" t="str">
        <f t="shared" ca="1" si="8"/>
        <v xml:space="preserve"> </v>
      </c>
      <c r="E38" s="40">
        <f t="shared" ca="1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">
      <c r="A39" s="45">
        <v>35318</v>
      </c>
      <c r="B39" s="40" t="s">
        <v>104</v>
      </c>
      <c r="C39" s="40" t="e">
        <f t="shared" ca="1" si="7"/>
        <v>#VALUE!</v>
      </c>
      <c r="D39" s="40" t="str">
        <f t="shared" ca="1" si="8"/>
        <v xml:space="preserve"> </v>
      </c>
      <c r="E39" s="40">
        <f t="shared" ca="1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">
      <c r="A40" s="45">
        <v>35319</v>
      </c>
      <c r="B40" s="40" t="s">
        <v>104</v>
      </c>
      <c r="C40" s="40" t="e">
        <f t="shared" ca="1" si="7"/>
        <v>#VALUE!</v>
      </c>
      <c r="D40" s="40" t="str">
        <f t="shared" ca="1" si="8"/>
        <v xml:space="preserve"> </v>
      </c>
      <c r="E40" s="40">
        <f t="shared" ca="1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">
      <c r="A41" s="45">
        <v>35320</v>
      </c>
      <c r="B41" s="40" t="s">
        <v>104</v>
      </c>
      <c r="C41" s="40" t="e">
        <f t="shared" ca="1" si="7"/>
        <v>#VALUE!</v>
      </c>
      <c r="D41" s="40" t="str">
        <f t="shared" ca="1" si="8"/>
        <v xml:space="preserve"> </v>
      </c>
      <c r="E41" s="40">
        <f t="shared" ca="1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">
      <c r="A42" s="45">
        <v>35321</v>
      </c>
      <c r="B42" s="40" t="s">
        <v>104</v>
      </c>
      <c r="C42" s="40" t="e">
        <f t="shared" ca="1" si="7"/>
        <v>#VALUE!</v>
      </c>
      <c r="D42" s="40" t="str">
        <f t="shared" ca="1" si="8"/>
        <v xml:space="preserve"> </v>
      </c>
      <c r="E42" s="40">
        <f t="shared" ca="1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">
      <c r="A43" s="45">
        <v>35324</v>
      </c>
      <c r="B43" s="40" t="s">
        <v>104</v>
      </c>
      <c r="C43" s="40" t="e">
        <f t="shared" ca="1" si="7"/>
        <v>#VALUE!</v>
      </c>
      <c r="D43" s="40" t="str">
        <f t="shared" ca="1" si="8"/>
        <v xml:space="preserve"> </v>
      </c>
      <c r="E43" s="40">
        <f t="shared" ca="1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">
      <c r="A44" s="45">
        <v>35325</v>
      </c>
      <c r="B44" s="40" t="s">
        <v>104</v>
      </c>
      <c r="C44" s="40" t="e">
        <f t="shared" ca="1" si="7"/>
        <v>#VALUE!</v>
      </c>
      <c r="D44" s="40" t="str">
        <f t="shared" ca="1" si="8"/>
        <v xml:space="preserve"> </v>
      </c>
      <c r="E44" s="40">
        <f t="shared" ca="1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">
      <c r="A45" s="45">
        <v>35326</v>
      </c>
      <c r="B45" s="40" t="s">
        <v>104</v>
      </c>
      <c r="C45" s="40" t="e">
        <f t="shared" ca="1" si="7"/>
        <v>#VALUE!</v>
      </c>
      <c r="D45" s="40" t="str">
        <f t="shared" ca="1" si="8"/>
        <v xml:space="preserve"> </v>
      </c>
      <c r="E45" s="40">
        <f t="shared" ca="1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">
      <c r="A46" s="45">
        <v>35327</v>
      </c>
      <c r="B46" s="40" t="s">
        <v>104</v>
      </c>
      <c r="C46" s="40" t="e">
        <f t="shared" ca="1" si="7"/>
        <v>#VALUE!</v>
      </c>
      <c r="D46" s="40" t="str">
        <f t="shared" ca="1" si="8"/>
        <v xml:space="preserve"> </v>
      </c>
      <c r="E46" s="40">
        <f t="shared" ca="1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">
      <c r="A47" s="45">
        <v>35328</v>
      </c>
      <c r="B47" s="40" t="s">
        <v>104</v>
      </c>
      <c r="C47" s="40" t="e">
        <f t="shared" ca="1" si="7"/>
        <v>#VALUE!</v>
      </c>
      <c r="D47" s="40" t="str">
        <f t="shared" ca="1" si="8"/>
        <v xml:space="preserve"> </v>
      </c>
      <c r="E47" s="40">
        <f t="shared" ca="1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">
      <c r="A48" s="45">
        <v>35331</v>
      </c>
      <c r="B48" s="40" t="s">
        <v>104</v>
      </c>
      <c r="C48" s="40" t="e">
        <f t="shared" ca="1" si="7"/>
        <v>#VALUE!</v>
      </c>
      <c r="D48" s="40" t="str">
        <f t="shared" ca="1" si="8"/>
        <v xml:space="preserve"> </v>
      </c>
      <c r="E48" s="40">
        <f t="shared" ca="1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">
      <c r="A49" s="45">
        <v>35332</v>
      </c>
      <c r="B49" s="40" t="s">
        <v>104</v>
      </c>
      <c r="C49" s="40" t="e">
        <f t="shared" ca="1" si="7"/>
        <v>#VALUE!</v>
      </c>
      <c r="D49" s="40" t="str">
        <f t="shared" ca="1" si="8"/>
        <v xml:space="preserve"> </v>
      </c>
      <c r="E49" s="40">
        <f t="shared" ca="1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">
      <c r="A50" s="45">
        <v>35333</v>
      </c>
      <c r="B50" s="40" t="s">
        <v>105</v>
      </c>
      <c r="C50" s="40" t="e">
        <f t="shared" ca="1" si="7"/>
        <v>#VALUE!</v>
      </c>
      <c r="D50" s="40" t="str">
        <f t="shared" ca="1" si="8"/>
        <v xml:space="preserve"> </v>
      </c>
      <c r="E50" s="40">
        <f t="shared" ca="1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">
      <c r="A51" s="45">
        <v>35334</v>
      </c>
      <c r="B51" s="40" t="s">
        <v>105</v>
      </c>
      <c r="C51" s="40" t="e">
        <f t="shared" ca="1" si="7"/>
        <v>#VALUE!</v>
      </c>
      <c r="D51" s="40" t="str">
        <f t="shared" ca="1" si="8"/>
        <v xml:space="preserve"> </v>
      </c>
      <c r="E51" s="40">
        <f t="shared" ca="1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">
      <c r="A52" s="45">
        <v>35335</v>
      </c>
      <c r="B52" s="40" t="s">
        <v>105</v>
      </c>
      <c r="C52" s="40" t="e">
        <f t="shared" ca="1" si="7"/>
        <v>#VALUE!</v>
      </c>
      <c r="D52" s="40" t="str">
        <f t="shared" ca="1" si="8"/>
        <v xml:space="preserve"> </v>
      </c>
      <c r="E52" s="40">
        <f t="shared" ca="1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">
      <c r="A53" s="45">
        <v>35338</v>
      </c>
      <c r="B53" s="40" t="s">
        <v>105</v>
      </c>
      <c r="C53" s="40" t="e">
        <f t="shared" ca="1" si="7"/>
        <v>#VALUE!</v>
      </c>
      <c r="D53" s="40" t="str">
        <f t="shared" ca="1" si="8"/>
        <v xml:space="preserve"> </v>
      </c>
      <c r="E53" s="40">
        <f t="shared" ca="1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">
      <c r="A54" s="45">
        <v>35339</v>
      </c>
      <c r="B54" s="40" t="s">
        <v>105</v>
      </c>
      <c r="C54" s="40" t="e">
        <f t="shared" ca="1" si="7"/>
        <v>#VALUE!</v>
      </c>
      <c r="D54" s="40" t="str">
        <f t="shared" ca="1" si="8"/>
        <v xml:space="preserve"> </v>
      </c>
      <c r="E54" s="40">
        <f t="shared" ca="1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">
      <c r="A55" s="45">
        <v>35340</v>
      </c>
      <c r="B55" s="40" t="s">
        <v>105</v>
      </c>
      <c r="C55" s="40" t="e">
        <f t="shared" ca="1" si="7"/>
        <v>#VALUE!</v>
      </c>
      <c r="D55" s="40" t="str">
        <f t="shared" ca="1" si="8"/>
        <v xml:space="preserve"> </v>
      </c>
      <c r="E55" s="40">
        <f t="shared" ca="1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">
      <c r="A56" s="45">
        <v>35341</v>
      </c>
      <c r="B56" s="40" t="s">
        <v>105</v>
      </c>
      <c r="C56" s="40" t="e">
        <f t="shared" ca="1" si="7"/>
        <v>#VALUE!</v>
      </c>
      <c r="D56" s="40" t="str">
        <f t="shared" ca="1" si="8"/>
        <v xml:space="preserve"> </v>
      </c>
      <c r="E56" s="40">
        <f t="shared" ca="1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">
      <c r="A57" s="45">
        <v>35342</v>
      </c>
      <c r="B57" s="40" t="s">
        <v>105</v>
      </c>
      <c r="C57" s="40" t="e">
        <f t="shared" ca="1" si="7"/>
        <v>#VALUE!</v>
      </c>
      <c r="D57" s="40" t="str">
        <f t="shared" ca="1" si="8"/>
        <v xml:space="preserve"> </v>
      </c>
      <c r="E57" s="40">
        <f t="shared" ca="1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">
      <c r="A58" s="45">
        <v>35345</v>
      </c>
      <c r="B58" s="40" t="s">
        <v>105</v>
      </c>
      <c r="C58" s="40" t="e">
        <f t="shared" ca="1" si="7"/>
        <v>#VALUE!</v>
      </c>
      <c r="D58" s="40" t="str">
        <f t="shared" ca="1" si="8"/>
        <v xml:space="preserve"> </v>
      </c>
      <c r="E58" s="40">
        <f t="shared" ca="1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">
      <c r="A59" s="45">
        <v>35346</v>
      </c>
      <c r="B59" s="40" t="s">
        <v>105</v>
      </c>
      <c r="C59" s="40" t="e">
        <f t="shared" ca="1" si="7"/>
        <v>#VALUE!</v>
      </c>
      <c r="D59" s="40" t="str">
        <f t="shared" ca="1" si="8"/>
        <v xml:space="preserve"> </v>
      </c>
      <c r="E59" s="40">
        <f t="shared" ca="1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">
      <c r="A60" s="45">
        <v>35347</v>
      </c>
      <c r="B60" s="40" t="s">
        <v>105</v>
      </c>
      <c r="C60" s="40" t="e">
        <f t="shared" ca="1" si="7"/>
        <v>#VALUE!</v>
      </c>
      <c r="D60" s="40" t="str">
        <f t="shared" ca="1" si="8"/>
        <v xml:space="preserve"> </v>
      </c>
      <c r="E60" s="40">
        <f t="shared" ca="1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">
      <c r="A61" s="45">
        <v>35348</v>
      </c>
      <c r="B61" s="40" t="s">
        <v>105</v>
      </c>
      <c r="C61" s="40" t="e">
        <f t="shared" ca="1" si="7"/>
        <v>#VALUE!</v>
      </c>
      <c r="D61" s="40" t="str">
        <f t="shared" ca="1" si="8"/>
        <v xml:space="preserve"> </v>
      </c>
      <c r="E61" s="40">
        <f t="shared" ca="1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">
      <c r="A62" s="45">
        <v>35349</v>
      </c>
      <c r="B62" s="40" t="s">
        <v>105</v>
      </c>
      <c r="C62" s="40" t="e">
        <f t="shared" ca="1" si="7"/>
        <v>#VALUE!</v>
      </c>
      <c r="D62" s="40" t="str">
        <f t="shared" ca="1" si="8"/>
        <v xml:space="preserve"> </v>
      </c>
      <c r="E62" s="40">
        <f t="shared" ca="1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">
      <c r="A63" s="45">
        <v>35352</v>
      </c>
      <c r="B63" s="40" t="s">
        <v>105</v>
      </c>
      <c r="C63" s="40" t="e">
        <f t="shared" ca="1" si="7"/>
        <v>#VALUE!</v>
      </c>
      <c r="D63" s="40" t="str">
        <f t="shared" ca="1" si="8"/>
        <v xml:space="preserve"> </v>
      </c>
      <c r="E63" s="40">
        <f t="shared" ca="1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">
      <c r="A64" s="45">
        <v>35353</v>
      </c>
      <c r="B64" s="40" t="s">
        <v>105</v>
      </c>
      <c r="C64" s="40" t="e">
        <f t="shared" ca="1" si="7"/>
        <v>#VALUE!</v>
      </c>
      <c r="D64" s="40" t="str">
        <f t="shared" ca="1" si="8"/>
        <v xml:space="preserve"> </v>
      </c>
      <c r="E64" s="40">
        <f t="shared" ca="1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">
      <c r="A65" s="45">
        <v>35354</v>
      </c>
      <c r="B65" s="40" t="s">
        <v>105</v>
      </c>
      <c r="C65" s="40" t="e">
        <f t="shared" ca="1" si="7"/>
        <v>#VALUE!</v>
      </c>
      <c r="D65" s="40" t="str">
        <f t="shared" ca="1" si="8"/>
        <v xml:space="preserve"> </v>
      </c>
      <c r="E65" s="40">
        <f t="shared" ca="1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">
      <c r="A66" s="45">
        <v>35355</v>
      </c>
      <c r="B66" s="40" t="s">
        <v>105</v>
      </c>
      <c r="C66" s="40" t="e">
        <f t="shared" ca="1" si="7"/>
        <v>#VALUE!</v>
      </c>
      <c r="D66" s="40" t="str">
        <f t="shared" ca="1" si="8"/>
        <v xml:space="preserve"> </v>
      </c>
      <c r="E66" s="40">
        <f t="shared" ca="1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">
      <c r="A67" s="45">
        <v>35356</v>
      </c>
      <c r="B67" s="40" t="s">
        <v>105</v>
      </c>
      <c r="C67" s="40" t="e">
        <f t="shared" ca="1" si="7"/>
        <v>#VALUE!</v>
      </c>
      <c r="D67" s="40" t="str">
        <f t="shared" ca="1" si="8"/>
        <v xml:space="preserve"> </v>
      </c>
      <c r="E67" s="40">
        <f t="shared" ca="1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">
      <c r="A68" s="45">
        <v>35359</v>
      </c>
      <c r="B68" s="40" t="s">
        <v>105</v>
      </c>
      <c r="C68" s="40" t="e">
        <f t="shared" ca="1" si="7"/>
        <v>#VALUE!</v>
      </c>
      <c r="D68" s="40" t="str">
        <f t="shared" ca="1" si="8"/>
        <v xml:space="preserve"> </v>
      </c>
      <c r="E68" s="40">
        <f t="shared" ca="1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">
      <c r="A69" s="45">
        <v>35360</v>
      </c>
      <c r="B69" s="40" t="s">
        <v>105</v>
      </c>
      <c r="C69" s="40" t="e">
        <f t="shared" ca="1" si="7"/>
        <v>#VALUE!</v>
      </c>
      <c r="D69" s="40" t="str">
        <f t="shared" ca="1" si="8"/>
        <v xml:space="preserve"> </v>
      </c>
      <c r="E69" s="40">
        <f t="shared" ca="1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">
      <c r="A70" s="45">
        <v>35361</v>
      </c>
      <c r="B70" s="40" t="s">
        <v>105</v>
      </c>
      <c r="C70" s="40" t="e">
        <f t="shared" ref="C70:C133" ca="1" si="16">IF(SWAPFIXED="FIXED",D70,D70-E70)</f>
        <v>#VALUE!</v>
      </c>
      <c r="D70" s="40" t="str">
        <f t="shared" ref="D70:E133" ca="1" si="17">VLOOKUP($A70,SWAPLOOK,HLOOKUP(D$2,SWAPLOOK,2,FALSE),FALSE)</f>
        <v xml:space="preserve"> </v>
      </c>
      <c r="E70" s="40">
        <f t="shared" ca="1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">
      <c r="A71" s="45">
        <v>35362</v>
      </c>
      <c r="B71" s="40" t="s">
        <v>105</v>
      </c>
      <c r="C71" s="40" t="e">
        <f t="shared" ca="1" si="16"/>
        <v>#VALUE!</v>
      </c>
      <c r="D71" s="40" t="str">
        <f t="shared" ca="1" si="17"/>
        <v xml:space="preserve"> </v>
      </c>
      <c r="E71" s="40">
        <f t="shared" ca="1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">
      <c r="A72" s="45">
        <v>35363</v>
      </c>
      <c r="B72" s="40" t="s">
        <v>105</v>
      </c>
      <c r="C72" s="40" t="e">
        <f t="shared" ca="1" si="16"/>
        <v>#VALUE!</v>
      </c>
      <c r="D72" s="40" t="str">
        <f t="shared" ca="1" si="17"/>
        <v xml:space="preserve"> </v>
      </c>
      <c r="E72" s="40">
        <f t="shared" ca="1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">
      <c r="A73" s="45">
        <v>35366</v>
      </c>
      <c r="B73" s="40" t="s">
        <v>106</v>
      </c>
      <c r="C73" s="40" t="e">
        <f t="shared" ca="1" si="16"/>
        <v>#VALUE!</v>
      </c>
      <c r="D73" s="40" t="str">
        <f t="shared" ca="1" si="17"/>
        <v xml:space="preserve"> </v>
      </c>
      <c r="E73" s="40">
        <f t="shared" ca="1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">
      <c r="A74" s="45">
        <v>35367</v>
      </c>
      <c r="B74" s="40" t="s">
        <v>106</v>
      </c>
      <c r="C74" s="40" t="e">
        <f t="shared" ca="1" si="16"/>
        <v>#VALUE!</v>
      </c>
      <c r="D74" s="40" t="str">
        <f t="shared" ca="1" si="17"/>
        <v xml:space="preserve"> </v>
      </c>
      <c r="E74" s="40">
        <f t="shared" ca="1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">
      <c r="A75" s="45">
        <v>35368</v>
      </c>
      <c r="B75" s="40" t="s">
        <v>106</v>
      </c>
      <c r="C75" s="40" t="e">
        <f t="shared" ca="1" si="16"/>
        <v>#VALUE!</v>
      </c>
      <c r="D75" s="40" t="str">
        <f t="shared" ca="1" si="17"/>
        <v xml:space="preserve"> </v>
      </c>
      <c r="E75" s="40">
        <f t="shared" ca="1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">
      <c r="A76" s="45">
        <v>35369</v>
      </c>
      <c r="B76" s="40" t="s">
        <v>106</v>
      </c>
      <c r="C76" s="40" t="e">
        <f t="shared" ca="1" si="16"/>
        <v>#VALUE!</v>
      </c>
      <c r="D76" s="40" t="str">
        <f t="shared" ca="1" si="17"/>
        <v xml:space="preserve"> </v>
      </c>
      <c r="E76" s="40">
        <f t="shared" ca="1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">
      <c r="A77" s="45">
        <v>35370</v>
      </c>
      <c r="B77" s="40" t="s">
        <v>106</v>
      </c>
      <c r="C77" s="40" t="e">
        <f t="shared" ca="1" si="16"/>
        <v>#VALUE!</v>
      </c>
      <c r="D77" s="40" t="str">
        <f t="shared" ca="1" si="17"/>
        <v xml:space="preserve"> </v>
      </c>
      <c r="E77" s="40">
        <f t="shared" ca="1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">
      <c r="A78" s="45">
        <v>35373</v>
      </c>
      <c r="B78" s="40" t="s">
        <v>106</v>
      </c>
      <c r="C78" s="40" t="e">
        <f t="shared" ca="1" si="16"/>
        <v>#VALUE!</v>
      </c>
      <c r="D78" s="40" t="str">
        <f t="shared" ca="1" si="17"/>
        <v xml:space="preserve"> </v>
      </c>
      <c r="E78" s="40">
        <f t="shared" ca="1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">
      <c r="A79" s="45">
        <v>35374</v>
      </c>
      <c r="B79" s="40" t="s">
        <v>106</v>
      </c>
      <c r="C79" s="40" t="e">
        <f t="shared" ca="1" si="16"/>
        <v>#VALUE!</v>
      </c>
      <c r="D79" s="40" t="str">
        <f t="shared" ca="1" si="17"/>
        <v xml:space="preserve"> </v>
      </c>
      <c r="E79" s="40">
        <f t="shared" ca="1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">
      <c r="A80" s="45">
        <v>35375</v>
      </c>
      <c r="B80" s="40" t="s">
        <v>106</v>
      </c>
      <c r="C80" s="40" t="e">
        <f t="shared" ca="1" si="16"/>
        <v>#VALUE!</v>
      </c>
      <c r="D80" s="40" t="str">
        <f t="shared" ca="1" si="17"/>
        <v xml:space="preserve"> </v>
      </c>
      <c r="E80" s="40">
        <f t="shared" ca="1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">
      <c r="A81" s="45">
        <v>35376</v>
      </c>
      <c r="B81" s="40" t="s">
        <v>106</v>
      </c>
      <c r="C81" s="40" t="e">
        <f t="shared" ca="1" si="16"/>
        <v>#VALUE!</v>
      </c>
      <c r="D81" s="40" t="str">
        <f t="shared" ca="1" si="17"/>
        <v xml:space="preserve"> </v>
      </c>
      <c r="E81" s="40">
        <f t="shared" ca="1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">
      <c r="A82" s="45">
        <v>35377</v>
      </c>
      <c r="B82" s="40" t="s">
        <v>106</v>
      </c>
      <c r="C82" s="40" t="e">
        <f t="shared" ca="1" si="16"/>
        <v>#VALUE!</v>
      </c>
      <c r="D82" s="40" t="str">
        <f t="shared" ca="1" si="17"/>
        <v xml:space="preserve"> </v>
      </c>
      <c r="E82" s="40">
        <f t="shared" ca="1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">
      <c r="A83" s="45">
        <v>35380</v>
      </c>
      <c r="B83" s="40" t="s">
        <v>106</v>
      </c>
      <c r="C83" s="40" t="e">
        <f t="shared" ca="1" si="16"/>
        <v>#VALUE!</v>
      </c>
      <c r="D83" s="40" t="str">
        <f t="shared" ca="1" si="17"/>
        <v xml:space="preserve"> </v>
      </c>
      <c r="E83" s="40">
        <f t="shared" ca="1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">
      <c r="A84" s="45">
        <v>35381</v>
      </c>
      <c r="B84" s="40" t="s">
        <v>106</v>
      </c>
      <c r="C84" s="40" t="e">
        <f t="shared" ca="1" si="16"/>
        <v>#VALUE!</v>
      </c>
      <c r="D84" s="40" t="str">
        <f t="shared" ca="1" si="17"/>
        <v xml:space="preserve"> </v>
      </c>
      <c r="E84" s="40">
        <f t="shared" ca="1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">
      <c r="A85" s="45">
        <v>35382</v>
      </c>
      <c r="B85" s="40" t="s">
        <v>106</v>
      </c>
      <c r="C85" s="40" t="e">
        <f t="shared" ca="1" si="16"/>
        <v>#VALUE!</v>
      </c>
      <c r="D85" s="40" t="str">
        <f t="shared" ca="1" si="17"/>
        <v xml:space="preserve"> </v>
      </c>
      <c r="E85" s="40">
        <f t="shared" ca="1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">
      <c r="A86" s="45">
        <v>35383</v>
      </c>
      <c r="B86" s="40" t="s">
        <v>106</v>
      </c>
      <c r="C86" s="40" t="e">
        <f t="shared" ca="1" si="16"/>
        <v>#VALUE!</v>
      </c>
      <c r="D86" s="40" t="str">
        <f t="shared" ca="1" si="17"/>
        <v xml:space="preserve"> </v>
      </c>
      <c r="E86" s="40">
        <f t="shared" ca="1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">
      <c r="A87" s="45">
        <v>35384</v>
      </c>
      <c r="B87" s="40" t="s">
        <v>106</v>
      </c>
      <c r="C87" s="40" t="e">
        <f t="shared" ca="1" si="16"/>
        <v>#VALUE!</v>
      </c>
      <c r="D87" s="40" t="str">
        <f t="shared" ca="1" si="17"/>
        <v xml:space="preserve"> </v>
      </c>
      <c r="E87" s="40">
        <f t="shared" ca="1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">
      <c r="A88" s="45">
        <v>35387</v>
      </c>
      <c r="B88" s="40" t="s">
        <v>106</v>
      </c>
      <c r="C88" s="40" t="e">
        <f t="shared" ca="1" si="16"/>
        <v>#VALUE!</v>
      </c>
      <c r="D88" s="40" t="str">
        <f t="shared" ca="1" si="17"/>
        <v xml:space="preserve"> </v>
      </c>
      <c r="E88" s="40">
        <f t="shared" ca="1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">
      <c r="A89" s="45">
        <v>35388</v>
      </c>
      <c r="B89" s="40" t="s">
        <v>106</v>
      </c>
      <c r="C89" s="40" t="e">
        <f t="shared" ca="1" si="16"/>
        <v>#VALUE!</v>
      </c>
      <c r="D89" s="40" t="str">
        <f t="shared" ca="1" si="17"/>
        <v xml:space="preserve"> </v>
      </c>
      <c r="E89" s="40">
        <f t="shared" ca="1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">
      <c r="A90" s="45">
        <v>35389</v>
      </c>
      <c r="B90" s="40" t="s">
        <v>106</v>
      </c>
      <c r="C90" s="40" t="e">
        <f t="shared" ca="1" si="16"/>
        <v>#VALUE!</v>
      </c>
      <c r="D90" s="40" t="str">
        <f t="shared" ca="1" si="17"/>
        <v xml:space="preserve"> </v>
      </c>
      <c r="E90" s="40">
        <f t="shared" ca="1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">
      <c r="A91" s="45">
        <v>35390</v>
      </c>
      <c r="B91" s="40" t="s">
        <v>106</v>
      </c>
      <c r="C91" s="40" t="e">
        <f t="shared" ca="1" si="16"/>
        <v>#VALUE!</v>
      </c>
      <c r="D91" s="40" t="str">
        <f t="shared" ca="1" si="17"/>
        <v xml:space="preserve"> </v>
      </c>
      <c r="E91" s="40">
        <f t="shared" ca="1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">
      <c r="A92" s="45">
        <v>35391</v>
      </c>
      <c r="B92" s="40" t="s">
        <v>119</v>
      </c>
      <c r="C92" s="40" t="e">
        <f t="shared" ca="1" si="16"/>
        <v>#VALUE!</v>
      </c>
      <c r="D92" s="40" t="str">
        <f t="shared" ca="1" si="17"/>
        <v xml:space="preserve"> </v>
      </c>
      <c r="E92" s="40">
        <f t="shared" ca="1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">
      <c r="A93" s="45">
        <v>35394</v>
      </c>
      <c r="B93" s="40" t="s">
        <v>119</v>
      </c>
      <c r="C93" s="40" t="e">
        <f t="shared" ca="1" si="16"/>
        <v>#VALUE!</v>
      </c>
      <c r="D93" s="40" t="str">
        <f t="shared" ca="1" si="17"/>
        <v xml:space="preserve"> </v>
      </c>
      <c r="E93" s="40">
        <f t="shared" ca="1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">
      <c r="A94" s="45">
        <v>35395</v>
      </c>
      <c r="B94" s="40" t="s">
        <v>119</v>
      </c>
      <c r="C94" s="40" t="e">
        <f t="shared" ca="1" si="16"/>
        <v>#VALUE!</v>
      </c>
      <c r="D94" s="40" t="str">
        <f t="shared" ca="1" si="17"/>
        <v xml:space="preserve"> </v>
      </c>
      <c r="E94" s="40">
        <f t="shared" ca="1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">
      <c r="A95" s="45">
        <v>35401</v>
      </c>
      <c r="B95" s="40" t="s">
        <v>119</v>
      </c>
      <c r="C95" s="40" t="e">
        <f t="shared" ca="1" si="16"/>
        <v>#VALUE!</v>
      </c>
      <c r="D95" s="40" t="str">
        <f t="shared" ca="1" si="17"/>
        <v xml:space="preserve"> </v>
      </c>
      <c r="E95" s="40">
        <f t="shared" ca="1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">
      <c r="A96" s="45">
        <v>35402</v>
      </c>
      <c r="B96" s="40" t="s">
        <v>119</v>
      </c>
      <c r="C96" s="40" t="e">
        <f t="shared" ca="1" si="16"/>
        <v>#VALUE!</v>
      </c>
      <c r="D96" s="40" t="str">
        <f t="shared" ca="1" si="17"/>
        <v xml:space="preserve"> </v>
      </c>
      <c r="E96" s="40">
        <f t="shared" ca="1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">
      <c r="A97" s="45">
        <v>35403</v>
      </c>
      <c r="B97" s="40" t="s">
        <v>119</v>
      </c>
      <c r="C97" s="40" t="e">
        <f t="shared" ca="1" si="16"/>
        <v>#VALUE!</v>
      </c>
      <c r="D97" s="40" t="str">
        <f t="shared" ca="1" si="17"/>
        <v xml:space="preserve"> </v>
      </c>
      <c r="E97" s="40">
        <f t="shared" ca="1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">
      <c r="A98" s="45">
        <v>35404</v>
      </c>
      <c r="B98" s="40" t="s">
        <v>119</v>
      </c>
      <c r="C98" s="40" t="e">
        <f t="shared" ca="1" si="16"/>
        <v>#VALUE!</v>
      </c>
      <c r="D98" s="40" t="str">
        <f t="shared" ca="1" si="17"/>
        <v xml:space="preserve"> </v>
      </c>
      <c r="E98" s="40">
        <f t="shared" ca="1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">
      <c r="A99" s="45">
        <v>35405</v>
      </c>
      <c r="B99" s="40" t="s">
        <v>119</v>
      </c>
      <c r="C99" s="40" t="e">
        <f t="shared" ca="1" si="16"/>
        <v>#VALUE!</v>
      </c>
      <c r="D99" s="40" t="str">
        <f t="shared" ca="1" si="17"/>
        <v xml:space="preserve"> </v>
      </c>
      <c r="E99" s="40">
        <f t="shared" ca="1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">
      <c r="A100" s="45">
        <v>35408</v>
      </c>
      <c r="B100" s="40" t="s">
        <v>119</v>
      </c>
      <c r="C100" s="40" t="e">
        <f t="shared" ca="1" si="16"/>
        <v>#VALUE!</v>
      </c>
      <c r="D100" s="40" t="str">
        <f t="shared" ca="1" si="17"/>
        <v xml:space="preserve"> </v>
      </c>
      <c r="E100" s="40">
        <f t="shared" ca="1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">
      <c r="A101" s="45">
        <v>35409</v>
      </c>
      <c r="B101" s="40" t="s">
        <v>119</v>
      </c>
      <c r="C101" s="40" t="e">
        <f t="shared" ca="1" si="16"/>
        <v>#VALUE!</v>
      </c>
      <c r="D101" s="40" t="str">
        <f t="shared" ca="1" si="17"/>
        <v xml:space="preserve"> </v>
      </c>
      <c r="E101" s="40">
        <f t="shared" ca="1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">
      <c r="A102" s="45">
        <v>35410</v>
      </c>
      <c r="B102" s="40" t="s">
        <v>119</v>
      </c>
      <c r="C102" s="40" t="e">
        <f t="shared" ca="1" si="16"/>
        <v>#VALUE!</v>
      </c>
      <c r="D102" s="40" t="str">
        <f t="shared" ca="1" si="17"/>
        <v xml:space="preserve"> </v>
      </c>
      <c r="E102" s="40">
        <f t="shared" ca="1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">
      <c r="A103" s="45">
        <v>35411</v>
      </c>
      <c r="B103" s="40" t="s">
        <v>119</v>
      </c>
      <c r="C103" s="40" t="e">
        <f t="shared" ca="1" si="16"/>
        <v>#VALUE!</v>
      </c>
      <c r="D103" s="40" t="str">
        <f t="shared" ca="1" si="17"/>
        <v xml:space="preserve"> </v>
      </c>
      <c r="E103" s="40">
        <f t="shared" ca="1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">
      <c r="A104" s="45">
        <v>35412</v>
      </c>
      <c r="B104" s="40" t="s">
        <v>119</v>
      </c>
      <c r="C104" s="40" t="e">
        <f t="shared" ca="1" si="16"/>
        <v>#VALUE!</v>
      </c>
      <c r="D104" s="40" t="str">
        <f t="shared" ca="1" si="17"/>
        <v xml:space="preserve"> </v>
      </c>
      <c r="E104" s="40">
        <f t="shared" ca="1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">
      <c r="A105" s="45">
        <v>35415</v>
      </c>
      <c r="B105" s="40" t="s">
        <v>119</v>
      </c>
      <c r="C105" s="40" t="e">
        <f t="shared" ca="1" si="16"/>
        <v>#VALUE!</v>
      </c>
      <c r="D105" s="40" t="str">
        <f t="shared" ca="1" si="17"/>
        <v xml:space="preserve"> </v>
      </c>
      <c r="E105" s="40">
        <f t="shared" ca="1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">
      <c r="A106" s="45">
        <v>35416</v>
      </c>
      <c r="B106" s="40" t="s">
        <v>119</v>
      </c>
      <c r="C106" s="40" t="e">
        <f t="shared" ca="1" si="16"/>
        <v>#VALUE!</v>
      </c>
      <c r="D106" s="40" t="str">
        <f t="shared" ca="1" si="17"/>
        <v xml:space="preserve"> </v>
      </c>
      <c r="E106" s="40">
        <f t="shared" ca="1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">
      <c r="A107" s="45">
        <v>35417</v>
      </c>
      <c r="B107" s="40" t="s">
        <v>119</v>
      </c>
      <c r="C107" s="40" t="e">
        <f t="shared" ca="1" si="16"/>
        <v>#VALUE!</v>
      </c>
      <c r="D107" s="40" t="str">
        <f t="shared" ca="1" si="17"/>
        <v xml:space="preserve"> </v>
      </c>
      <c r="E107" s="40">
        <f t="shared" ca="1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">
      <c r="A108" s="45">
        <v>35418</v>
      </c>
      <c r="B108" s="40" t="s">
        <v>119</v>
      </c>
      <c r="C108" s="40" t="e">
        <f t="shared" ca="1" si="16"/>
        <v>#VALUE!</v>
      </c>
      <c r="D108" s="40" t="str">
        <f t="shared" ca="1" si="17"/>
        <v xml:space="preserve"> </v>
      </c>
      <c r="E108" s="40">
        <f t="shared" ca="1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">
      <c r="A109" s="45">
        <v>35419</v>
      </c>
      <c r="B109" s="40" t="s">
        <v>119</v>
      </c>
      <c r="C109" s="40" t="e">
        <f t="shared" ca="1" si="16"/>
        <v>#VALUE!</v>
      </c>
      <c r="D109" s="40" t="str">
        <f t="shared" ca="1" si="17"/>
        <v xml:space="preserve"> </v>
      </c>
      <c r="E109" s="40">
        <f t="shared" ca="1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">
      <c r="A110" s="45">
        <v>35422</v>
      </c>
      <c r="B110" s="40" t="s">
        <v>119</v>
      </c>
      <c r="C110" s="40" t="e">
        <f t="shared" ca="1" si="16"/>
        <v>#VALUE!</v>
      </c>
      <c r="D110" s="40" t="str">
        <f t="shared" ca="1" si="17"/>
        <v xml:space="preserve"> </v>
      </c>
      <c r="E110" s="40">
        <f t="shared" ca="1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">
      <c r="A111" s="46">
        <v>35423</v>
      </c>
      <c r="B111" s="40" t="s">
        <v>119</v>
      </c>
      <c r="C111" s="40">
        <f t="shared" ca="1" si="16"/>
        <v>-3.9980000000000002</v>
      </c>
      <c r="D111" s="40">
        <f t="shared" ca="1" si="17"/>
        <v>0</v>
      </c>
      <c r="E111" s="40">
        <f t="shared" ca="1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">
      <c r="A112" s="45">
        <v>35430</v>
      </c>
      <c r="B112" s="40" t="s">
        <v>108</v>
      </c>
      <c r="C112" s="40" t="e">
        <f t="shared" ca="1" si="16"/>
        <v>#VALUE!</v>
      </c>
      <c r="D112" s="40" t="str">
        <f t="shared" ca="1" si="17"/>
        <v xml:space="preserve"> </v>
      </c>
      <c r="E112" s="40">
        <f t="shared" ca="1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">
      <c r="A113" s="45">
        <v>35433</v>
      </c>
      <c r="B113" s="40" t="s">
        <v>108</v>
      </c>
      <c r="C113" s="40" t="e">
        <f t="shared" ca="1" si="16"/>
        <v>#VALUE!</v>
      </c>
      <c r="D113" s="40" t="str">
        <f t="shared" ca="1" si="17"/>
        <v xml:space="preserve"> </v>
      </c>
      <c r="E113" s="40">
        <f t="shared" ca="1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">
      <c r="A114" s="45">
        <v>35436</v>
      </c>
      <c r="B114" s="40" t="s">
        <v>108</v>
      </c>
      <c r="C114" s="40" t="e">
        <f t="shared" ca="1" si="16"/>
        <v>#VALUE!</v>
      </c>
      <c r="D114" s="40" t="str">
        <f t="shared" ca="1" si="17"/>
        <v xml:space="preserve"> </v>
      </c>
      <c r="E114" s="40">
        <f t="shared" ca="1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">
      <c r="A115" s="45">
        <v>35437</v>
      </c>
      <c r="B115" s="40" t="s">
        <v>108</v>
      </c>
      <c r="C115" s="40" t="e">
        <f t="shared" ca="1" si="16"/>
        <v>#VALUE!</v>
      </c>
      <c r="D115" s="40" t="str">
        <f t="shared" ca="1" si="17"/>
        <v xml:space="preserve"> </v>
      </c>
      <c r="E115" s="40">
        <f t="shared" ca="1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">
      <c r="A116" s="45">
        <v>35438</v>
      </c>
      <c r="B116" s="40" t="s">
        <v>108</v>
      </c>
      <c r="C116" s="40" t="e">
        <f t="shared" ca="1" si="16"/>
        <v>#VALUE!</v>
      </c>
      <c r="D116" s="40" t="str">
        <f t="shared" ca="1" si="17"/>
        <v xml:space="preserve"> </v>
      </c>
      <c r="E116" s="40">
        <f t="shared" ca="1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">
      <c r="A117" s="45">
        <v>35439</v>
      </c>
      <c r="B117" s="40" t="s">
        <v>108</v>
      </c>
      <c r="C117" s="40" t="e">
        <f t="shared" ca="1" si="16"/>
        <v>#VALUE!</v>
      </c>
      <c r="D117" s="40" t="str">
        <f t="shared" ca="1" si="17"/>
        <v xml:space="preserve"> </v>
      </c>
      <c r="E117" s="40">
        <f t="shared" ca="1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">
      <c r="A118" s="45">
        <v>35440</v>
      </c>
      <c r="B118" s="40" t="s">
        <v>108</v>
      </c>
      <c r="C118" s="40" t="e">
        <f t="shared" ca="1" si="16"/>
        <v>#VALUE!</v>
      </c>
      <c r="D118" s="40" t="str">
        <f t="shared" ca="1" si="17"/>
        <v xml:space="preserve"> </v>
      </c>
      <c r="E118" s="40">
        <f t="shared" ca="1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">
      <c r="A119" s="45">
        <v>35443</v>
      </c>
      <c r="B119" s="40" t="s">
        <v>108</v>
      </c>
      <c r="C119" s="40" t="e">
        <f t="shared" ca="1" si="16"/>
        <v>#VALUE!</v>
      </c>
      <c r="D119" s="40" t="str">
        <f t="shared" ca="1" si="17"/>
        <v xml:space="preserve"> </v>
      </c>
      <c r="E119" s="40">
        <f t="shared" ca="1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">
      <c r="A120" s="45">
        <v>35444</v>
      </c>
      <c r="B120" s="40" t="s">
        <v>108</v>
      </c>
      <c r="C120" s="40" t="e">
        <f t="shared" ca="1" si="16"/>
        <v>#VALUE!</v>
      </c>
      <c r="D120" s="40" t="str">
        <f t="shared" ca="1" si="17"/>
        <v xml:space="preserve"> </v>
      </c>
      <c r="E120" s="40">
        <f t="shared" ca="1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">
      <c r="A121" s="45">
        <v>35445</v>
      </c>
      <c r="B121" s="40" t="s">
        <v>108</v>
      </c>
      <c r="C121" s="40" t="e">
        <f t="shared" ca="1" si="16"/>
        <v>#VALUE!</v>
      </c>
      <c r="D121" s="40" t="str">
        <f t="shared" ca="1" si="17"/>
        <v xml:space="preserve"> </v>
      </c>
      <c r="E121" s="40">
        <f t="shared" ca="1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">
      <c r="A122" s="45">
        <v>35446</v>
      </c>
      <c r="B122" s="40" t="s">
        <v>108</v>
      </c>
      <c r="C122" s="40" t="e">
        <f t="shared" ca="1" si="16"/>
        <v>#VALUE!</v>
      </c>
      <c r="D122" s="40" t="str">
        <f t="shared" ca="1" si="17"/>
        <v xml:space="preserve"> </v>
      </c>
      <c r="E122" s="40">
        <f t="shared" ca="1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">
      <c r="A123" s="45">
        <v>35447</v>
      </c>
      <c r="B123" s="40" t="s">
        <v>108</v>
      </c>
      <c r="C123" s="40" t="e">
        <f t="shared" ca="1" si="16"/>
        <v>#VALUE!</v>
      </c>
      <c r="D123" s="40" t="str">
        <f t="shared" ca="1" si="17"/>
        <v xml:space="preserve"> </v>
      </c>
      <c r="E123" s="40">
        <f t="shared" ca="1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">
      <c r="A124" s="45">
        <v>35450</v>
      </c>
      <c r="B124" s="40" t="s">
        <v>108</v>
      </c>
      <c r="C124" s="40" t="e">
        <f t="shared" ca="1" si="16"/>
        <v>#VALUE!</v>
      </c>
      <c r="D124" s="40" t="str">
        <f t="shared" ca="1" si="17"/>
        <v xml:space="preserve"> </v>
      </c>
      <c r="E124" s="40">
        <f t="shared" ca="1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">
      <c r="A125" s="45">
        <v>35451</v>
      </c>
      <c r="B125" s="40" t="s">
        <v>108</v>
      </c>
      <c r="C125" s="40" t="e">
        <f t="shared" ca="1" si="16"/>
        <v>#VALUE!</v>
      </c>
      <c r="D125" s="40" t="str">
        <f t="shared" ca="1" si="17"/>
        <v xml:space="preserve"> </v>
      </c>
      <c r="E125" s="40">
        <f t="shared" ca="1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">
      <c r="A126" s="45">
        <v>35452</v>
      </c>
      <c r="B126" s="40" t="s">
        <v>108</v>
      </c>
      <c r="C126" s="40" t="e">
        <f t="shared" ca="1" si="16"/>
        <v>#VALUE!</v>
      </c>
      <c r="D126" s="40" t="str">
        <f t="shared" ca="1" si="17"/>
        <v xml:space="preserve"> </v>
      </c>
      <c r="E126" s="40">
        <f t="shared" ca="1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">
      <c r="A127" s="45">
        <v>35453</v>
      </c>
      <c r="B127" s="40" t="s">
        <v>108</v>
      </c>
      <c r="C127" s="40" t="e">
        <f t="shared" ca="1" si="16"/>
        <v>#VALUE!</v>
      </c>
      <c r="D127" s="40" t="str">
        <f t="shared" ca="1" si="17"/>
        <v xml:space="preserve"> </v>
      </c>
      <c r="E127" s="40">
        <f t="shared" ca="1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">
      <c r="A128" s="45">
        <v>35454</v>
      </c>
      <c r="B128" s="40" t="s">
        <v>108</v>
      </c>
      <c r="C128" s="40" t="e">
        <f t="shared" ca="1" si="16"/>
        <v>#VALUE!</v>
      </c>
      <c r="D128" s="40" t="str">
        <f t="shared" ca="1" si="17"/>
        <v xml:space="preserve"> </v>
      </c>
      <c r="E128" s="40">
        <f t="shared" ca="1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">
      <c r="A129" s="45">
        <v>35457</v>
      </c>
      <c r="B129" s="40" t="s">
        <v>108</v>
      </c>
      <c r="C129" s="40" t="e">
        <f t="shared" ca="1" si="16"/>
        <v>#VALUE!</v>
      </c>
      <c r="D129" s="40" t="str">
        <f t="shared" ca="1" si="17"/>
        <v xml:space="preserve"> </v>
      </c>
      <c r="E129" s="40">
        <f t="shared" ca="1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">
      <c r="A130" s="45">
        <v>35458</v>
      </c>
      <c r="B130" s="40" t="s">
        <v>109</v>
      </c>
      <c r="C130" s="40" t="e">
        <f t="shared" ca="1" si="16"/>
        <v>#VALUE!</v>
      </c>
      <c r="D130" s="40" t="str">
        <f t="shared" ca="1" si="17"/>
        <v xml:space="preserve"> </v>
      </c>
      <c r="E130" s="40">
        <f t="shared" ca="1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">
      <c r="A131" s="45">
        <v>35459</v>
      </c>
      <c r="B131" s="40" t="s">
        <v>109</v>
      </c>
      <c r="C131" s="40" t="e">
        <f t="shared" ca="1" si="16"/>
        <v>#VALUE!</v>
      </c>
      <c r="D131" s="40" t="str">
        <f t="shared" ca="1" si="17"/>
        <v xml:space="preserve"> </v>
      </c>
      <c r="E131" s="40">
        <f t="shared" ca="1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">
      <c r="A132" s="45">
        <v>35464</v>
      </c>
      <c r="B132" s="40" t="s">
        <v>109</v>
      </c>
      <c r="C132" s="40" t="e">
        <f t="shared" ca="1" si="16"/>
        <v>#VALUE!</v>
      </c>
      <c r="D132" s="40" t="str">
        <f t="shared" ca="1" si="17"/>
        <v xml:space="preserve"> </v>
      </c>
      <c r="E132" s="40">
        <f t="shared" ca="1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">
      <c r="A133" s="45">
        <v>35465</v>
      </c>
      <c r="B133" s="40" t="s">
        <v>109</v>
      </c>
      <c r="C133" s="40" t="e">
        <f t="shared" ca="1" si="16"/>
        <v>#VALUE!</v>
      </c>
      <c r="D133" s="40" t="str">
        <f t="shared" ca="1" si="17"/>
        <v xml:space="preserve"> </v>
      </c>
      <c r="E133" s="40">
        <f t="shared" ca="1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">
      <c r="A134" s="45">
        <v>35466</v>
      </c>
      <c r="B134" s="40" t="s">
        <v>109</v>
      </c>
      <c r="C134" s="40" t="e">
        <f t="shared" ref="C134:C197" ca="1" si="25">IF(SWAPFIXED="FIXED",D134,D134-E134)</f>
        <v>#VALUE!</v>
      </c>
      <c r="D134" s="40" t="str">
        <f t="shared" ref="D134:E197" ca="1" si="26">VLOOKUP($A134,SWAPLOOK,HLOOKUP(D$2,SWAPLOOK,2,FALSE),FALSE)</f>
        <v xml:space="preserve"> </v>
      </c>
      <c r="E134" s="40">
        <f t="shared" ca="1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">
      <c r="A135" s="45">
        <v>35467</v>
      </c>
      <c r="B135" s="40" t="s">
        <v>109</v>
      </c>
      <c r="C135" s="40" t="e">
        <f t="shared" ca="1" si="25"/>
        <v>#VALUE!</v>
      </c>
      <c r="D135" s="40" t="str">
        <f t="shared" ca="1" si="26"/>
        <v xml:space="preserve"> </v>
      </c>
      <c r="E135" s="40">
        <f t="shared" ca="1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">
      <c r="A136" s="45">
        <v>35468</v>
      </c>
      <c r="B136" s="40" t="s">
        <v>109</v>
      </c>
      <c r="C136" s="40" t="e">
        <f t="shared" ca="1" si="25"/>
        <v>#VALUE!</v>
      </c>
      <c r="D136" s="40" t="str">
        <f t="shared" ca="1" si="26"/>
        <v xml:space="preserve"> </v>
      </c>
      <c r="E136" s="40">
        <f t="shared" ca="1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">
      <c r="A137" s="45">
        <v>35471</v>
      </c>
      <c r="B137" s="40" t="s">
        <v>109</v>
      </c>
      <c r="C137" s="40" t="e">
        <f t="shared" ca="1" si="25"/>
        <v>#VALUE!</v>
      </c>
      <c r="D137" s="40" t="str">
        <f t="shared" ca="1" si="26"/>
        <v xml:space="preserve"> </v>
      </c>
      <c r="E137" s="40">
        <f t="shared" ca="1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">
      <c r="A138" s="45">
        <v>35472</v>
      </c>
      <c r="B138" s="40" t="s">
        <v>109</v>
      </c>
      <c r="C138" s="40" t="e">
        <f t="shared" ca="1" si="25"/>
        <v>#VALUE!</v>
      </c>
      <c r="D138" s="40" t="str">
        <f t="shared" ca="1" si="26"/>
        <v xml:space="preserve"> </v>
      </c>
      <c r="E138" s="40">
        <f t="shared" ca="1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">
      <c r="A139" s="45">
        <v>35473</v>
      </c>
      <c r="B139" s="40" t="s">
        <v>109</v>
      </c>
      <c r="C139" s="40" t="e">
        <f t="shared" ca="1" si="25"/>
        <v>#VALUE!</v>
      </c>
      <c r="D139" s="40" t="str">
        <f t="shared" ca="1" si="26"/>
        <v xml:space="preserve"> </v>
      </c>
      <c r="E139" s="40">
        <f t="shared" ca="1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">
      <c r="A140" s="45">
        <v>35474</v>
      </c>
      <c r="B140" s="40" t="s">
        <v>109</v>
      </c>
      <c r="C140" s="40" t="e">
        <f t="shared" ca="1" si="25"/>
        <v>#VALUE!</v>
      </c>
      <c r="D140" s="40" t="str">
        <f t="shared" ca="1" si="26"/>
        <v xml:space="preserve"> </v>
      </c>
      <c r="E140" s="40">
        <f t="shared" ca="1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">
      <c r="A141" s="45">
        <v>35475</v>
      </c>
      <c r="B141" s="40" t="s">
        <v>109</v>
      </c>
      <c r="C141" s="40" t="e">
        <f t="shared" ca="1" si="25"/>
        <v>#VALUE!</v>
      </c>
      <c r="D141" s="40" t="str">
        <f t="shared" ca="1" si="26"/>
        <v xml:space="preserve"> </v>
      </c>
      <c r="E141" s="40">
        <f t="shared" ca="1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">
      <c r="A142" s="45">
        <v>35479</v>
      </c>
      <c r="B142" s="40" t="s">
        <v>109</v>
      </c>
      <c r="C142" s="40" t="e">
        <f t="shared" ca="1" si="25"/>
        <v>#VALUE!</v>
      </c>
      <c r="D142" s="40" t="str">
        <f t="shared" ca="1" si="26"/>
        <v xml:space="preserve"> </v>
      </c>
      <c r="E142" s="40">
        <f t="shared" ca="1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">
      <c r="A143" s="45">
        <v>35480</v>
      </c>
      <c r="B143" s="40" t="s">
        <v>109</v>
      </c>
      <c r="C143" s="40" t="e">
        <f t="shared" ca="1" si="25"/>
        <v>#VALUE!</v>
      </c>
      <c r="D143" s="40" t="str">
        <f t="shared" ca="1" si="26"/>
        <v xml:space="preserve"> </v>
      </c>
      <c r="E143" s="40">
        <f t="shared" ca="1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">
      <c r="A144" s="45">
        <v>35481</v>
      </c>
      <c r="B144" s="40" t="s">
        <v>109</v>
      </c>
      <c r="C144" s="40" t="e">
        <f t="shared" ca="1" si="25"/>
        <v>#VALUE!</v>
      </c>
      <c r="D144" s="40" t="str">
        <f t="shared" ca="1" si="26"/>
        <v xml:space="preserve"> </v>
      </c>
      <c r="E144" s="40">
        <f t="shared" ca="1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">
      <c r="A145" s="45">
        <v>35482</v>
      </c>
      <c r="B145" s="40" t="s">
        <v>109</v>
      </c>
      <c r="C145" s="40" t="e">
        <f t="shared" ca="1" si="25"/>
        <v>#VALUE!</v>
      </c>
      <c r="D145" s="40" t="str">
        <f t="shared" ca="1" si="26"/>
        <v xml:space="preserve"> </v>
      </c>
      <c r="E145" s="40">
        <f t="shared" ca="1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">
      <c r="A146" s="45">
        <v>35485</v>
      </c>
      <c r="B146" s="40" t="s">
        <v>109</v>
      </c>
      <c r="C146" s="40" t="e">
        <f t="shared" ca="1" si="25"/>
        <v>#VALUE!</v>
      </c>
      <c r="D146" s="40" t="str">
        <f t="shared" ca="1" si="26"/>
        <v xml:space="preserve"> </v>
      </c>
      <c r="E146" s="40">
        <f t="shared" ca="1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">
      <c r="A147" s="45">
        <v>35486</v>
      </c>
      <c r="B147" s="40" t="s">
        <v>110</v>
      </c>
      <c r="C147" s="40" t="e">
        <f t="shared" ca="1" si="25"/>
        <v>#VALUE!</v>
      </c>
      <c r="D147" s="40" t="str">
        <f t="shared" ca="1" si="26"/>
        <v xml:space="preserve"> </v>
      </c>
      <c r="E147" s="40">
        <f t="shared" ca="1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">
      <c r="A148" s="45">
        <v>35487</v>
      </c>
      <c r="B148" s="40" t="s">
        <v>110</v>
      </c>
      <c r="C148" s="40" t="e">
        <f t="shared" ca="1" si="25"/>
        <v>#VALUE!</v>
      </c>
      <c r="D148" s="40" t="str">
        <f t="shared" ca="1" si="26"/>
        <v xml:space="preserve"> </v>
      </c>
      <c r="E148" s="40">
        <f t="shared" ca="1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">
      <c r="A149" s="45">
        <v>35488</v>
      </c>
      <c r="B149" s="40" t="s">
        <v>110</v>
      </c>
      <c r="C149" s="40" t="e">
        <f t="shared" ca="1" si="25"/>
        <v>#VALUE!</v>
      </c>
      <c r="D149" s="40" t="str">
        <f t="shared" ca="1" si="26"/>
        <v xml:space="preserve"> </v>
      </c>
      <c r="E149" s="40">
        <f t="shared" ca="1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">
      <c r="A150" s="45">
        <v>35489</v>
      </c>
      <c r="B150" s="40" t="s">
        <v>110</v>
      </c>
      <c r="C150" s="40" t="e">
        <f t="shared" ca="1" si="25"/>
        <v>#VALUE!</v>
      </c>
      <c r="D150" s="40" t="str">
        <f t="shared" ca="1" si="26"/>
        <v xml:space="preserve"> </v>
      </c>
      <c r="E150" s="40">
        <f t="shared" ca="1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">
      <c r="A151" s="45">
        <v>35492</v>
      </c>
      <c r="B151" s="40" t="s">
        <v>110</v>
      </c>
      <c r="C151" s="40" t="e">
        <f t="shared" ca="1" si="25"/>
        <v>#VALUE!</v>
      </c>
      <c r="D151" s="40" t="str">
        <f t="shared" ca="1" si="26"/>
        <v xml:space="preserve"> </v>
      </c>
      <c r="E151" s="40">
        <f t="shared" ca="1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">
      <c r="A152" s="45">
        <v>35493</v>
      </c>
      <c r="B152" s="40" t="s">
        <v>110</v>
      </c>
      <c r="C152" s="40" t="e">
        <f t="shared" ca="1" si="25"/>
        <v>#VALUE!</v>
      </c>
      <c r="D152" s="40" t="str">
        <f t="shared" ca="1" si="26"/>
        <v xml:space="preserve"> </v>
      </c>
      <c r="E152" s="40">
        <f t="shared" ca="1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">
      <c r="A153" s="45">
        <v>35494</v>
      </c>
      <c r="B153" s="40" t="s">
        <v>110</v>
      </c>
      <c r="C153" s="40" t="e">
        <f t="shared" ca="1" si="25"/>
        <v>#VALUE!</v>
      </c>
      <c r="D153" s="40" t="str">
        <f t="shared" ca="1" si="26"/>
        <v xml:space="preserve"> </v>
      </c>
      <c r="E153" s="40">
        <f t="shared" ca="1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">
      <c r="A154" s="45">
        <v>35495</v>
      </c>
      <c r="B154" s="40" t="s">
        <v>110</v>
      </c>
      <c r="C154" s="40" t="e">
        <f t="shared" ca="1" si="25"/>
        <v>#VALUE!</v>
      </c>
      <c r="D154" s="40" t="str">
        <f t="shared" ca="1" si="26"/>
        <v xml:space="preserve"> </v>
      </c>
      <c r="E154" s="40">
        <f t="shared" ca="1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">
      <c r="A155" s="45">
        <v>35496</v>
      </c>
      <c r="B155" s="40" t="s">
        <v>110</v>
      </c>
      <c r="C155" s="40" t="e">
        <f t="shared" ca="1" si="25"/>
        <v>#VALUE!</v>
      </c>
      <c r="D155" s="40" t="str">
        <f t="shared" ca="1" si="26"/>
        <v xml:space="preserve"> </v>
      </c>
      <c r="E155" s="40">
        <f t="shared" ca="1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">
      <c r="A156" s="45">
        <v>35500</v>
      </c>
      <c r="B156" s="40" t="s">
        <v>110</v>
      </c>
      <c r="C156" s="40" t="e">
        <f t="shared" ca="1" si="25"/>
        <v>#VALUE!</v>
      </c>
      <c r="D156" s="40" t="str">
        <f t="shared" ca="1" si="26"/>
        <v xml:space="preserve"> </v>
      </c>
      <c r="E156" s="40">
        <f t="shared" ca="1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">
      <c r="A157" s="45">
        <v>35501</v>
      </c>
      <c r="B157" s="40" t="s">
        <v>110</v>
      </c>
      <c r="C157" s="40" t="e">
        <f t="shared" ca="1" si="25"/>
        <v>#VALUE!</v>
      </c>
      <c r="D157" s="40" t="str">
        <f t="shared" ca="1" si="26"/>
        <v xml:space="preserve"> </v>
      </c>
      <c r="E157" s="40">
        <f t="shared" ca="1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">
      <c r="A158" s="45">
        <v>35502</v>
      </c>
      <c r="B158" s="40" t="s">
        <v>110</v>
      </c>
      <c r="C158" s="40" t="e">
        <f t="shared" ca="1" si="25"/>
        <v>#VALUE!</v>
      </c>
      <c r="D158" s="40" t="str">
        <f t="shared" ca="1" si="26"/>
        <v xml:space="preserve"> </v>
      </c>
      <c r="E158" s="40">
        <f t="shared" ca="1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">
      <c r="A159" s="45">
        <v>35503</v>
      </c>
      <c r="B159" s="40" t="s">
        <v>110</v>
      </c>
      <c r="C159" s="40" t="e">
        <f t="shared" ca="1" si="25"/>
        <v>#VALUE!</v>
      </c>
      <c r="D159" s="40" t="str">
        <f t="shared" ca="1" si="26"/>
        <v xml:space="preserve"> </v>
      </c>
      <c r="E159" s="40">
        <f t="shared" ca="1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">
      <c r="A160" s="45">
        <v>35506</v>
      </c>
      <c r="B160" s="40" t="s">
        <v>110</v>
      </c>
      <c r="C160" s="40" t="e">
        <f t="shared" ca="1" si="25"/>
        <v>#VALUE!</v>
      </c>
      <c r="D160" s="40" t="str">
        <f t="shared" ca="1" si="26"/>
        <v xml:space="preserve"> </v>
      </c>
      <c r="E160" s="40">
        <f t="shared" ca="1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">
      <c r="A161" s="45">
        <v>35507</v>
      </c>
      <c r="B161" s="40" t="s">
        <v>110</v>
      </c>
      <c r="C161" s="40" t="e">
        <f t="shared" ca="1" si="25"/>
        <v>#VALUE!</v>
      </c>
      <c r="D161" s="40" t="str">
        <f t="shared" ca="1" si="26"/>
        <v xml:space="preserve"> </v>
      </c>
      <c r="E161" s="40">
        <f t="shared" ca="1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">
      <c r="A162" s="45">
        <v>35513</v>
      </c>
      <c r="B162" s="40" t="s">
        <v>110</v>
      </c>
      <c r="C162" s="40" t="e">
        <f t="shared" ca="1" si="25"/>
        <v>#VALUE!</v>
      </c>
      <c r="D162" s="40" t="str">
        <f t="shared" ca="1" si="26"/>
        <v xml:space="preserve"> </v>
      </c>
      <c r="E162" s="40">
        <f t="shared" ca="1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">
      <c r="A163" s="45">
        <v>35514</v>
      </c>
      <c r="B163" s="40" t="s">
        <v>111</v>
      </c>
      <c r="C163" s="40" t="e">
        <f t="shared" ca="1" si="25"/>
        <v>#VALUE!</v>
      </c>
      <c r="D163" s="40" t="str">
        <f t="shared" ca="1" si="26"/>
        <v xml:space="preserve"> </v>
      </c>
      <c r="E163" s="40">
        <f t="shared" ca="1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">
      <c r="A164" s="45">
        <v>35515</v>
      </c>
      <c r="B164" s="40" t="s">
        <v>111</v>
      </c>
      <c r="C164" s="40" t="e">
        <f t="shared" ca="1" si="25"/>
        <v>#VALUE!</v>
      </c>
      <c r="D164" s="40" t="str">
        <f t="shared" ca="1" si="26"/>
        <v xml:space="preserve"> </v>
      </c>
      <c r="E164" s="40">
        <f t="shared" ca="1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">
      <c r="A165" s="45">
        <v>35516</v>
      </c>
      <c r="B165" s="40" t="s">
        <v>111</v>
      </c>
      <c r="C165" s="40" t="e">
        <f t="shared" ca="1" si="25"/>
        <v>#VALUE!</v>
      </c>
      <c r="D165" s="40" t="str">
        <f t="shared" ca="1" si="26"/>
        <v xml:space="preserve"> </v>
      </c>
      <c r="E165" s="40">
        <f t="shared" ca="1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">
      <c r="A166" s="45">
        <v>35520</v>
      </c>
      <c r="B166" s="40" t="s">
        <v>111</v>
      </c>
      <c r="C166" s="40" t="e">
        <f t="shared" ca="1" si="25"/>
        <v>#VALUE!</v>
      </c>
      <c r="D166" s="40" t="str">
        <f t="shared" ca="1" si="26"/>
        <v xml:space="preserve"> </v>
      </c>
      <c r="E166" s="40">
        <f t="shared" ca="1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">
      <c r="A167" s="45">
        <v>35522</v>
      </c>
      <c r="B167" s="40" t="s">
        <v>111</v>
      </c>
      <c r="C167" s="40" t="e">
        <f t="shared" ca="1" si="25"/>
        <v>#VALUE!</v>
      </c>
      <c r="D167" s="40" t="str">
        <f t="shared" ca="1" si="26"/>
        <v xml:space="preserve"> </v>
      </c>
      <c r="E167" s="40">
        <f t="shared" ca="1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">
      <c r="A168" s="45">
        <v>35523</v>
      </c>
      <c r="B168" s="40" t="s">
        <v>111</v>
      </c>
      <c r="C168" s="40" t="e">
        <f t="shared" ca="1" si="25"/>
        <v>#VALUE!</v>
      </c>
      <c r="D168" s="40" t="str">
        <f t="shared" ca="1" si="26"/>
        <v xml:space="preserve"> </v>
      </c>
      <c r="E168" s="40">
        <f t="shared" ca="1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">
      <c r="A169" s="45">
        <v>35524</v>
      </c>
      <c r="B169" s="40" t="s">
        <v>111</v>
      </c>
      <c r="C169" s="40" t="e">
        <f t="shared" ca="1" si="25"/>
        <v>#VALUE!</v>
      </c>
      <c r="D169" s="40" t="str">
        <f t="shared" ca="1" si="26"/>
        <v xml:space="preserve"> </v>
      </c>
      <c r="E169" s="40">
        <f t="shared" ca="1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">
      <c r="A170" s="45">
        <v>35527</v>
      </c>
      <c r="B170" s="40" t="s">
        <v>111</v>
      </c>
      <c r="C170" s="40" t="e">
        <f t="shared" ca="1" si="25"/>
        <v>#VALUE!</v>
      </c>
      <c r="D170" s="40" t="str">
        <f t="shared" ca="1" si="26"/>
        <v xml:space="preserve"> </v>
      </c>
      <c r="E170" s="40">
        <f t="shared" ca="1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">
      <c r="A171" s="45">
        <v>35528</v>
      </c>
      <c r="B171" s="40" t="s">
        <v>111</v>
      </c>
      <c r="C171" s="40" t="e">
        <f t="shared" ca="1" si="25"/>
        <v>#VALUE!</v>
      </c>
      <c r="D171" s="40" t="str">
        <f t="shared" ca="1" si="26"/>
        <v xml:space="preserve"> </v>
      </c>
      <c r="E171" s="40">
        <f t="shared" ca="1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">
      <c r="A172" s="45">
        <v>35529</v>
      </c>
      <c r="B172" s="40" t="s">
        <v>111</v>
      </c>
      <c r="C172" s="40" t="e">
        <f t="shared" ca="1" si="25"/>
        <v>#VALUE!</v>
      </c>
      <c r="D172" s="40" t="str">
        <f t="shared" ca="1" si="26"/>
        <v xml:space="preserve"> </v>
      </c>
      <c r="E172" s="40">
        <f t="shared" ca="1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">
      <c r="A173" s="45">
        <v>35530</v>
      </c>
      <c r="B173" s="40" t="s">
        <v>111</v>
      </c>
      <c r="C173" s="40" t="e">
        <f t="shared" ca="1" si="25"/>
        <v>#VALUE!</v>
      </c>
      <c r="D173" s="40" t="str">
        <f t="shared" ca="1" si="26"/>
        <v xml:space="preserve"> </v>
      </c>
      <c r="E173" s="40">
        <f t="shared" ca="1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">
      <c r="A174" s="45">
        <v>35531</v>
      </c>
      <c r="B174" s="40" t="s">
        <v>111</v>
      </c>
      <c r="C174" s="40" t="e">
        <f t="shared" ca="1" si="25"/>
        <v>#VALUE!</v>
      </c>
      <c r="D174" s="40" t="str">
        <f t="shared" ca="1" si="26"/>
        <v xml:space="preserve"> </v>
      </c>
      <c r="E174" s="40">
        <f t="shared" ca="1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">
      <c r="A175" s="45">
        <v>35534</v>
      </c>
      <c r="B175" s="40" t="s">
        <v>111</v>
      </c>
      <c r="C175" s="40" t="e">
        <f t="shared" ca="1" si="25"/>
        <v>#VALUE!</v>
      </c>
      <c r="D175" s="40" t="str">
        <f t="shared" ca="1" si="26"/>
        <v xml:space="preserve"> </v>
      </c>
      <c r="E175" s="40">
        <f t="shared" ca="1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">
      <c r="A176" s="45">
        <v>35535</v>
      </c>
      <c r="B176" s="40" t="s">
        <v>111</v>
      </c>
      <c r="C176" s="40" t="e">
        <f t="shared" ca="1" si="25"/>
        <v>#VALUE!</v>
      </c>
      <c r="D176" s="40" t="str">
        <f t="shared" ca="1" si="26"/>
        <v xml:space="preserve"> </v>
      </c>
      <c r="E176" s="40">
        <f t="shared" ca="1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">
      <c r="A177" s="45">
        <v>35536</v>
      </c>
      <c r="B177" s="40" t="s">
        <v>111</v>
      </c>
      <c r="C177" s="40" t="e">
        <f t="shared" ca="1" si="25"/>
        <v>#VALUE!</v>
      </c>
      <c r="D177" s="40" t="str">
        <f t="shared" ca="1" si="26"/>
        <v xml:space="preserve"> </v>
      </c>
      <c r="E177" s="40">
        <f t="shared" ca="1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">
      <c r="A178" s="45">
        <v>35537</v>
      </c>
      <c r="B178" s="40" t="s">
        <v>111</v>
      </c>
      <c r="C178" s="40" t="e">
        <f t="shared" ca="1" si="25"/>
        <v>#VALUE!</v>
      </c>
      <c r="D178" s="40" t="str">
        <f t="shared" ca="1" si="26"/>
        <v xml:space="preserve"> </v>
      </c>
      <c r="E178" s="40">
        <f t="shared" ca="1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">
      <c r="A179" s="45">
        <v>35538</v>
      </c>
      <c r="B179" s="40" t="s">
        <v>111</v>
      </c>
      <c r="C179" s="40" t="e">
        <f t="shared" ca="1" si="25"/>
        <v>#VALUE!</v>
      </c>
      <c r="D179" s="40" t="str">
        <f t="shared" ca="1" si="26"/>
        <v xml:space="preserve"> </v>
      </c>
      <c r="E179" s="40">
        <f t="shared" ca="1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">
      <c r="A180" s="45">
        <v>35541</v>
      </c>
      <c r="B180" s="40" t="s">
        <v>111</v>
      </c>
      <c r="C180" s="40" t="e">
        <f t="shared" ca="1" si="25"/>
        <v>#VALUE!</v>
      </c>
      <c r="D180" s="40" t="str">
        <f t="shared" ca="1" si="26"/>
        <v xml:space="preserve"> </v>
      </c>
      <c r="E180" s="40">
        <f t="shared" ca="1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">
      <c r="A181" s="45">
        <v>35542</v>
      </c>
      <c r="B181" s="40" t="s">
        <v>111</v>
      </c>
      <c r="C181" s="40" t="e">
        <f t="shared" ca="1" si="25"/>
        <v>#VALUE!</v>
      </c>
      <c r="D181" s="40" t="str">
        <f t="shared" ca="1" si="26"/>
        <v xml:space="preserve"> </v>
      </c>
      <c r="E181" s="40">
        <f t="shared" ca="1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">
      <c r="A182" s="45">
        <v>35543</v>
      </c>
      <c r="B182" s="40" t="s">
        <v>111</v>
      </c>
      <c r="C182" s="40" t="e">
        <f t="shared" ca="1" si="25"/>
        <v>#VALUE!</v>
      </c>
      <c r="D182" s="40" t="str">
        <f t="shared" ca="1" si="26"/>
        <v xml:space="preserve"> </v>
      </c>
      <c r="E182" s="40">
        <f t="shared" ca="1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">
      <c r="A183" s="45">
        <v>35544</v>
      </c>
      <c r="B183" s="40" t="s">
        <v>111</v>
      </c>
      <c r="C183" s="40" t="e">
        <f t="shared" ca="1" si="25"/>
        <v>#VALUE!</v>
      </c>
      <c r="D183" s="40" t="str">
        <f t="shared" ca="1" si="26"/>
        <v xml:space="preserve"> </v>
      </c>
      <c r="E183" s="40">
        <f t="shared" ca="1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">
      <c r="A184" s="45">
        <v>35545</v>
      </c>
      <c r="B184" s="40" t="s">
        <v>112</v>
      </c>
      <c r="C184" s="40" t="e">
        <f t="shared" ca="1" si="25"/>
        <v>#VALUE!</v>
      </c>
      <c r="D184" s="40" t="str">
        <f t="shared" ca="1" si="26"/>
        <v xml:space="preserve"> </v>
      </c>
      <c r="E184" s="40">
        <f t="shared" ca="1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">
      <c r="A185" s="45">
        <v>35548</v>
      </c>
      <c r="B185" s="40" t="s">
        <v>112</v>
      </c>
      <c r="C185" s="40" t="e">
        <f t="shared" ca="1" si="25"/>
        <v>#VALUE!</v>
      </c>
      <c r="D185" s="40" t="str">
        <f t="shared" ca="1" si="26"/>
        <v xml:space="preserve"> </v>
      </c>
      <c r="E185" s="40">
        <f t="shared" ca="1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">
      <c r="A186" s="45">
        <v>35549</v>
      </c>
      <c r="B186" s="40" t="s">
        <v>112</v>
      </c>
      <c r="C186" s="40" t="e">
        <f t="shared" ca="1" si="25"/>
        <v>#VALUE!</v>
      </c>
      <c r="D186" s="40" t="str">
        <f t="shared" ca="1" si="26"/>
        <v xml:space="preserve"> </v>
      </c>
      <c r="E186" s="40">
        <f t="shared" ca="1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">
      <c r="A187" s="45">
        <v>35550</v>
      </c>
      <c r="B187" s="40" t="s">
        <v>112</v>
      </c>
      <c r="C187" s="40" t="e">
        <f t="shared" ca="1" si="25"/>
        <v>#VALUE!</v>
      </c>
      <c r="D187" s="40" t="str">
        <f t="shared" ca="1" si="26"/>
        <v xml:space="preserve"> </v>
      </c>
      <c r="E187" s="40">
        <f t="shared" ca="1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">
      <c r="A188" s="45">
        <v>35551</v>
      </c>
      <c r="B188" s="40" t="s">
        <v>112</v>
      </c>
      <c r="C188" s="40" t="e">
        <f t="shared" ca="1" si="25"/>
        <v>#VALUE!</v>
      </c>
      <c r="D188" s="40" t="str">
        <f t="shared" ca="1" si="26"/>
        <v xml:space="preserve"> </v>
      </c>
      <c r="E188" s="40">
        <f t="shared" ca="1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">
      <c r="A189" s="45">
        <v>35552</v>
      </c>
      <c r="B189" s="40" t="s">
        <v>112</v>
      </c>
      <c r="C189" s="40" t="e">
        <f t="shared" ca="1" si="25"/>
        <v>#VALUE!</v>
      </c>
      <c r="D189" s="40" t="str">
        <f t="shared" ca="1" si="26"/>
        <v xml:space="preserve"> </v>
      </c>
      <c r="E189" s="40">
        <f t="shared" ca="1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">
      <c r="A190" s="45">
        <v>35555</v>
      </c>
      <c r="B190" s="40" t="s">
        <v>112</v>
      </c>
      <c r="C190" s="40" t="e">
        <f t="shared" ca="1" si="25"/>
        <v>#VALUE!</v>
      </c>
      <c r="D190" s="40" t="str">
        <f t="shared" ca="1" si="26"/>
        <v xml:space="preserve"> </v>
      </c>
      <c r="E190" s="40">
        <f t="shared" ca="1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">
      <c r="A191" s="45">
        <v>35556</v>
      </c>
      <c r="B191" s="40" t="s">
        <v>112</v>
      </c>
      <c r="C191" s="40" t="e">
        <f t="shared" ca="1" si="25"/>
        <v>#VALUE!</v>
      </c>
      <c r="D191" s="40" t="str">
        <f t="shared" ca="1" si="26"/>
        <v xml:space="preserve"> </v>
      </c>
      <c r="E191" s="40">
        <f t="shared" ca="1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">
      <c r="A192" s="45">
        <v>35557</v>
      </c>
      <c r="B192" s="40" t="s">
        <v>112</v>
      </c>
      <c r="C192" s="40" t="e">
        <f t="shared" ca="1" si="25"/>
        <v>#VALUE!</v>
      </c>
      <c r="D192" s="40" t="str">
        <f t="shared" ca="1" si="26"/>
        <v xml:space="preserve"> </v>
      </c>
      <c r="E192" s="40">
        <f t="shared" ca="1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">
      <c r="A193" s="45">
        <v>35558</v>
      </c>
      <c r="B193" s="40" t="s">
        <v>112</v>
      </c>
      <c r="C193" s="40" t="e">
        <f t="shared" ca="1" si="25"/>
        <v>#VALUE!</v>
      </c>
      <c r="D193" s="40" t="str">
        <f t="shared" ca="1" si="26"/>
        <v xml:space="preserve"> </v>
      </c>
      <c r="E193" s="40">
        <f t="shared" ca="1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">
      <c r="A194" s="45">
        <v>35559</v>
      </c>
      <c r="B194" s="40" t="s">
        <v>112</v>
      </c>
      <c r="C194" s="40" t="e">
        <f t="shared" ca="1" si="25"/>
        <v>#VALUE!</v>
      </c>
      <c r="D194" s="40" t="str">
        <f t="shared" ca="1" si="26"/>
        <v xml:space="preserve"> </v>
      </c>
      <c r="E194" s="40">
        <f t="shared" ca="1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">
      <c r="A195" s="45">
        <v>35562</v>
      </c>
      <c r="B195" s="40" t="s">
        <v>112</v>
      </c>
      <c r="C195" s="40" t="e">
        <f t="shared" ca="1" si="25"/>
        <v>#VALUE!</v>
      </c>
      <c r="D195" s="40" t="str">
        <f t="shared" ca="1" si="26"/>
        <v xml:space="preserve"> </v>
      </c>
      <c r="E195" s="40">
        <f t="shared" ca="1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">
      <c r="A196" s="45">
        <v>35563</v>
      </c>
      <c r="B196" s="40" t="s">
        <v>112</v>
      </c>
      <c r="C196" s="40" t="e">
        <f t="shared" ca="1" si="25"/>
        <v>#VALUE!</v>
      </c>
      <c r="D196" s="40" t="str">
        <f t="shared" ca="1" si="26"/>
        <v xml:space="preserve"> </v>
      </c>
      <c r="E196" s="40">
        <f t="shared" ca="1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">
      <c r="A197" s="45">
        <v>35564</v>
      </c>
      <c r="B197" s="40" t="s">
        <v>112</v>
      </c>
      <c r="C197" s="40" t="e">
        <f t="shared" ca="1" si="25"/>
        <v>#VALUE!</v>
      </c>
      <c r="D197" s="40" t="str">
        <f t="shared" ca="1" si="26"/>
        <v xml:space="preserve"> </v>
      </c>
      <c r="E197" s="40">
        <f t="shared" ca="1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">
      <c r="A198" s="45">
        <v>35565</v>
      </c>
      <c r="B198" s="40" t="s">
        <v>112</v>
      </c>
      <c r="C198" s="40" t="e">
        <f t="shared" ref="C198:C261" ca="1" si="34">IF(SWAPFIXED="FIXED",D198,D198-E198)</f>
        <v>#VALUE!</v>
      </c>
      <c r="D198" s="40" t="str">
        <f t="shared" ref="D198:E261" ca="1" si="35">VLOOKUP($A198,SWAPLOOK,HLOOKUP(D$2,SWAPLOOK,2,FALSE),FALSE)</f>
        <v xml:space="preserve"> </v>
      </c>
      <c r="E198" s="40">
        <f t="shared" ca="1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">
      <c r="A199" s="45">
        <v>35566</v>
      </c>
      <c r="B199" s="40" t="s">
        <v>112</v>
      </c>
      <c r="C199" s="40" t="e">
        <f t="shared" ca="1" si="34"/>
        <v>#VALUE!</v>
      </c>
      <c r="D199" s="40" t="str">
        <f t="shared" ca="1" si="35"/>
        <v xml:space="preserve"> </v>
      </c>
      <c r="E199" s="40">
        <f t="shared" ca="1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">
      <c r="A200" s="45">
        <v>35569</v>
      </c>
      <c r="B200" s="40" t="s">
        <v>112</v>
      </c>
      <c r="C200" s="40" t="e">
        <f t="shared" ca="1" si="34"/>
        <v>#VALUE!</v>
      </c>
      <c r="D200" s="40" t="str">
        <f t="shared" ca="1" si="35"/>
        <v xml:space="preserve"> </v>
      </c>
      <c r="E200" s="40">
        <f t="shared" ca="1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">
      <c r="A201" s="45">
        <v>35570</v>
      </c>
      <c r="B201" s="40" t="s">
        <v>112</v>
      </c>
      <c r="C201" s="40" t="e">
        <f t="shared" ca="1" si="34"/>
        <v>#VALUE!</v>
      </c>
      <c r="D201" s="40" t="str">
        <f t="shared" ca="1" si="35"/>
        <v xml:space="preserve"> </v>
      </c>
      <c r="E201" s="40">
        <f t="shared" ca="1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">
      <c r="A202" s="45">
        <v>35571</v>
      </c>
      <c r="B202" s="40" t="s">
        <v>112</v>
      </c>
      <c r="C202" s="40" t="e">
        <f t="shared" ca="1" si="34"/>
        <v>#VALUE!</v>
      </c>
      <c r="D202" s="40" t="str">
        <f t="shared" ca="1" si="35"/>
        <v xml:space="preserve"> </v>
      </c>
      <c r="E202" s="40">
        <f t="shared" ca="1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">
      <c r="A203" s="45">
        <v>35572</v>
      </c>
      <c r="B203" s="40" t="s">
        <v>112</v>
      </c>
      <c r="C203" s="40" t="e">
        <f t="shared" ca="1" si="34"/>
        <v>#VALUE!</v>
      </c>
      <c r="D203" s="40" t="str">
        <f t="shared" ca="1" si="35"/>
        <v xml:space="preserve"> </v>
      </c>
      <c r="E203" s="40">
        <f t="shared" ca="1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">
      <c r="A204" s="45">
        <v>35573</v>
      </c>
      <c r="B204" s="40" t="s">
        <v>112</v>
      </c>
      <c r="C204" s="40" t="e">
        <f t="shared" ca="1" si="34"/>
        <v>#VALUE!</v>
      </c>
      <c r="D204" s="40" t="str">
        <f t="shared" ca="1" si="35"/>
        <v xml:space="preserve"> </v>
      </c>
      <c r="E204" s="40">
        <f t="shared" ca="1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">
      <c r="A205" s="45">
        <v>35577</v>
      </c>
      <c r="B205" s="40" t="s">
        <v>112</v>
      </c>
      <c r="C205" s="40" t="e">
        <f t="shared" ca="1" si="34"/>
        <v>#VALUE!</v>
      </c>
      <c r="D205" s="40" t="str">
        <f t="shared" ca="1" si="35"/>
        <v xml:space="preserve"> </v>
      </c>
      <c r="E205" s="40">
        <f t="shared" ca="1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">
      <c r="A206" s="45">
        <v>35578</v>
      </c>
      <c r="B206" s="40" t="s">
        <v>112</v>
      </c>
      <c r="C206" s="40" t="e">
        <f t="shared" ca="1" si="34"/>
        <v>#VALUE!</v>
      </c>
      <c r="D206" s="40" t="str">
        <f t="shared" ca="1" si="35"/>
        <v xml:space="preserve"> </v>
      </c>
      <c r="E206" s="40">
        <f t="shared" ca="1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">
      <c r="A207" s="45">
        <v>35579</v>
      </c>
      <c r="B207" s="40" t="s">
        <v>113</v>
      </c>
      <c r="C207" s="40" t="e">
        <f t="shared" ca="1" si="34"/>
        <v>#VALUE!</v>
      </c>
      <c r="D207" s="40" t="str">
        <f t="shared" ca="1" si="35"/>
        <v xml:space="preserve"> </v>
      </c>
      <c r="E207" s="40">
        <f t="shared" ca="1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">
      <c r="A208" s="45">
        <v>35580</v>
      </c>
      <c r="B208" s="40" t="s">
        <v>113</v>
      </c>
      <c r="C208" s="40" t="e">
        <f t="shared" ca="1" si="34"/>
        <v>#VALUE!</v>
      </c>
      <c r="D208" s="40" t="str">
        <f t="shared" ca="1" si="35"/>
        <v xml:space="preserve"> </v>
      </c>
      <c r="E208" s="40">
        <f t="shared" ca="1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">
      <c r="A209" s="45">
        <v>35583</v>
      </c>
      <c r="B209" s="40" t="s">
        <v>113</v>
      </c>
      <c r="C209" s="40" t="e">
        <f t="shared" ca="1" si="34"/>
        <v>#VALUE!</v>
      </c>
      <c r="D209" s="40" t="str">
        <f t="shared" ca="1" si="35"/>
        <v xml:space="preserve"> </v>
      </c>
      <c r="E209" s="40">
        <f t="shared" ca="1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">
      <c r="A210" s="45">
        <v>35584</v>
      </c>
      <c r="B210" s="40" t="s">
        <v>113</v>
      </c>
      <c r="C210" s="40" t="e">
        <f t="shared" ca="1" si="34"/>
        <v>#VALUE!</v>
      </c>
      <c r="D210" s="40" t="str">
        <f t="shared" ca="1" si="35"/>
        <v xml:space="preserve"> </v>
      </c>
      <c r="E210" s="40">
        <f t="shared" ca="1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">
      <c r="A211" s="45">
        <v>35585</v>
      </c>
      <c r="B211" s="40" t="s">
        <v>113</v>
      </c>
      <c r="C211" s="40" t="e">
        <f t="shared" ca="1" si="34"/>
        <v>#VALUE!</v>
      </c>
      <c r="D211" s="40" t="str">
        <f t="shared" ca="1" si="35"/>
        <v xml:space="preserve"> </v>
      </c>
      <c r="E211" s="40">
        <f t="shared" ca="1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">
      <c r="A212" s="45">
        <v>35586</v>
      </c>
      <c r="B212" s="40" t="s">
        <v>113</v>
      </c>
      <c r="C212" s="40" t="e">
        <f t="shared" ca="1" si="34"/>
        <v>#VALUE!</v>
      </c>
      <c r="D212" s="40" t="str">
        <f t="shared" ca="1" si="35"/>
        <v xml:space="preserve"> </v>
      </c>
      <c r="E212" s="40">
        <f t="shared" ca="1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">
      <c r="A213" s="45">
        <v>35587</v>
      </c>
      <c r="B213" s="40" t="s">
        <v>113</v>
      </c>
      <c r="C213" s="40" t="e">
        <f t="shared" ca="1" si="34"/>
        <v>#VALUE!</v>
      </c>
      <c r="D213" s="40" t="str">
        <f t="shared" ca="1" si="35"/>
        <v xml:space="preserve"> </v>
      </c>
      <c r="E213" s="40">
        <f t="shared" ca="1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">
      <c r="A214" s="45">
        <v>35590</v>
      </c>
      <c r="B214" s="40" t="s">
        <v>113</v>
      </c>
      <c r="C214" s="40" t="e">
        <f t="shared" ca="1" si="34"/>
        <v>#VALUE!</v>
      </c>
      <c r="D214" s="40" t="str">
        <f t="shared" ca="1" si="35"/>
        <v xml:space="preserve"> </v>
      </c>
      <c r="E214" s="40">
        <f t="shared" ca="1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">
      <c r="A215" s="45">
        <v>35591</v>
      </c>
      <c r="B215" s="40" t="s">
        <v>113</v>
      </c>
      <c r="C215" s="40" t="e">
        <f t="shared" ca="1" si="34"/>
        <v>#VALUE!</v>
      </c>
      <c r="D215" s="40" t="str">
        <f t="shared" ca="1" si="35"/>
        <v xml:space="preserve"> </v>
      </c>
      <c r="E215" s="40">
        <f t="shared" ca="1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">
      <c r="A216" s="45">
        <v>35592</v>
      </c>
      <c r="B216" s="40" t="s">
        <v>113</v>
      </c>
      <c r="C216" s="40" t="e">
        <f t="shared" ca="1" si="34"/>
        <v>#VALUE!</v>
      </c>
      <c r="D216" s="40" t="str">
        <f t="shared" ca="1" si="35"/>
        <v xml:space="preserve"> </v>
      </c>
      <c r="E216" s="40">
        <f t="shared" ca="1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">
      <c r="A217" s="45">
        <v>35593</v>
      </c>
      <c r="B217" s="40" t="s">
        <v>113</v>
      </c>
      <c r="C217" s="40" t="e">
        <f t="shared" ca="1" si="34"/>
        <v>#VALUE!</v>
      </c>
      <c r="D217" s="40" t="str">
        <f t="shared" ca="1" si="35"/>
        <v xml:space="preserve"> </v>
      </c>
      <c r="E217" s="40">
        <f t="shared" ca="1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">
      <c r="A218" s="45">
        <v>35594</v>
      </c>
      <c r="B218" s="40" t="s">
        <v>113</v>
      </c>
      <c r="C218" s="40" t="e">
        <f t="shared" ca="1" si="34"/>
        <v>#VALUE!</v>
      </c>
      <c r="D218" s="40" t="str">
        <f t="shared" ca="1" si="35"/>
        <v xml:space="preserve"> </v>
      </c>
      <c r="E218" s="40">
        <f t="shared" ca="1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">
      <c r="A219" s="45">
        <v>35597</v>
      </c>
      <c r="B219" s="40" t="s">
        <v>113</v>
      </c>
      <c r="C219" s="40" t="e">
        <f t="shared" ca="1" si="34"/>
        <v>#VALUE!</v>
      </c>
      <c r="D219" s="40" t="str">
        <f t="shared" ca="1" si="35"/>
        <v xml:space="preserve"> </v>
      </c>
      <c r="E219" s="40">
        <f t="shared" ca="1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">
      <c r="A220" s="45">
        <v>35598</v>
      </c>
      <c r="B220" s="40" t="s">
        <v>113</v>
      </c>
      <c r="C220" s="40" t="e">
        <f t="shared" ca="1" si="34"/>
        <v>#VALUE!</v>
      </c>
      <c r="D220" s="40" t="str">
        <f t="shared" ca="1" si="35"/>
        <v xml:space="preserve"> </v>
      </c>
      <c r="E220" s="40">
        <f t="shared" ca="1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">
      <c r="A221" s="45">
        <v>35599</v>
      </c>
      <c r="B221" s="40" t="s">
        <v>113</v>
      </c>
      <c r="C221" s="40" t="e">
        <f t="shared" ca="1" si="34"/>
        <v>#VALUE!</v>
      </c>
      <c r="D221" s="40" t="str">
        <f t="shared" ca="1" si="35"/>
        <v xml:space="preserve"> </v>
      </c>
      <c r="E221" s="40">
        <f t="shared" ca="1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">
      <c r="A222" s="45">
        <v>35600</v>
      </c>
      <c r="B222" s="40" t="s">
        <v>113</v>
      </c>
      <c r="C222" s="40" t="e">
        <f t="shared" ca="1" si="34"/>
        <v>#VALUE!</v>
      </c>
      <c r="D222" s="40" t="str">
        <f t="shared" ca="1" si="35"/>
        <v xml:space="preserve"> </v>
      </c>
      <c r="E222" s="40">
        <f t="shared" ca="1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">
      <c r="A223" s="45">
        <v>35601</v>
      </c>
      <c r="B223" s="40" t="s">
        <v>113</v>
      </c>
      <c r="C223" s="40" t="e">
        <f t="shared" ca="1" si="34"/>
        <v>#VALUE!</v>
      </c>
      <c r="D223" s="40" t="str">
        <f t="shared" ca="1" si="35"/>
        <v xml:space="preserve"> </v>
      </c>
      <c r="E223" s="40">
        <f t="shared" ca="1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">
      <c r="A224" s="45">
        <v>35604</v>
      </c>
      <c r="B224" s="40" t="s">
        <v>113</v>
      </c>
      <c r="C224" s="40" t="e">
        <f t="shared" ca="1" si="34"/>
        <v>#VALUE!</v>
      </c>
      <c r="D224" s="40" t="str">
        <f t="shared" ca="1" si="35"/>
        <v xml:space="preserve"> </v>
      </c>
      <c r="E224" s="40">
        <f t="shared" ca="1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">
      <c r="A225" s="45">
        <v>35605</v>
      </c>
      <c r="B225" s="40" t="s">
        <v>113</v>
      </c>
      <c r="C225" s="40" t="e">
        <f t="shared" ca="1" si="34"/>
        <v>#VALUE!</v>
      </c>
      <c r="D225" s="40" t="str">
        <f t="shared" ca="1" si="35"/>
        <v xml:space="preserve"> </v>
      </c>
      <c r="E225" s="40">
        <f t="shared" ca="1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">
      <c r="A226" s="45">
        <v>35606</v>
      </c>
      <c r="B226" s="40" t="s">
        <v>113</v>
      </c>
      <c r="C226" s="40" t="e">
        <f t="shared" ca="1" si="34"/>
        <v>#VALUE!</v>
      </c>
      <c r="D226" s="40" t="str">
        <f t="shared" ca="1" si="35"/>
        <v xml:space="preserve"> </v>
      </c>
      <c r="E226" s="40">
        <f t="shared" ca="1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">
      <c r="A227" s="45">
        <v>35607</v>
      </c>
      <c r="B227" s="40" t="s">
        <v>113</v>
      </c>
      <c r="C227" s="40" t="e">
        <f t="shared" ca="1" si="34"/>
        <v>#VALUE!</v>
      </c>
      <c r="D227" s="40" t="str">
        <f t="shared" ca="1" si="35"/>
        <v xml:space="preserve"> </v>
      </c>
      <c r="E227" s="40">
        <f t="shared" ca="1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">
      <c r="A228" s="45">
        <v>35608</v>
      </c>
      <c r="B228" s="40" t="s">
        <v>114</v>
      </c>
      <c r="C228" s="40" t="e">
        <f t="shared" ca="1" si="34"/>
        <v>#VALUE!</v>
      </c>
      <c r="D228" s="40" t="str">
        <f t="shared" ca="1" si="35"/>
        <v xml:space="preserve"> </v>
      </c>
      <c r="E228" s="40">
        <f t="shared" ca="1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">
      <c r="A229" s="45">
        <v>35611</v>
      </c>
      <c r="B229" s="40" t="s">
        <v>114</v>
      </c>
      <c r="C229" s="40" t="e">
        <f t="shared" ca="1" si="34"/>
        <v>#VALUE!</v>
      </c>
      <c r="D229" s="40" t="str">
        <f t="shared" ca="1" si="35"/>
        <v xml:space="preserve"> </v>
      </c>
      <c r="E229" s="40">
        <f t="shared" ca="1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">
      <c r="A230" s="45">
        <v>35612</v>
      </c>
      <c r="B230" s="40" t="s">
        <v>114</v>
      </c>
      <c r="C230" s="40" t="e">
        <f t="shared" ca="1" si="34"/>
        <v>#VALUE!</v>
      </c>
      <c r="D230" s="40" t="str">
        <f t="shared" ca="1" si="35"/>
        <v xml:space="preserve"> </v>
      </c>
      <c r="E230" s="40">
        <f t="shared" ca="1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">
      <c r="A231" s="45">
        <v>35613</v>
      </c>
      <c r="B231" s="40" t="s">
        <v>114</v>
      </c>
      <c r="C231" s="40" t="e">
        <f t="shared" ca="1" si="34"/>
        <v>#VALUE!</v>
      </c>
      <c r="D231" s="40" t="str">
        <f t="shared" ca="1" si="35"/>
        <v xml:space="preserve"> </v>
      </c>
      <c r="E231" s="40">
        <f t="shared" ca="1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">
      <c r="A232" s="45">
        <v>35614</v>
      </c>
      <c r="B232" s="40" t="s">
        <v>114</v>
      </c>
      <c r="C232" s="40" t="e">
        <f t="shared" ca="1" si="34"/>
        <v>#VALUE!</v>
      </c>
      <c r="D232" s="40" t="str">
        <f t="shared" ca="1" si="35"/>
        <v xml:space="preserve"> </v>
      </c>
      <c r="E232" s="40">
        <f t="shared" ca="1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">
      <c r="A233" s="45">
        <v>35618</v>
      </c>
      <c r="B233" s="40" t="s">
        <v>114</v>
      </c>
      <c r="C233" s="40" t="e">
        <f t="shared" ca="1" si="34"/>
        <v>#VALUE!</v>
      </c>
      <c r="D233" s="40" t="str">
        <f t="shared" ca="1" si="35"/>
        <v xml:space="preserve"> </v>
      </c>
      <c r="E233" s="40">
        <f t="shared" ca="1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">
      <c r="A234" s="45">
        <v>35619</v>
      </c>
      <c r="B234" s="40" t="s">
        <v>114</v>
      </c>
      <c r="C234" s="40" t="e">
        <f t="shared" ca="1" si="34"/>
        <v>#VALUE!</v>
      </c>
      <c r="D234" s="40" t="str">
        <f t="shared" ca="1" si="35"/>
        <v xml:space="preserve"> </v>
      </c>
      <c r="E234" s="40">
        <f t="shared" ca="1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">
      <c r="A235" s="45">
        <v>35620</v>
      </c>
      <c r="B235" s="40" t="s">
        <v>114</v>
      </c>
      <c r="C235" s="40" t="e">
        <f t="shared" ca="1" si="34"/>
        <v>#VALUE!</v>
      </c>
      <c r="D235" s="40" t="str">
        <f t="shared" ca="1" si="35"/>
        <v xml:space="preserve"> </v>
      </c>
      <c r="E235" s="40">
        <f t="shared" ca="1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">
      <c r="A236" s="45">
        <v>35621</v>
      </c>
      <c r="B236" s="40" t="s">
        <v>114</v>
      </c>
      <c r="C236" s="40" t="e">
        <f t="shared" ca="1" si="34"/>
        <v>#VALUE!</v>
      </c>
      <c r="D236" s="40" t="str">
        <f t="shared" ca="1" si="35"/>
        <v xml:space="preserve"> </v>
      </c>
      <c r="E236" s="40">
        <f t="shared" ca="1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">
      <c r="A237" s="45">
        <v>35622</v>
      </c>
      <c r="B237" s="40" t="s">
        <v>114</v>
      </c>
      <c r="C237" s="40" t="e">
        <f t="shared" ca="1" si="34"/>
        <v>#VALUE!</v>
      </c>
      <c r="D237" s="40" t="str">
        <f t="shared" ca="1" si="35"/>
        <v xml:space="preserve"> </v>
      </c>
      <c r="E237" s="40">
        <f t="shared" ca="1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">
      <c r="A238" s="45">
        <v>35625</v>
      </c>
      <c r="B238" s="40" t="s">
        <v>114</v>
      </c>
      <c r="C238" s="40" t="e">
        <f t="shared" ca="1" si="34"/>
        <v>#VALUE!</v>
      </c>
      <c r="D238" s="40" t="str">
        <f t="shared" ca="1" si="35"/>
        <v xml:space="preserve"> </v>
      </c>
      <c r="E238" s="40">
        <f t="shared" ca="1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">
      <c r="A239" s="45">
        <v>35626</v>
      </c>
      <c r="B239" s="40" t="s">
        <v>114</v>
      </c>
      <c r="C239" s="40" t="e">
        <f t="shared" ca="1" si="34"/>
        <v>#VALUE!</v>
      </c>
      <c r="D239" s="40" t="str">
        <f t="shared" ca="1" si="35"/>
        <v xml:space="preserve"> </v>
      </c>
      <c r="E239" s="40">
        <f t="shared" ca="1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">
      <c r="A240" s="45">
        <v>35627</v>
      </c>
      <c r="B240" s="40" t="s">
        <v>114</v>
      </c>
      <c r="C240" s="40" t="e">
        <f t="shared" ca="1" si="34"/>
        <v>#VALUE!</v>
      </c>
      <c r="D240" s="40" t="str">
        <f t="shared" ca="1" si="35"/>
        <v xml:space="preserve"> </v>
      </c>
      <c r="E240" s="40">
        <f t="shared" ca="1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">
      <c r="A241" s="45">
        <v>35628</v>
      </c>
      <c r="B241" s="40" t="s">
        <v>114</v>
      </c>
      <c r="C241" s="40" t="e">
        <f t="shared" ca="1" si="34"/>
        <v>#VALUE!</v>
      </c>
      <c r="D241" s="40" t="str">
        <f t="shared" ca="1" si="35"/>
        <v xml:space="preserve"> </v>
      </c>
      <c r="E241" s="40">
        <f t="shared" ca="1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">
      <c r="A242" s="45">
        <v>35629</v>
      </c>
      <c r="B242" s="40" t="s">
        <v>114</v>
      </c>
      <c r="C242" s="40" t="e">
        <f t="shared" ca="1" si="34"/>
        <v>#VALUE!</v>
      </c>
      <c r="D242" s="40" t="str">
        <f t="shared" ca="1" si="35"/>
        <v xml:space="preserve"> </v>
      </c>
      <c r="E242" s="40">
        <f t="shared" ca="1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">
      <c r="A243" s="45">
        <v>35632</v>
      </c>
      <c r="B243" s="40" t="s">
        <v>114</v>
      </c>
      <c r="C243" s="40" t="e">
        <f t="shared" ca="1" si="34"/>
        <v>#VALUE!</v>
      </c>
      <c r="D243" s="40" t="str">
        <f t="shared" ca="1" si="35"/>
        <v xml:space="preserve"> </v>
      </c>
      <c r="E243" s="40">
        <f t="shared" ca="1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">
      <c r="A244" s="45">
        <v>35633</v>
      </c>
      <c r="B244" s="40" t="s">
        <v>114</v>
      </c>
      <c r="C244" s="40" t="e">
        <f t="shared" ca="1" si="34"/>
        <v>#VALUE!</v>
      </c>
      <c r="D244" s="40" t="str">
        <f t="shared" ca="1" si="35"/>
        <v xml:space="preserve"> </v>
      </c>
      <c r="E244" s="40">
        <f t="shared" ca="1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">
      <c r="A245" s="45">
        <v>35634</v>
      </c>
      <c r="B245" s="40" t="s">
        <v>114</v>
      </c>
      <c r="C245" s="40" t="e">
        <f t="shared" ca="1" si="34"/>
        <v>#VALUE!</v>
      </c>
      <c r="D245" s="40" t="str">
        <f t="shared" ca="1" si="35"/>
        <v xml:space="preserve"> </v>
      </c>
      <c r="E245" s="40">
        <f t="shared" ca="1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">
      <c r="A246" s="45">
        <v>35635</v>
      </c>
      <c r="B246" s="40" t="s">
        <v>114</v>
      </c>
      <c r="C246" s="40" t="e">
        <f t="shared" ca="1" si="34"/>
        <v>#VALUE!</v>
      </c>
      <c r="D246" s="40" t="str">
        <f t="shared" ca="1" si="35"/>
        <v xml:space="preserve"> </v>
      </c>
      <c r="E246" s="40">
        <f t="shared" ca="1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">
      <c r="A247" s="45">
        <v>35636</v>
      </c>
      <c r="B247" s="40" t="s">
        <v>114</v>
      </c>
      <c r="C247" s="40" t="e">
        <f t="shared" ca="1" si="34"/>
        <v>#VALUE!</v>
      </c>
      <c r="D247" s="40" t="str">
        <f t="shared" ca="1" si="35"/>
        <v xml:space="preserve"> </v>
      </c>
      <c r="E247" s="40">
        <f t="shared" ca="1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">
      <c r="A248" s="45">
        <v>35639</v>
      </c>
      <c r="B248" s="40" t="s">
        <v>114</v>
      </c>
      <c r="C248" s="40" t="e">
        <f t="shared" ca="1" si="34"/>
        <v>#VALUE!</v>
      </c>
      <c r="D248" s="40" t="str">
        <f t="shared" ca="1" si="35"/>
        <v xml:space="preserve"> </v>
      </c>
      <c r="E248" s="40">
        <f t="shared" ca="1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">
      <c r="A249" s="45">
        <v>35640</v>
      </c>
      <c r="B249" s="40" t="s">
        <v>114</v>
      </c>
      <c r="C249" s="40" t="e">
        <f t="shared" ca="1" si="34"/>
        <v>#VALUE!</v>
      </c>
      <c r="D249" s="40" t="str">
        <f t="shared" ca="1" si="35"/>
        <v xml:space="preserve"> </v>
      </c>
      <c r="E249" s="40">
        <f t="shared" ca="1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">
      <c r="A250" s="45">
        <v>35641</v>
      </c>
      <c r="B250" s="40" t="s">
        <v>115</v>
      </c>
      <c r="C250" s="40" t="e">
        <f t="shared" ca="1" si="34"/>
        <v>#VALUE!</v>
      </c>
      <c r="D250" s="40" t="str">
        <f t="shared" ca="1" si="35"/>
        <v xml:space="preserve"> </v>
      </c>
      <c r="E250" s="40">
        <f t="shared" ca="1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">
      <c r="A251" s="45">
        <v>35642</v>
      </c>
      <c r="B251" s="40" t="s">
        <v>115</v>
      </c>
      <c r="C251" s="40" t="e">
        <f t="shared" ca="1" si="34"/>
        <v>#VALUE!</v>
      </c>
      <c r="D251" s="40" t="str">
        <f t="shared" ca="1" si="35"/>
        <v xml:space="preserve"> </v>
      </c>
      <c r="E251" s="40">
        <f t="shared" ca="1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">
      <c r="A252" s="45">
        <v>35643</v>
      </c>
      <c r="B252" s="40" t="s">
        <v>115</v>
      </c>
      <c r="C252" s="40" t="e">
        <f t="shared" ca="1" si="34"/>
        <v>#VALUE!</v>
      </c>
      <c r="D252" s="40" t="str">
        <f t="shared" ca="1" si="35"/>
        <v xml:space="preserve"> </v>
      </c>
      <c r="E252" s="40">
        <f t="shared" ca="1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">
      <c r="A253" s="45">
        <v>35646</v>
      </c>
      <c r="B253" s="40" t="s">
        <v>115</v>
      </c>
      <c r="C253" s="40" t="e">
        <f t="shared" ca="1" si="34"/>
        <v>#VALUE!</v>
      </c>
      <c r="D253" s="40" t="str">
        <f t="shared" ca="1" si="35"/>
        <v xml:space="preserve"> </v>
      </c>
      <c r="E253" s="40">
        <f t="shared" ca="1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">
      <c r="A254" s="45">
        <v>35647</v>
      </c>
      <c r="B254" s="40" t="s">
        <v>115</v>
      </c>
      <c r="C254" s="40" t="e">
        <f t="shared" ca="1" si="34"/>
        <v>#VALUE!</v>
      </c>
      <c r="D254" s="40" t="str">
        <f t="shared" ca="1" si="35"/>
        <v xml:space="preserve"> </v>
      </c>
      <c r="E254" s="40">
        <f t="shared" ca="1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">
      <c r="A255" s="45">
        <v>35648</v>
      </c>
      <c r="B255" s="40" t="s">
        <v>115</v>
      </c>
      <c r="C255" s="40" t="e">
        <f t="shared" ca="1" si="34"/>
        <v>#VALUE!</v>
      </c>
      <c r="D255" s="40" t="str">
        <f t="shared" ca="1" si="35"/>
        <v xml:space="preserve"> </v>
      </c>
      <c r="E255" s="40">
        <f t="shared" ca="1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">
      <c r="A256" s="45">
        <v>35649</v>
      </c>
      <c r="B256" s="40" t="s">
        <v>115</v>
      </c>
      <c r="C256" s="40" t="e">
        <f t="shared" ca="1" si="34"/>
        <v>#VALUE!</v>
      </c>
      <c r="D256" s="40" t="str">
        <f t="shared" ca="1" si="35"/>
        <v xml:space="preserve"> </v>
      </c>
      <c r="E256" s="40">
        <f t="shared" ca="1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-0.10400009155273437</v>
      </c>
      <c r="AG256" s="47"/>
    </row>
    <row r="257" spans="1:33" x14ac:dyDescent="0.2">
      <c r="A257" s="45">
        <v>35650</v>
      </c>
      <c r="B257" s="40" t="s">
        <v>115</v>
      </c>
      <c r="C257" s="40" t="e">
        <f t="shared" ca="1" si="34"/>
        <v>#VALUE!</v>
      </c>
      <c r="D257" s="40" t="str">
        <f t="shared" ca="1" si="35"/>
        <v xml:space="preserve"> </v>
      </c>
      <c r="E257" s="40">
        <f t="shared" ca="1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">
      <c r="A258" s="45">
        <v>35653</v>
      </c>
      <c r="B258" s="40" t="s">
        <v>115</v>
      </c>
      <c r="C258" s="40" t="e">
        <f t="shared" ca="1" si="34"/>
        <v>#VALUE!</v>
      </c>
      <c r="D258" s="40" t="str">
        <f t="shared" ca="1" si="35"/>
        <v xml:space="preserve"> </v>
      </c>
      <c r="E258" s="40">
        <f t="shared" ca="1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">
      <c r="A259" s="45">
        <v>35654</v>
      </c>
      <c r="B259" s="40" t="s">
        <v>115</v>
      </c>
      <c r="C259" s="40" t="e">
        <f t="shared" ca="1" si="34"/>
        <v>#VALUE!</v>
      </c>
      <c r="D259" s="40" t="str">
        <f t="shared" ca="1" si="35"/>
        <v xml:space="preserve"> </v>
      </c>
      <c r="E259" s="40">
        <f t="shared" ca="1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">
      <c r="A260" s="45">
        <v>35655</v>
      </c>
      <c r="B260" s="40" t="s">
        <v>115</v>
      </c>
      <c r="C260" s="40" t="e">
        <f t="shared" ca="1" si="34"/>
        <v>#VALUE!</v>
      </c>
      <c r="D260" s="40" t="str">
        <f t="shared" ca="1" si="35"/>
        <v xml:space="preserve"> </v>
      </c>
      <c r="E260" s="40">
        <f t="shared" ca="1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">
      <c r="A261" s="45">
        <v>35656</v>
      </c>
      <c r="B261" s="40" t="s">
        <v>115</v>
      </c>
      <c r="C261" s="40" t="e">
        <f t="shared" ca="1" si="34"/>
        <v>#VALUE!</v>
      </c>
      <c r="D261" s="40" t="str">
        <f t="shared" ca="1" si="35"/>
        <v xml:space="preserve"> </v>
      </c>
      <c r="E261" s="40">
        <f t="shared" ca="1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">
      <c r="A262" s="45">
        <v>35657</v>
      </c>
      <c r="B262" s="40" t="s">
        <v>115</v>
      </c>
      <c r="C262" s="40" t="e">
        <f t="shared" ref="C262:C325" ca="1" si="43">IF(SWAPFIXED="FIXED",D262,D262-E262)</f>
        <v>#VALUE!</v>
      </c>
      <c r="D262" s="40" t="str">
        <f t="shared" ref="D262:E325" ca="1" si="44">VLOOKUP($A262,SWAPLOOK,HLOOKUP(D$2,SWAPLOOK,2,FALSE),FALSE)</f>
        <v xml:space="preserve"> </v>
      </c>
      <c r="E262" s="40">
        <f t="shared" ca="1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">
      <c r="A263" s="45">
        <v>35660</v>
      </c>
      <c r="B263" s="40" t="s">
        <v>115</v>
      </c>
      <c r="C263" s="40" t="e">
        <f t="shared" ca="1" si="43"/>
        <v>#VALUE!</v>
      </c>
      <c r="D263" s="40" t="str">
        <f t="shared" ca="1" si="44"/>
        <v xml:space="preserve"> </v>
      </c>
      <c r="E263" s="40">
        <f t="shared" ca="1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">
      <c r="A264" s="45">
        <v>35661</v>
      </c>
      <c r="B264" s="40" t="s">
        <v>115</v>
      </c>
      <c r="C264" s="40" t="e">
        <f t="shared" ca="1" si="43"/>
        <v>#VALUE!</v>
      </c>
      <c r="D264" s="40" t="str">
        <f t="shared" ca="1" si="44"/>
        <v xml:space="preserve"> </v>
      </c>
      <c r="E264" s="40">
        <f t="shared" ca="1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">
      <c r="A265" s="45">
        <v>35662</v>
      </c>
      <c r="B265" s="40" t="s">
        <v>115</v>
      </c>
      <c r="C265" s="40" t="e">
        <f t="shared" ca="1" si="43"/>
        <v>#VALUE!</v>
      </c>
      <c r="D265" s="40" t="str">
        <f t="shared" ca="1" si="44"/>
        <v xml:space="preserve"> </v>
      </c>
      <c r="E265" s="40">
        <f t="shared" ca="1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">
      <c r="A266" s="45">
        <v>35663</v>
      </c>
      <c r="B266" s="40" t="s">
        <v>115</v>
      </c>
      <c r="C266" s="40" t="e">
        <f t="shared" ca="1" si="43"/>
        <v>#VALUE!</v>
      </c>
      <c r="D266" s="40" t="str">
        <f t="shared" ca="1" si="44"/>
        <v xml:space="preserve"> </v>
      </c>
      <c r="E266" s="40">
        <f t="shared" ca="1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">
      <c r="A267" s="45">
        <v>35664</v>
      </c>
      <c r="B267" s="40" t="s">
        <v>115</v>
      </c>
      <c r="C267" s="40" t="e">
        <f t="shared" ca="1" si="43"/>
        <v>#VALUE!</v>
      </c>
      <c r="D267" s="40" t="str">
        <f t="shared" ca="1" si="44"/>
        <v xml:space="preserve"> </v>
      </c>
      <c r="E267" s="40">
        <f t="shared" ca="1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">
      <c r="A268" s="45">
        <v>35667</v>
      </c>
      <c r="B268" s="40" t="s">
        <v>115</v>
      </c>
      <c r="C268" s="40" t="e">
        <f t="shared" ca="1" si="43"/>
        <v>#VALUE!</v>
      </c>
      <c r="D268" s="40" t="str">
        <f t="shared" ca="1" si="44"/>
        <v xml:space="preserve"> </v>
      </c>
      <c r="E268" s="40">
        <f t="shared" ca="1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">
      <c r="A269" s="45">
        <v>35668</v>
      </c>
      <c r="B269" s="40" t="s">
        <v>115</v>
      </c>
      <c r="C269" s="40" t="e">
        <f t="shared" ca="1" si="43"/>
        <v>#VALUE!</v>
      </c>
      <c r="D269" s="40" t="str">
        <f t="shared" ca="1" si="44"/>
        <v xml:space="preserve"> </v>
      </c>
      <c r="E269" s="40">
        <f t="shared" ca="1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">
      <c r="A270" s="45">
        <v>35669</v>
      </c>
      <c r="B270" s="40" t="s">
        <v>115</v>
      </c>
      <c r="C270" s="40" t="e">
        <f t="shared" ca="1" si="43"/>
        <v>#VALUE!</v>
      </c>
      <c r="D270" s="40" t="str">
        <f t="shared" ca="1" si="44"/>
        <v xml:space="preserve"> </v>
      </c>
      <c r="E270" s="40">
        <f t="shared" ca="1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">
      <c r="A271" s="45">
        <v>35670</v>
      </c>
      <c r="B271" s="40" t="s">
        <v>116</v>
      </c>
      <c r="C271" s="40" t="e">
        <f t="shared" ca="1" si="43"/>
        <v>#VALUE!</v>
      </c>
      <c r="D271" s="40" t="str">
        <f t="shared" ca="1" si="44"/>
        <v xml:space="preserve"> </v>
      </c>
      <c r="E271" s="40">
        <f t="shared" ca="1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">
      <c r="A272" s="45">
        <v>35671</v>
      </c>
      <c r="B272" s="40" t="s">
        <v>116</v>
      </c>
      <c r="C272" s="40" t="e">
        <f t="shared" ca="1" si="43"/>
        <v>#VALUE!</v>
      </c>
      <c r="D272" s="40" t="str">
        <f t="shared" ca="1" si="44"/>
        <v xml:space="preserve"> </v>
      </c>
      <c r="E272" s="40">
        <f t="shared" ca="1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">
      <c r="A273" s="45">
        <v>35675</v>
      </c>
      <c r="B273" s="40" t="s">
        <v>116</v>
      </c>
      <c r="C273" s="40" t="e">
        <f t="shared" ca="1" si="43"/>
        <v>#VALUE!</v>
      </c>
      <c r="D273" s="40" t="str">
        <f t="shared" ca="1" si="44"/>
        <v xml:space="preserve"> </v>
      </c>
      <c r="E273" s="40">
        <f t="shared" ca="1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">
      <c r="A274" s="45">
        <v>35676</v>
      </c>
      <c r="B274" s="40" t="s">
        <v>116</v>
      </c>
      <c r="C274" s="40" t="e">
        <f t="shared" ca="1" si="43"/>
        <v>#VALUE!</v>
      </c>
      <c r="D274" s="40" t="str">
        <f t="shared" ca="1" si="44"/>
        <v xml:space="preserve"> </v>
      </c>
      <c r="E274" s="40">
        <f t="shared" ca="1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">
      <c r="A275" s="45">
        <v>35677</v>
      </c>
      <c r="B275" s="40" t="s">
        <v>116</v>
      </c>
      <c r="C275" s="40" t="e">
        <f t="shared" ca="1" si="43"/>
        <v>#VALUE!</v>
      </c>
      <c r="D275" s="40" t="str">
        <f t="shared" ca="1" si="44"/>
        <v xml:space="preserve"> </v>
      </c>
      <c r="E275" s="40">
        <f t="shared" ca="1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">
      <c r="A276" s="45">
        <v>35678</v>
      </c>
      <c r="B276" s="40" t="s">
        <v>116</v>
      </c>
      <c r="C276" s="40" t="e">
        <f t="shared" ca="1" si="43"/>
        <v>#VALUE!</v>
      </c>
      <c r="D276" s="40" t="str">
        <f t="shared" ca="1" si="44"/>
        <v xml:space="preserve"> </v>
      </c>
      <c r="E276" s="40">
        <f t="shared" ca="1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">
      <c r="A277" s="45">
        <v>35681</v>
      </c>
      <c r="B277" s="40" t="s">
        <v>116</v>
      </c>
      <c r="C277" s="40" t="e">
        <f t="shared" ca="1" si="43"/>
        <v>#VALUE!</v>
      </c>
      <c r="D277" s="40" t="str">
        <f t="shared" ca="1" si="44"/>
        <v xml:space="preserve"> </v>
      </c>
      <c r="E277" s="40">
        <f t="shared" ca="1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">
      <c r="A278" s="45">
        <v>35682</v>
      </c>
      <c r="B278" s="40" t="s">
        <v>116</v>
      </c>
      <c r="C278" s="40" t="e">
        <f t="shared" ca="1" si="43"/>
        <v>#VALUE!</v>
      </c>
      <c r="D278" s="40" t="str">
        <f t="shared" ca="1" si="44"/>
        <v xml:space="preserve"> </v>
      </c>
      <c r="E278" s="40">
        <f t="shared" ca="1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">
      <c r="A279" s="45">
        <v>35683</v>
      </c>
      <c r="B279" s="40" t="s">
        <v>116</v>
      </c>
      <c r="C279" s="40" t="e">
        <f t="shared" ca="1" si="43"/>
        <v>#VALUE!</v>
      </c>
      <c r="D279" s="40" t="str">
        <f t="shared" ca="1" si="44"/>
        <v xml:space="preserve"> </v>
      </c>
      <c r="E279" s="40">
        <f t="shared" ca="1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">
      <c r="A280" s="45">
        <v>35684</v>
      </c>
      <c r="B280" s="40" t="s">
        <v>116</v>
      </c>
      <c r="C280" s="40" t="e">
        <f t="shared" ca="1" si="43"/>
        <v>#VALUE!</v>
      </c>
      <c r="D280" s="40" t="str">
        <f t="shared" ca="1" si="44"/>
        <v xml:space="preserve"> </v>
      </c>
      <c r="E280" s="40">
        <f t="shared" ca="1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">
      <c r="A281" s="45">
        <v>35685</v>
      </c>
      <c r="B281" s="40" t="s">
        <v>116</v>
      </c>
      <c r="C281" s="40" t="e">
        <f t="shared" ca="1" si="43"/>
        <v>#VALUE!</v>
      </c>
      <c r="D281" s="40" t="str">
        <f t="shared" ca="1" si="44"/>
        <v xml:space="preserve"> </v>
      </c>
      <c r="E281" s="40">
        <f t="shared" ca="1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">
      <c r="A282" s="45">
        <v>35688</v>
      </c>
      <c r="B282" s="40" t="s">
        <v>116</v>
      </c>
      <c r="C282" s="40" t="e">
        <f t="shared" ca="1" si="43"/>
        <v>#VALUE!</v>
      </c>
      <c r="D282" s="40" t="str">
        <f t="shared" ca="1" si="44"/>
        <v xml:space="preserve"> </v>
      </c>
      <c r="E282" s="40">
        <f t="shared" ca="1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">
      <c r="A283" s="45">
        <v>35689</v>
      </c>
      <c r="B283" s="40" t="s">
        <v>116</v>
      </c>
      <c r="C283" s="40">
        <f t="shared" ca="1" si="43"/>
        <v>-9.9999999999997868E-3</v>
      </c>
      <c r="D283" s="40">
        <f t="shared" ca="1" si="44"/>
        <v>2.7120000000000002</v>
      </c>
      <c r="E283" s="40">
        <f t="shared" ca="1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">
      <c r="A284" s="45">
        <v>35690</v>
      </c>
      <c r="B284" s="40" t="s">
        <v>116</v>
      </c>
      <c r="C284" s="40">
        <f t="shared" ca="1" si="43"/>
        <v>-1.5000000000000124E-2</v>
      </c>
      <c r="D284" s="40">
        <f t="shared" ca="1" si="44"/>
        <v>2.6679999999999997</v>
      </c>
      <c r="E284" s="40">
        <f t="shared" ca="1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">
      <c r="A285" s="46">
        <v>35691</v>
      </c>
      <c r="B285" s="40" t="s">
        <v>116</v>
      </c>
      <c r="C285" s="40">
        <f t="shared" ca="1" si="43"/>
        <v>-2.9999999999999805E-2</v>
      </c>
      <c r="D285" s="40">
        <f t="shared" ca="1" si="44"/>
        <v>2.8570000000000002</v>
      </c>
      <c r="E285" s="40">
        <f t="shared" ca="1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">
      <c r="A286" s="46">
        <v>35692</v>
      </c>
      <c r="B286" s="40" t="s">
        <v>116</v>
      </c>
      <c r="C286" s="40">
        <f t="shared" ca="1" si="43"/>
        <v>-2.9999999999999805E-2</v>
      </c>
      <c r="D286" s="40">
        <f t="shared" ca="1" si="44"/>
        <v>2.8070000000000004</v>
      </c>
      <c r="E286" s="40">
        <f t="shared" ca="1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">
      <c r="A287" s="46">
        <v>35695</v>
      </c>
      <c r="B287" s="40" t="s">
        <v>116</v>
      </c>
      <c r="C287" s="40">
        <f t="shared" ca="1" si="43"/>
        <v>-3.5000000000000142E-2</v>
      </c>
      <c r="D287" s="40">
        <f t="shared" ca="1" si="44"/>
        <v>2.9579999999999997</v>
      </c>
      <c r="E287" s="40">
        <f t="shared" ca="1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">
      <c r="A288" s="45">
        <v>35696</v>
      </c>
      <c r="B288" s="40" t="s">
        <v>116</v>
      </c>
      <c r="C288" s="40">
        <f t="shared" ca="1" si="43"/>
        <v>-6.999999999999984E-2</v>
      </c>
      <c r="D288" s="40">
        <f t="shared" ca="1" si="44"/>
        <v>2.9780000000000002</v>
      </c>
      <c r="E288" s="40">
        <f t="shared" ca="1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">
      <c r="A289" s="46">
        <v>35697</v>
      </c>
      <c r="B289" s="40" t="s">
        <v>116</v>
      </c>
      <c r="C289" s="40">
        <f t="shared" ca="1" si="43"/>
        <v>-6.999999999999984E-2</v>
      </c>
      <c r="D289" s="40">
        <f t="shared" ca="1" si="44"/>
        <v>2.9490000000000003</v>
      </c>
      <c r="E289" s="40">
        <f t="shared" ca="1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">
      <c r="A290" s="45">
        <v>35698</v>
      </c>
      <c r="B290" s="40" t="s">
        <v>116</v>
      </c>
      <c r="C290" s="40">
        <f t="shared" ca="1" si="43"/>
        <v>-0.10999999999999988</v>
      </c>
      <c r="D290" s="40">
        <f t="shared" ca="1" si="44"/>
        <v>3.1880000000000002</v>
      </c>
      <c r="E290" s="40">
        <f t="shared" ca="1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">
      <c r="A291" s="46">
        <v>35699</v>
      </c>
      <c r="B291" s="40" t="s">
        <v>116</v>
      </c>
      <c r="C291" s="40">
        <f t="shared" ca="1" si="43"/>
        <v>-0.12999999999999989</v>
      </c>
      <c r="D291" s="40">
        <f t="shared" ca="1" si="44"/>
        <v>3.2160000000000002</v>
      </c>
      <c r="E291" s="40">
        <f t="shared" ca="1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">
      <c r="A292" s="45">
        <v>35702</v>
      </c>
      <c r="B292" s="40" t="s">
        <v>117</v>
      </c>
      <c r="C292" s="40">
        <f t="shared" ca="1" si="43"/>
        <v>-0.12250000000000005</v>
      </c>
      <c r="D292" s="40">
        <f t="shared" ca="1" si="44"/>
        <v>2.8925000000000001</v>
      </c>
      <c r="E292" s="40">
        <f t="shared" ca="1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">
      <c r="A293" s="46">
        <v>35703</v>
      </c>
      <c r="B293" s="40" t="s">
        <v>117</v>
      </c>
      <c r="C293" s="40">
        <f t="shared" ca="1" si="43"/>
        <v>-0.18250000000000011</v>
      </c>
      <c r="D293" s="40">
        <f t="shared" ca="1" si="44"/>
        <v>2.8994999999999997</v>
      </c>
      <c r="E293" s="40">
        <f t="shared" ca="1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">
      <c r="A294" s="45">
        <v>35704</v>
      </c>
      <c r="B294" s="40" t="s">
        <v>117</v>
      </c>
      <c r="C294" s="40">
        <f t="shared" ca="1" si="43"/>
        <v>-0.14000000000000012</v>
      </c>
      <c r="D294" s="40">
        <f t="shared" ca="1" si="44"/>
        <v>2.984</v>
      </c>
      <c r="E294" s="40">
        <f t="shared" ca="1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">
      <c r="A295" s="45">
        <v>35705</v>
      </c>
      <c r="B295" s="40" t="s">
        <v>117</v>
      </c>
      <c r="C295" s="40">
        <f t="shared" ca="1" si="43"/>
        <v>-0.14000000000000012</v>
      </c>
      <c r="D295" s="40">
        <f t="shared" ca="1" si="44"/>
        <v>2.9729999999999999</v>
      </c>
      <c r="E295" s="40">
        <f t="shared" ca="1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">
      <c r="A296" s="45">
        <v>35706</v>
      </c>
      <c r="B296" s="40" t="s">
        <v>117</v>
      </c>
      <c r="C296" s="40">
        <f t="shared" ca="1" si="43"/>
        <v>-0.16999999999999993</v>
      </c>
      <c r="D296" s="40">
        <f t="shared" ca="1" si="44"/>
        <v>2.9550000000000001</v>
      </c>
      <c r="E296" s="40">
        <f t="shared" ca="1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">
      <c r="A297" s="45">
        <v>35709</v>
      </c>
      <c r="B297" s="40" t="s">
        <v>117</v>
      </c>
      <c r="C297" s="40">
        <f t="shared" ca="1" si="43"/>
        <v>-0.12999999999999989</v>
      </c>
      <c r="D297" s="40">
        <f t="shared" ca="1" si="44"/>
        <v>2.8490000000000002</v>
      </c>
      <c r="E297" s="40">
        <f t="shared" ca="1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">
      <c r="A298" s="45">
        <v>35710</v>
      </c>
      <c r="B298" s="40" t="s">
        <v>117</v>
      </c>
      <c r="C298" s="40">
        <f t="shared" ca="1" si="43"/>
        <v>-0.12000000000000011</v>
      </c>
      <c r="D298" s="40">
        <f t="shared" ca="1" si="44"/>
        <v>2.7569999999999997</v>
      </c>
      <c r="E298" s="40">
        <f t="shared" ca="1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">
      <c r="A299" s="45">
        <v>35711</v>
      </c>
      <c r="B299" s="40" t="s">
        <v>117</v>
      </c>
      <c r="C299" s="40">
        <f t="shared" ca="1" si="43"/>
        <v>-0.14999999999999991</v>
      </c>
      <c r="D299" s="40">
        <f t="shared" ca="1" si="44"/>
        <v>2.7650000000000001</v>
      </c>
      <c r="E299" s="40">
        <f t="shared" ca="1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">
      <c r="A300" s="45">
        <v>35712</v>
      </c>
      <c r="B300" s="40" t="s">
        <v>117</v>
      </c>
      <c r="C300" s="40">
        <f t="shared" ca="1" si="43"/>
        <v>-0.14999999999999991</v>
      </c>
      <c r="D300" s="40">
        <f t="shared" ca="1" si="44"/>
        <v>2.7760000000000002</v>
      </c>
      <c r="E300" s="40">
        <f t="shared" ca="1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">
      <c r="A301" s="45">
        <v>35713</v>
      </c>
      <c r="B301" s="40" t="s">
        <v>117</v>
      </c>
      <c r="C301" s="40">
        <f t="shared" ca="1" si="43"/>
        <v>-0.22750000000000004</v>
      </c>
      <c r="D301" s="40">
        <f t="shared" ca="1" si="44"/>
        <v>2.8544999999999998</v>
      </c>
      <c r="E301" s="40">
        <f t="shared" ca="1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">
      <c r="A302" s="45">
        <v>35716</v>
      </c>
      <c r="B302" s="40" t="s">
        <v>117</v>
      </c>
      <c r="C302" s="40">
        <f t="shared" ca="1" si="43"/>
        <v>-0.19499999999999984</v>
      </c>
      <c r="D302" s="40">
        <f t="shared" ca="1" si="44"/>
        <v>2.8380000000000001</v>
      </c>
      <c r="E302" s="40">
        <f t="shared" ca="1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">
      <c r="A303" s="45">
        <v>35717</v>
      </c>
      <c r="B303" s="40" t="s">
        <v>117</v>
      </c>
      <c r="C303" s="40">
        <f t="shared" ca="1" si="43"/>
        <v>-0.19499999999999984</v>
      </c>
      <c r="D303" s="40">
        <f t="shared" ca="1" si="44"/>
        <v>2.8109999999999999</v>
      </c>
      <c r="E303" s="40">
        <f t="shared" ca="1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">
      <c r="A304" s="45">
        <v>35718</v>
      </c>
      <c r="B304" s="40" t="s">
        <v>117</v>
      </c>
      <c r="C304" s="40">
        <f t="shared" ca="1" si="43"/>
        <v>-0.2200000000000002</v>
      </c>
      <c r="D304" s="40">
        <f t="shared" ca="1" si="44"/>
        <v>2.819</v>
      </c>
      <c r="E304" s="40">
        <f t="shared" ca="1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">
      <c r="A305" s="45">
        <v>35719</v>
      </c>
      <c r="B305" s="40" t="s">
        <v>117</v>
      </c>
      <c r="C305" s="40">
        <f t="shared" ca="1" si="43"/>
        <v>-0.29999999999999982</v>
      </c>
      <c r="D305" s="40">
        <f t="shared" ca="1" si="44"/>
        <v>2.9470000000000001</v>
      </c>
      <c r="E305" s="40">
        <f t="shared" ca="1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">
      <c r="A306" s="45">
        <v>35720</v>
      </c>
      <c r="B306" s="40" t="s">
        <v>117</v>
      </c>
      <c r="C306" s="40">
        <f t="shared" ca="1" si="43"/>
        <v>-0.33999999999999986</v>
      </c>
      <c r="D306" s="40">
        <f t="shared" ca="1" si="44"/>
        <v>2.948</v>
      </c>
      <c r="E306" s="40">
        <f t="shared" ca="1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">
      <c r="A307" s="45">
        <v>35723</v>
      </c>
      <c r="B307" s="40" t="s">
        <v>117</v>
      </c>
      <c r="C307" s="40">
        <f t="shared" ca="1" si="43"/>
        <v>-0.41999999999999993</v>
      </c>
      <c r="D307" s="40">
        <f t="shared" ca="1" si="44"/>
        <v>2.97</v>
      </c>
      <c r="E307" s="40">
        <f t="shared" ca="1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">
      <c r="A308" s="45">
        <v>35724</v>
      </c>
      <c r="B308" s="40" t="s">
        <v>117</v>
      </c>
      <c r="C308" s="40">
        <f t="shared" ca="1" si="43"/>
        <v>-0.43500000000000005</v>
      </c>
      <c r="D308" s="40">
        <f t="shared" ca="1" si="44"/>
        <v>2.9689999999999999</v>
      </c>
      <c r="E308" s="40">
        <f t="shared" ca="1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">
      <c r="A309" s="45">
        <v>35725</v>
      </c>
      <c r="B309" s="40" t="s">
        <v>117</v>
      </c>
      <c r="C309" s="40">
        <f t="shared" ca="1" si="43"/>
        <v>-0.36500000000000021</v>
      </c>
      <c r="D309" s="40">
        <f t="shared" ca="1" si="44"/>
        <v>3.1719999999999997</v>
      </c>
      <c r="E309" s="40">
        <f t="shared" ca="1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">
      <c r="A310" s="45">
        <v>35726</v>
      </c>
      <c r="B310" s="40" t="s">
        <v>117</v>
      </c>
      <c r="C310" s="40">
        <f t="shared" ca="1" si="43"/>
        <v>-0.23499999999999988</v>
      </c>
      <c r="D310" s="40">
        <f t="shared" ca="1" si="44"/>
        <v>3.194</v>
      </c>
      <c r="E310" s="40">
        <f t="shared" ca="1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">
      <c r="A311" s="45">
        <v>35727</v>
      </c>
      <c r="B311" s="40" t="s">
        <v>117</v>
      </c>
      <c r="C311" s="40">
        <f t="shared" ca="1" si="43"/>
        <v>-0.28000000000000025</v>
      </c>
      <c r="D311" s="40">
        <f t="shared" ca="1" si="44"/>
        <v>3.2679999999999998</v>
      </c>
      <c r="E311" s="40">
        <f t="shared" ca="1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">
      <c r="A312" s="45">
        <v>35730</v>
      </c>
      <c r="B312" s="40" t="s">
        <v>117</v>
      </c>
      <c r="C312" s="40">
        <f t="shared" ca="1" si="43"/>
        <v>-0.30500000000000016</v>
      </c>
      <c r="D312" s="40">
        <f t="shared" ca="1" si="44"/>
        <v>3.48</v>
      </c>
      <c r="E312" s="40">
        <f t="shared" ca="1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">
      <c r="A313" s="45">
        <v>35731</v>
      </c>
      <c r="B313" s="40" t="s">
        <v>117</v>
      </c>
      <c r="C313" s="40">
        <f t="shared" ca="1" si="43"/>
        <v>-0.10999999999999988</v>
      </c>
      <c r="D313" s="40">
        <f t="shared" ca="1" si="44"/>
        <v>3.3570000000000002</v>
      </c>
      <c r="E313" s="40">
        <f t="shared" ca="1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">
      <c r="A314" s="45">
        <v>35732</v>
      </c>
      <c r="B314" s="40" t="s">
        <v>117</v>
      </c>
      <c r="C314" s="40">
        <f t="shared" ca="1" si="43"/>
        <v>-0.16999999999999993</v>
      </c>
      <c r="D314" s="40">
        <f t="shared" ca="1" si="44"/>
        <v>3.0960000000000001</v>
      </c>
      <c r="E314" s="40">
        <f t="shared" ca="1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">
      <c r="A315" s="45">
        <v>35733</v>
      </c>
      <c r="B315" s="40" t="s">
        <v>118</v>
      </c>
      <c r="C315" s="40">
        <f t="shared" ca="1" si="43"/>
        <v>-0.2200000000000002</v>
      </c>
      <c r="D315" s="40">
        <f t="shared" ca="1" si="44"/>
        <v>3.258</v>
      </c>
      <c r="E315" s="40">
        <f t="shared" ca="1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">
      <c r="A316" s="45">
        <v>35734</v>
      </c>
      <c r="B316" s="40" t="s">
        <v>118</v>
      </c>
      <c r="C316" s="40">
        <f t="shared" ca="1" si="43"/>
        <v>-0.27</v>
      </c>
      <c r="D316" s="40">
        <f t="shared" ca="1" si="44"/>
        <v>3.282</v>
      </c>
      <c r="E316" s="40">
        <f t="shared" ca="1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">
      <c r="A317" s="45">
        <v>35737</v>
      </c>
      <c r="B317" s="40" t="s">
        <v>118</v>
      </c>
      <c r="C317" s="40">
        <f t="shared" ca="1" si="43"/>
        <v>-0.25</v>
      </c>
      <c r="D317" s="40">
        <f t="shared" ca="1" si="44"/>
        <v>3.121</v>
      </c>
      <c r="E317" s="40">
        <f t="shared" ca="1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">
      <c r="A318" s="45">
        <v>35738</v>
      </c>
      <c r="B318" s="40" t="s">
        <v>118</v>
      </c>
      <c r="C318" s="40">
        <f t="shared" ca="1" si="43"/>
        <v>-0.25</v>
      </c>
      <c r="D318" s="40">
        <f t="shared" ca="1" si="44"/>
        <v>3.173</v>
      </c>
      <c r="E318" s="40">
        <f t="shared" ca="1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">
      <c r="A319" s="45">
        <v>35739</v>
      </c>
      <c r="B319" s="40" t="s">
        <v>118</v>
      </c>
      <c r="C319" s="40">
        <f t="shared" ca="1" si="43"/>
        <v>-0.29499999999999993</v>
      </c>
      <c r="D319" s="40">
        <f t="shared" ca="1" si="44"/>
        <v>3.173</v>
      </c>
      <c r="E319" s="40">
        <f t="shared" ca="1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">
      <c r="A320" s="45">
        <v>35740</v>
      </c>
      <c r="B320" s="40" t="s">
        <v>118</v>
      </c>
      <c r="C320" s="40">
        <f t="shared" ca="1" si="43"/>
        <v>-0.28000000000000025</v>
      </c>
      <c r="D320" s="40">
        <f t="shared" ca="1" si="44"/>
        <v>3.1119999999999997</v>
      </c>
      <c r="E320" s="40">
        <f t="shared" ca="1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">
      <c r="A321" s="45">
        <v>35741</v>
      </c>
      <c r="B321" s="40" t="s">
        <v>118</v>
      </c>
      <c r="C321" s="40">
        <f t="shared" ca="1" si="43"/>
        <v>-0.2799999999999998</v>
      </c>
      <c r="D321" s="40">
        <f t="shared" ca="1" si="44"/>
        <v>2.976</v>
      </c>
      <c r="E321" s="40">
        <f t="shared" ca="1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">
      <c r="A322" s="45">
        <v>35744</v>
      </c>
      <c r="B322" s="40" t="s">
        <v>118</v>
      </c>
      <c r="C322" s="40">
        <f t="shared" ca="1" si="43"/>
        <v>-0.28249999999999975</v>
      </c>
      <c r="D322" s="40">
        <f t="shared" ca="1" si="44"/>
        <v>3.1505000000000001</v>
      </c>
      <c r="E322" s="40">
        <f t="shared" ca="1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">
      <c r="A323" s="45">
        <v>35745</v>
      </c>
      <c r="B323" s="40" t="s">
        <v>118</v>
      </c>
      <c r="C323" s="40">
        <f t="shared" ca="1" si="43"/>
        <v>-0.25249999999999995</v>
      </c>
      <c r="D323" s="40">
        <f t="shared" ca="1" si="44"/>
        <v>3.2425000000000002</v>
      </c>
      <c r="E323" s="40">
        <f t="shared" ca="1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">
      <c r="A324" s="45">
        <v>35746</v>
      </c>
      <c r="B324" s="40" t="s">
        <v>118</v>
      </c>
      <c r="C324" s="40">
        <f t="shared" ca="1" si="43"/>
        <v>-0.22750000000000004</v>
      </c>
      <c r="D324" s="40">
        <f t="shared" ca="1" si="44"/>
        <v>3.2494999999999998</v>
      </c>
      <c r="E324" s="40">
        <f t="shared" ca="1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">
      <c r="A325" s="45">
        <v>35747</v>
      </c>
      <c r="B325" s="40" t="s">
        <v>118</v>
      </c>
      <c r="C325" s="40">
        <f t="shared" ca="1" si="43"/>
        <v>-0.19249999999999989</v>
      </c>
      <c r="D325" s="40">
        <f t="shared" ca="1" si="44"/>
        <v>3.0585</v>
      </c>
      <c r="E325" s="40">
        <f t="shared" ca="1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">
      <c r="A326" s="45">
        <v>35751</v>
      </c>
      <c r="B326" s="40" t="s">
        <v>118</v>
      </c>
      <c r="C326" s="40">
        <f t="shared" ref="C326:C389" ca="1" si="54">IF(SWAPFIXED="FIXED",D326,D326-E326)</f>
        <v>-0.14500000000000002</v>
      </c>
      <c r="D326" s="40">
        <f t="shared" ref="D326:E389" ca="1" si="55">VLOOKUP($A326,SWAPLOOK,HLOOKUP(D$2,SWAPLOOK,2,FALSE),FALSE)</f>
        <v>2.8250000000000002</v>
      </c>
      <c r="E326" s="40">
        <f t="shared" ca="1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">
      <c r="A327" s="45">
        <v>35752</v>
      </c>
      <c r="B327" s="40" t="s">
        <v>118</v>
      </c>
      <c r="C327" s="40">
        <f t="shared" ca="1" si="54"/>
        <v>-0.16999999999999993</v>
      </c>
      <c r="D327" s="40">
        <f t="shared" ca="1" si="55"/>
        <v>2.7789999999999999</v>
      </c>
      <c r="E327" s="40">
        <f t="shared" ca="1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">
      <c r="A328" s="45">
        <v>35753</v>
      </c>
      <c r="B328" s="40" t="s">
        <v>118</v>
      </c>
      <c r="C328" s="40">
        <f t="shared" ca="1" si="54"/>
        <v>-0.18500000000000005</v>
      </c>
      <c r="D328" s="40">
        <f t="shared" ca="1" si="55"/>
        <v>2.6760000000000002</v>
      </c>
      <c r="E328" s="40">
        <f t="shared" ca="1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">
      <c r="A329" s="45">
        <v>35754</v>
      </c>
      <c r="B329" s="40" t="s">
        <v>118</v>
      </c>
      <c r="C329" s="40">
        <f t="shared" ca="1" si="54"/>
        <v>-0.1549999999999998</v>
      </c>
      <c r="D329" s="40">
        <f t="shared" ca="1" si="55"/>
        <v>2.5530000000000004</v>
      </c>
      <c r="E329" s="40">
        <f t="shared" ca="1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">
      <c r="A330" s="45">
        <v>35755</v>
      </c>
      <c r="B330" s="40" t="s">
        <v>118</v>
      </c>
      <c r="C330" s="40">
        <f t="shared" ca="1" si="54"/>
        <v>-0.24000000000000021</v>
      </c>
      <c r="D330" s="40">
        <f t="shared" ca="1" si="55"/>
        <v>2.5219999999999998</v>
      </c>
      <c r="E330" s="40">
        <f t="shared" ca="1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">
      <c r="A331" s="45">
        <v>35758</v>
      </c>
      <c r="B331" s="40" t="s">
        <v>118</v>
      </c>
      <c r="C331" s="40">
        <f t="shared" ca="1" si="54"/>
        <v>-0.29999999999999982</v>
      </c>
      <c r="D331" s="40">
        <f t="shared" ca="1" si="55"/>
        <v>2.2770000000000001</v>
      </c>
      <c r="E331" s="40">
        <f t="shared" ca="1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">
      <c r="A332" s="45">
        <v>35759</v>
      </c>
      <c r="B332" s="40" t="s">
        <v>131</v>
      </c>
      <c r="C332" s="40">
        <f t="shared" ca="1" si="54"/>
        <v>-0.3450000000000002</v>
      </c>
      <c r="D332" s="40">
        <f t="shared" ca="1" si="55"/>
        <v>2.3149999999999999</v>
      </c>
      <c r="E332" s="40">
        <f t="shared" ca="1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">
      <c r="A333" s="45">
        <v>35765</v>
      </c>
      <c r="B333" s="40" t="s">
        <v>131</v>
      </c>
      <c r="C333" s="40">
        <f t="shared" ca="1" si="54"/>
        <v>-0.41000000000000014</v>
      </c>
      <c r="D333" s="40">
        <f t="shared" ca="1" si="55"/>
        <v>2.3579999999999997</v>
      </c>
      <c r="E333" s="40">
        <f t="shared" ca="1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">
      <c r="A334" s="45">
        <v>35766</v>
      </c>
      <c r="B334" s="40" t="s">
        <v>131</v>
      </c>
      <c r="C334" s="40">
        <f t="shared" ca="1" si="54"/>
        <v>-0.33499999999999996</v>
      </c>
      <c r="D334" s="40">
        <f t="shared" ca="1" si="55"/>
        <v>2.383</v>
      </c>
      <c r="E334" s="40">
        <f t="shared" ca="1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">
      <c r="A335" s="45">
        <v>35767</v>
      </c>
      <c r="B335" s="40" t="s">
        <v>131</v>
      </c>
      <c r="C335" s="40">
        <f t="shared" ca="1" si="54"/>
        <v>-0.30500000000000016</v>
      </c>
      <c r="D335" s="40">
        <f t="shared" ca="1" si="55"/>
        <v>2.3039999999999998</v>
      </c>
      <c r="E335" s="40">
        <f t="shared" ca="1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">
      <c r="A336" s="45">
        <v>35768</v>
      </c>
      <c r="B336" s="40" t="s">
        <v>131</v>
      </c>
      <c r="C336" s="40">
        <f t="shared" ca="1" si="54"/>
        <v>-0.25749999999999984</v>
      </c>
      <c r="D336" s="40">
        <f t="shared" ca="1" si="55"/>
        <v>2.1985000000000001</v>
      </c>
      <c r="E336" s="40">
        <f t="shared" ca="1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">
      <c r="A337" s="45">
        <v>35769</v>
      </c>
      <c r="B337" s="40" t="s">
        <v>131</v>
      </c>
      <c r="C337" s="40">
        <f t="shared" ca="1" si="54"/>
        <v>-0.25</v>
      </c>
      <c r="D337" s="40">
        <f t="shared" ca="1" si="55"/>
        <v>2.2029999999999998</v>
      </c>
      <c r="E337" s="40">
        <f t="shared" ca="1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">
      <c r="A338" s="45">
        <v>35772</v>
      </c>
      <c r="B338" s="40" t="s">
        <v>131</v>
      </c>
      <c r="C338" s="40">
        <f t="shared" ca="1" si="54"/>
        <v>-0.22999999999999998</v>
      </c>
      <c r="D338" s="40">
        <f t="shared" ca="1" si="55"/>
        <v>2.1920000000000002</v>
      </c>
      <c r="E338" s="40">
        <f t="shared" ca="1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">
      <c r="A339" s="45">
        <v>35773</v>
      </c>
      <c r="B339" s="40" t="s">
        <v>131</v>
      </c>
      <c r="C339" s="40">
        <f t="shared" ca="1" si="54"/>
        <v>-0.24000000000000021</v>
      </c>
      <c r="D339" s="40">
        <f t="shared" ca="1" si="55"/>
        <v>2.2859999999999996</v>
      </c>
      <c r="E339" s="40">
        <f t="shared" ca="1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">
      <c r="A340" s="45">
        <v>35774</v>
      </c>
      <c r="B340" s="40" t="s">
        <v>131</v>
      </c>
      <c r="C340" s="40">
        <f t="shared" ca="1" si="54"/>
        <v>-0.18000000000000016</v>
      </c>
      <c r="D340" s="40">
        <f t="shared" ca="1" si="55"/>
        <v>2.1739999999999999</v>
      </c>
      <c r="E340" s="40">
        <f t="shared" ca="1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">
      <c r="A341" s="45">
        <v>35775</v>
      </c>
      <c r="B341" s="40" t="s">
        <v>131</v>
      </c>
      <c r="C341" s="40">
        <f t="shared" ca="1" si="54"/>
        <v>-0.17499999999999982</v>
      </c>
      <c r="D341" s="40">
        <f t="shared" ca="1" si="55"/>
        <v>2.1680000000000001</v>
      </c>
      <c r="E341" s="40">
        <f t="shared" ca="1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">
      <c r="A342" s="45">
        <v>35776</v>
      </c>
      <c r="B342" s="40" t="s">
        <v>131</v>
      </c>
      <c r="C342" s="40">
        <f t="shared" ca="1" si="54"/>
        <v>-0.16500000000000004</v>
      </c>
      <c r="D342" s="40">
        <f t="shared" ca="1" si="55"/>
        <v>2.1920000000000002</v>
      </c>
      <c r="E342" s="40">
        <f t="shared" ca="1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">
      <c r="A343" s="45">
        <v>35779</v>
      </c>
      <c r="B343" s="40" t="s">
        <v>131</v>
      </c>
      <c r="C343" s="40">
        <f t="shared" ca="1" si="54"/>
        <v>-0.12999999999999989</v>
      </c>
      <c r="D343" s="40">
        <f t="shared" ca="1" si="55"/>
        <v>2.177</v>
      </c>
      <c r="E343" s="40">
        <f t="shared" ca="1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">
      <c r="A344" s="45">
        <v>35780</v>
      </c>
      <c r="B344" s="40" t="s">
        <v>131</v>
      </c>
      <c r="C344" s="40">
        <f t="shared" ca="1" si="54"/>
        <v>-0.14000000000000012</v>
      </c>
      <c r="D344" s="40">
        <f t="shared" ca="1" si="55"/>
        <v>2.2689999999999997</v>
      </c>
      <c r="E344" s="40">
        <f t="shared" ca="1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">
      <c r="A345" s="45">
        <v>35781</v>
      </c>
      <c r="B345" s="40" t="s">
        <v>131</v>
      </c>
      <c r="C345" s="40">
        <f t="shared" ca="1" si="54"/>
        <v>-0.125</v>
      </c>
      <c r="D345" s="40">
        <f t="shared" ca="1" si="55"/>
        <v>2.3130000000000002</v>
      </c>
      <c r="E345" s="40">
        <f t="shared" ca="1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">
      <c r="A346" s="45">
        <v>35782</v>
      </c>
      <c r="B346" s="40" t="s">
        <v>131</v>
      </c>
      <c r="C346" s="40">
        <f t="shared" ca="1" si="54"/>
        <v>-5.500000000000016E-2</v>
      </c>
      <c r="D346" s="40">
        <f t="shared" ca="1" si="55"/>
        <v>2.3569999999999998</v>
      </c>
      <c r="E346" s="40">
        <f t="shared" ca="1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">
      <c r="A347" s="45">
        <v>35785</v>
      </c>
      <c r="B347" s="40" t="s">
        <v>131</v>
      </c>
      <c r="C347" s="40">
        <f t="shared" ca="1" si="54"/>
        <v>-6.4999999999999947E-2</v>
      </c>
      <c r="D347" s="40">
        <f t="shared" ca="1" si="55"/>
        <v>2.4060000000000001</v>
      </c>
      <c r="E347" s="40">
        <f t="shared" ca="1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">
      <c r="A348" s="45">
        <v>35787</v>
      </c>
      <c r="B348" s="40" t="s">
        <v>131</v>
      </c>
      <c r="C348" s="40">
        <f t="shared" ca="1" si="54"/>
        <v>-2.0000000000000018E-2</v>
      </c>
      <c r="D348" s="40">
        <f t="shared" ca="1" si="55"/>
        <v>2.1960000000000002</v>
      </c>
      <c r="E348" s="40">
        <f t="shared" ca="1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">
      <c r="A349" s="45">
        <v>35790</v>
      </c>
      <c r="B349" s="40" t="s">
        <v>131</v>
      </c>
      <c r="C349" s="40">
        <f t="shared" ca="1" si="54"/>
        <v>-4.0000000000000036E-2</v>
      </c>
      <c r="D349" s="40">
        <f t="shared" ca="1" si="55"/>
        <v>2.2119999999999997</v>
      </c>
      <c r="E349" s="40">
        <f t="shared" ca="1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">
      <c r="A350" s="46">
        <v>35793</v>
      </c>
      <c r="B350" s="40" t="s">
        <v>131</v>
      </c>
      <c r="C350" s="40">
        <f t="shared" ca="1" si="54"/>
        <v>-4.9000000000000377E-2</v>
      </c>
      <c r="D350" s="40">
        <f t="shared" ca="1" si="55"/>
        <v>2.2599999999999998</v>
      </c>
      <c r="E350" s="40">
        <f t="shared" ca="1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">
      <c r="A351" s="45">
        <v>35794</v>
      </c>
      <c r="B351" s="40" t="s">
        <v>120</v>
      </c>
      <c r="C351" s="40">
        <f t="shared" ca="1" si="54"/>
        <v>-6.999999999999984E-2</v>
      </c>
      <c r="D351" s="40">
        <f t="shared" ca="1" si="55"/>
        <v>2.165</v>
      </c>
      <c r="E351" s="40">
        <f t="shared" ca="1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">
      <c r="A352" s="45">
        <v>35795</v>
      </c>
      <c r="B352" s="40" t="s">
        <v>120</v>
      </c>
      <c r="C352" s="40">
        <f t="shared" ca="1" si="54"/>
        <v>-4.9999999999999822E-2</v>
      </c>
      <c r="D352" s="40">
        <f t="shared" ca="1" si="55"/>
        <v>2.214</v>
      </c>
      <c r="E352" s="40">
        <f t="shared" ca="1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">
      <c r="A353" s="45">
        <v>35800</v>
      </c>
      <c r="B353" s="40" t="s">
        <v>120</v>
      </c>
      <c r="C353" s="40">
        <f t="shared" ca="1" si="54"/>
        <v>-4.9999999999998934E-3</v>
      </c>
      <c r="D353" s="40">
        <f t="shared" ca="1" si="55"/>
        <v>2.202</v>
      </c>
      <c r="E353" s="40">
        <f t="shared" ca="1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">
      <c r="A354" s="45">
        <v>35801</v>
      </c>
      <c r="B354" s="40" t="s">
        <v>120</v>
      </c>
      <c r="C354" s="40">
        <f t="shared" ca="1" si="54"/>
        <v>1.5000000000000124E-2</v>
      </c>
      <c r="D354" s="40">
        <f t="shared" ca="1" si="55"/>
        <v>2.1970000000000001</v>
      </c>
      <c r="E354" s="40">
        <f t="shared" ca="1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">
      <c r="A355" s="45">
        <v>35802</v>
      </c>
      <c r="B355" s="40" t="s">
        <v>120</v>
      </c>
      <c r="C355" s="40">
        <f t="shared" ca="1" si="54"/>
        <v>6.0000000000000053E-2</v>
      </c>
      <c r="D355" s="40">
        <f t="shared" ca="1" si="55"/>
        <v>2.2050000000000001</v>
      </c>
      <c r="E355" s="40">
        <f t="shared" ca="1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">
      <c r="A356" s="45">
        <v>35803</v>
      </c>
      <c r="B356" s="40" t="s">
        <v>120</v>
      </c>
      <c r="C356" s="40">
        <f t="shared" ca="1" si="54"/>
        <v>6.999999999999984E-2</v>
      </c>
      <c r="D356" s="40">
        <f t="shared" ca="1" si="55"/>
        <v>2.1159999999999997</v>
      </c>
      <c r="E356" s="40">
        <f t="shared" ca="1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">
      <c r="A357" s="45">
        <v>35804</v>
      </c>
      <c r="B357" s="40" t="s">
        <v>120</v>
      </c>
      <c r="C357" s="40">
        <f t="shared" ca="1" si="54"/>
        <v>6.4999999999999947E-2</v>
      </c>
      <c r="D357" s="40">
        <f t="shared" ca="1" si="55"/>
        <v>2.1109999999999998</v>
      </c>
      <c r="E357" s="40">
        <f t="shared" ca="1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">
      <c r="A358" s="45">
        <v>35807</v>
      </c>
      <c r="B358" s="40" t="s">
        <v>120</v>
      </c>
      <c r="C358" s="40">
        <f t="shared" ca="1" si="54"/>
        <v>0.10000000000000009</v>
      </c>
      <c r="D358" s="40">
        <f t="shared" ca="1" si="55"/>
        <v>2.1019999999999999</v>
      </c>
      <c r="E358" s="40">
        <f t="shared" ca="1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">
      <c r="A359" s="45">
        <v>35808</v>
      </c>
      <c r="B359" s="40" t="s">
        <v>120</v>
      </c>
      <c r="C359" s="40">
        <f t="shared" ca="1" si="54"/>
        <v>0.12749999999999995</v>
      </c>
      <c r="D359" s="40">
        <f t="shared" ca="1" si="55"/>
        <v>2.1414999999999997</v>
      </c>
      <c r="E359" s="40">
        <f t="shared" ca="1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">
      <c r="A360" s="45">
        <v>35809</v>
      </c>
      <c r="B360" s="40" t="s">
        <v>120</v>
      </c>
      <c r="C360" s="40">
        <f t="shared" ca="1" si="54"/>
        <v>0.16749999999999998</v>
      </c>
      <c r="D360" s="40">
        <f t="shared" ca="1" si="55"/>
        <v>2.1835</v>
      </c>
      <c r="E360" s="40">
        <f t="shared" ca="1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">
      <c r="A361" s="45">
        <v>35810</v>
      </c>
      <c r="B361" s="40" t="s">
        <v>120</v>
      </c>
      <c r="C361" s="40">
        <f t="shared" ca="1" si="54"/>
        <v>0.18000000000000016</v>
      </c>
      <c r="D361" s="40">
        <f t="shared" ca="1" si="55"/>
        <v>2.274</v>
      </c>
      <c r="E361" s="40">
        <f t="shared" ca="1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">
      <c r="A362" s="45">
        <v>35811</v>
      </c>
      <c r="B362" s="40" t="s">
        <v>120</v>
      </c>
      <c r="C362" s="40">
        <f t="shared" ca="1" si="54"/>
        <v>0.18999999999999995</v>
      </c>
      <c r="D362" s="40">
        <f t="shared" ca="1" si="55"/>
        <v>2.3660000000000001</v>
      </c>
      <c r="E362" s="40">
        <f t="shared" ca="1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">
      <c r="A363" s="45">
        <v>35815</v>
      </c>
      <c r="B363" s="40" t="s">
        <v>120</v>
      </c>
      <c r="C363" s="40">
        <f t="shared" ca="1" si="54"/>
        <v>0.15749999999999975</v>
      </c>
      <c r="D363" s="40">
        <f t="shared" ca="1" si="55"/>
        <v>2.2725</v>
      </c>
      <c r="E363" s="40">
        <f t="shared" ca="1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">
      <c r="A364" s="45">
        <v>35816</v>
      </c>
      <c r="B364" s="40" t="s">
        <v>120</v>
      </c>
      <c r="C364" s="40">
        <f t="shared" ca="1" si="54"/>
        <v>0.10749999999999993</v>
      </c>
      <c r="D364" s="40">
        <f t="shared" ca="1" si="55"/>
        <v>2.1915</v>
      </c>
      <c r="E364" s="40">
        <f t="shared" ca="1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">
      <c r="A365" s="45">
        <v>35817</v>
      </c>
      <c r="B365" s="40" t="s">
        <v>120</v>
      </c>
      <c r="C365" s="40">
        <f t="shared" ca="1" si="54"/>
        <v>5.4999999999999716E-2</v>
      </c>
      <c r="D365" s="40">
        <f t="shared" ca="1" si="55"/>
        <v>2.2149999999999999</v>
      </c>
      <c r="E365" s="40">
        <f t="shared" ca="1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">
      <c r="A366" s="45">
        <v>35818</v>
      </c>
      <c r="B366" s="40" t="s">
        <v>120</v>
      </c>
      <c r="C366" s="40">
        <f t="shared" ca="1" si="54"/>
        <v>7.5000000000000178E-2</v>
      </c>
      <c r="D366" s="40">
        <f t="shared" ca="1" si="55"/>
        <v>2.1920000000000002</v>
      </c>
      <c r="E366" s="40">
        <f t="shared" ca="1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">
      <c r="A367" s="45">
        <v>35821</v>
      </c>
      <c r="B367" s="40" t="s">
        <v>120</v>
      </c>
      <c r="C367" s="40">
        <f t="shared" ca="1" si="54"/>
        <v>4.2499999999999982E-2</v>
      </c>
      <c r="D367" s="40">
        <f t="shared" ca="1" si="55"/>
        <v>2.1065</v>
      </c>
      <c r="E367" s="40">
        <f t="shared" ca="1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">
      <c r="A368" s="45">
        <v>35822</v>
      </c>
      <c r="B368" s="40" t="s">
        <v>120</v>
      </c>
      <c r="C368" s="40">
        <f t="shared" ca="1" si="54"/>
        <v>0</v>
      </c>
      <c r="D368" s="40">
        <f t="shared" ca="1" si="55"/>
        <v>2.0419999999999998</v>
      </c>
      <c r="E368" s="40">
        <f t="shared" ca="1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">
      <c r="A369" s="45">
        <v>35823</v>
      </c>
      <c r="B369" s="40" t="s">
        <v>120</v>
      </c>
      <c r="C369" s="40">
        <f t="shared" ca="1" si="54"/>
        <v>4.4999999999999929E-2</v>
      </c>
      <c r="D369" s="40">
        <f t="shared" ca="1" si="55"/>
        <v>2.0459999999999998</v>
      </c>
      <c r="E369" s="40">
        <f t="shared" ca="1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">
      <c r="A370" s="45">
        <v>35824</v>
      </c>
      <c r="B370" s="40" t="s">
        <v>121</v>
      </c>
      <c r="C370" s="40">
        <f t="shared" ca="1" si="54"/>
        <v>0</v>
      </c>
      <c r="D370" s="40">
        <f t="shared" ca="1" si="55"/>
        <v>2.101</v>
      </c>
      <c r="E370" s="40">
        <f t="shared" ca="1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">
      <c r="A371" s="45">
        <v>35825</v>
      </c>
      <c r="B371" s="40" t="s">
        <v>121</v>
      </c>
      <c r="C371" s="40">
        <f t="shared" ca="1" si="54"/>
        <v>-1.5000000000000124E-2</v>
      </c>
      <c r="D371" s="40">
        <f t="shared" ca="1" si="55"/>
        <v>2.242</v>
      </c>
      <c r="E371" s="40">
        <f t="shared" ca="1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">
      <c r="A372" s="45">
        <v>35828</v>
      </c>
      <c r="B372" s="40" t="s">
        <v>121</v>
      </c>
      <c r="C372" s="40">
        <f t="shared" ca="1" si="54"/>
        <v>-6.0000000000000053E-2</v>
      </c>
      <c r="D372" s="40">
        <f t="shared" ca="1" si="55"/>
        <v>2.2690000000000001</v>
      </c>
      <c r="E372" s="40">
        <f t="shared" ca="1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">
      <c r="A373" s="45">
        <v>35829</v>
      </c>
      <c r="B373" s="40" t="s">
        <v>121</v>
      </c>
      <c r="C373" s="40">
        <f t="shared" ca="1" si="54"/>
        <v>-4.0000000000000036E-2</v>
      </c>
      <c r="D373" s="40">
        <f t="shared" ca="1" si="55"/>
        <v>2.2669999999999999</v>
      </c>
      <c r="E373" s="40">
        <f t="shared" ca="1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">
      <c r="A374" s="45">
        <v>35830</v>
      </c>
      <c r="B374" s="40" t="s">
        <v>121</v>
      </c>
      <c r="C374" s="40">
        <f t="shared" ca="1" si="54"/>
        <v>-2.9999999999999805E-2</v>
      </c>
      <c r="D374" s="40">
        <f t="shared" ca="1" si="55"/>
        <v>2.2690000000000001</v>
      </c>
      <c r="E374" s="40">
        <f t="shared" ca="1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">
      <c r="A375" s="45">
        <v>35831</v>
      </c>
      <c r="B375" s="40" t="s">
        <v>121</v>
      </c>
      <c r="C375" s="40">
        <f t="shared" ca="1" si="54"/>
        <v>-4.9999999999999822E-2</v>
      </c>
      <c r="D375" s="40">
        <f t="shared" ca="1" si="55"/>
        <v>2.3330000000000002</v>
      </c>
      <c r="E375" s="40">
        <f t="shared" ca="1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">
      <c r="A376" s="45">
        <v>35832</v>
      </c>
      <c r="B376" s="40" t="s">
        <v>121</v>
      </c>
      <c r="C376" s="40">
        <f t="shared" ca="1" si="54"/>
        <v>-5.500000000000016E-2</v>
      </c>
      <c r="D376" s="40">
        <f t="shared" ca="1" si="55"/>
        <v>2.3039999999999998</v>
      </c>
      <c r="E376" s="40">
        <f t="shared" ca="1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">
      <c r="A377" s="45">
        <v>35835</v>
      </c>
      <c r="B377" s="40" t="s">
        <v>121</v>
      </c>
      <c r="C377" s="40">
        <f t="shared" ca="1" si="54"/>
        <v>-2.9999999999999805E-2</v>
      </c>
      <c r="D377" s="40">
        <f t="shared" ca="1" si="55"/>
        <v>2.1910000000000003</v>
      </c>
      <c r="E377" s="40">
        <f t="shared" ca="1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">
      <c r="A378" s="45">
        <v>35836</v>
      </c>
      <c r="B378" s="40" t="s">
        <v>121</v>
      </c>
      <c r="C378" s="40">
        <f t="shared" ca="1" si="54"/>
        <v>-2.9999999999999805E-2</v>
      </c>
      <c r="D378" s="40">
        <f t="shared" ca="1" si="55"/>
        <v>2.238</v>
      </c>
      <c r="E378" s="40">
        <f t="shared" ca="1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">
      <c r="A379" s="45">
        <v>35837</v>
      </c>
      <c r="B379" s="40" t="s">
        <v>121</v>
      </c>
      <c r="C379" s="40">
        <f t="shared" ca="1" si="54"/>
        <v>-1.5000000000000124E-2</v>
      </c>
      <c r="D379" s="40">
        <f t="shared" ca="1" si="55"/>
        <v>2.2229999999999999</v>
      </c>
      <c r="E379" s="40">
        <f t="shared" ca="1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">
      <c r="A380" s="45">
        <v>35838</v>
      </c>
      <c r="B380" s="40" t="s">
        <v>121</v>
      </c>
      <c r="C380" s="40">
        <f t="shared" ca="1" si="54"/>
        <v>0</v>
      </c>
      <c r="D380" s="40">
        <f t="shared" ca="1" si="55"/>
        <v>2.2879999999999998</v>
      </c>
      <c r="E380" s="40">
        <f t="shared" ca="1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">
      <c r="A381" s="45">
        <v>35839</v>
      </c>
      <c r="B381" s="40" t="s">
        <v>121</v>
      </c>
      <c r="C381" s="40">
        <f t="shared" ca="1" si="54"/>
        <v>-4.9999999999998934E-3</v>
      </c>
      <c r="D381" s="40">
        <f t="shared" ca="1" si="55"/>
        <v>2.2030000000000003</v>
      </c>
      <c r="E381" s="40">
        <f t="shared" ca="1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">
      <c r="A382" s="45">
        <v>35843</v>
      </c>
      <c r="B382" s="40" t="s">
        <v>121</v>
      </c>
      <c r="C382" s="40">
        <f t="shared" ca="1" si="54"/>
        <v>3.5000000000000142E-2</v>
      </c>
      <c r="D382" s="40">
        <f t="shared" ca="1" si="55"/>
        <v>2.2010000000000001</v>
      </c>
      <c r="E382" s="40">
        <f t="shared" ca="1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">
      <c r="A383" s="45">
        <v>35844</v>
      </c>
      <c r="B383" s="40" t="s">
        <v>121</v>
      </c>
      <c r="C383" s="40">
        <f t="shared" ca="1" si="54"/>
        <v>3.2500000000000195E-2</v>
      </c>
      <c r="D383" s="40">
        <f t="shared" ca="1" si="55"/>
        <v>2.2705000000000002</v>
      </c>
      <c r="E383" s="40">
        <f t="shared" ca="1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">
      <c r="A384" s="45">
        <v>35845</v>
      </c>
      <c r="B384" s="40" t="s">
        <v>121</v>
      </c>
      <c r="C384" s="40">
        <f t="shared" ca="1" si="54"/>
        <v>4.9999999999999822E-2</v>
      </c>
      <c r="D384" s="40">
        <f t="shared" ca="1" si="55"/>
        <v>2.2669999999999999</v>
      </c>
      <c r="E384" s="40">
        <f t="shared" ca="1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">
      <c r="A385" s="45">
        <v>35846</v>
      </c>
      <c r="B385" s="40" t="s">
        <v>121</v>
      </c>
      <c r="C385" s="40">
        <f t="shared" ca="1" si="54"/>
        <v>5.500000000000016E-2</v>
      </c>
      <c r="D385" s="40">
        <f t="shared" ca="1" si="55"/>
        <v>2.2530000000000001</v>
      </c>
      <c r="E385" s="40">
        <f t="shared" ca="1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">
      <c r="A386" s="45">
        <v>35849</v>
      </c>
      <c r="B386" s="40" t="s">
        <v>121</v>
      </c>
      <c r="C386" s="40">
        <f t="shared" ca="1" si="54"/>
        <v>6.7499999999999893E-2</v>
      </c>
      <c r="D386" s="40">
        <f t="shared" ca="1" si="55"/>
        <v>2.2464999999999997</v>
      </c>
      <c r="E386" s="40">
        <f t="shared" ca="1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">
      <c r="A387" s="45">
        <v>35850</v>
      </c>
      <c r="B387" s="40" t="s">
        <v>121</v>
      </c>
      <c r="C387" s="40">
        <f t="shared" ca="1" si="54"/>
        <v>8.9999999999999858E-2</v>
      </c>
      <c r="D387" s="40">
        <f t="shared" ca="1" si="55"/>
        <v>2.306</v>
      </c>
      <c r="E387" s="40">
        <f t="shared" ca="1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">
      <c r="A388" s="45">
        <v>35851</v>
      </c>
      <c r="B388" s="40" t="s">
        <v>121</v>
      </c>
      <c r="C388" s="40">
        <f t="shared" ca="1" si="54"/>
        <v>5.7500000000000107E-2</v>
      </c>
      <c r="D388" s="40">
        <f t="shared" ca="1" si="55"/>
        <v>2.3435000000000001</v>
      </c>
      <c r="E388" s="40">
        <f t="shared" ca="1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">
      <c r="A389" s="45">
        <v>35852</v>
      </c>
      <c r="B389" s="40" t="s">
        <v>122</v>
      </c>
      <c r="C389" s="40">
        <f t="shared" ca="1" si="54"/>
        <v>3.5000000000000142E-2</v>
      </c>
      <c r="D389" s="40">
        <f t="shared" ca="1" si="55"/>
        <v>2.319</v>
      </c>
      <c r="E389" s="40">
        <f t="shared" ca="1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">
      <c r="A390" s="45">
        <v>35853</v>
      </c>
      <c r="B390" s="40" t="s">
        <v>122</v>
      </c>
      <c r="C390" s="40">
        <f t="shared" ref="C390:C453" ca="1" si="64">IF(SWAPFIXED="FIXED",D390,D390-E390)</f>
        <v>6.0000000000000053E-2</v>
      </c>
      <c r="D390" s="40">
        <f t="shared" ref="D390:E453" ca="1" si="65">VLOOKUP($A390,SWAPLOOK,HLOOKUP(D$2,SWAPLOOK,2,FALSE),FALSE)</f>
        <v>2.3810000000000002</v>
      </c>
      <c r="E390" s="40">
        <f t="shared" ca="1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">
      <c r="A391" s="45">
        <v>35856</v>
      </c>
      <c r="B391" s="40" t="s">
        <v>122</v>
      </c>
      <c r="C391" s="40">
        <f t="shared" ca="1" si="64"/>
        <v>6.7499999999999893E-2</v>
      </c>
      <c r="D391" s="40">
        <f t="shared" ca="1" si="65"/>
        <v>2.3594999999999997</v>
      </c>
      <c r="E391" s="40">
        <f t="shared" ca="1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">
      <c r="A392" s="45">
        <v>35857</v>
      </c>
      <c r="B392" s="40" t="s">
        <v>122</v>
      </c>
      <c r="C392" s="40">
        <f t="shared" ca="1" si="64"/>
        <v>8.2500000000000018E-2</v>
      </c>
      <c r="D392" s="40">
        <f t="shared" ca="1" si="65"/>
        <v>2.3235000000000001</v>
      </c>
      <c r="E392" s="40">
        <f t="shared" ca="1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">
      <c r="A393" s="45">
        <v>35858</v>
      </c>
      <c r="B393" s="40" t="s">
        <v>122</v>
      </c>
      <c r="C393" s="40">
        <f t="shared" ca="1" si="64"/>
        <v>0.10000000000000009</v>
      </c>
      <c r="D393" s="40">
        <f t="shared" ca="1" si="65"/>
        <v>2.3280000000000003</v>
      </c>
      <c r="E393" s="40">
        <f t="shared" ca="1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">
      <c r="A394" s="45">
        <v>35859</v>
      </c>
      <c r="B394" s="40" t="s">
        <v>122</v>
      </c>
      <c r="C394" s="40">
        <f t="shared" ca="1" si="64"/>
        <v>0.11249999999999982</v>
      </c>
      <c r="D394" s="40">
        <f t="shared" ca="1" si="65"/>
        <v>2.2534999999999998</v>
      </c>
      <c r="E394" s="40">
        <f t="shared" ca="1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">
      <c r="A395" s="45">
        <v>35860</v>
      </c>
      <c r="B395" s="40" t="s">
        <v>122</v>
      </c>
      <c r="C395" s="40">
        <f t="shared" ca="1" si="64"/>
        <v>0.10999999999999988</v>
      </c>
      <c r="D395" s="40">
        <f t="shared" ca="1" si="65"/>
        <v>2.2389999999999999</v>
      </c>
      <c r="E395" s="40">
        <f t="shared" ca="1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">
      <c r="A396" s="45">
        <v>35863</v>
      </c>
      <c r="B396" s="40" t="s">
        <v>122</v>
      </c>
      <c r="C396" s="40">
        <f t="shared" ca="1" si="64"/>
        <v>0.10999999999999988</v>
      </c>
      <c r="D396" s="40">
        <f t="shared" ca="1" si="65"/>
        <v>2.2789999999999999</v>
      </c>
      <c r="E396" s="40">
        <f t="shared" ca="1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">
      <c r="A397" s="45">
        <v>35864</v>
      </c>
      <c r="B397" s="40" t="s">
        <v>122</v>
      </c>
      <c r="C397" s="40">
        <f t="shared" ca="1" si="64"/>
        <v>0.14500000000000002</v>
      </c>
      <c r="D397" s="40">
        <f t="shared" ca="1" si="65"/>
        <v>2.282</v>
      </c>
      <c r="E397" s="40">
        <f t="shared" ca="1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">
      <c r="A398" s="45">
        <v>35865</v>
      </c>
      <c r="B398" s="40" t="s">
        <v>122</v>
      </c>
      <c r="C398" s="40">
        <f t="shared" ca="1" si="64"/>
        <v>0.14999999999999991</v>
      </c>
      <c r="D398" s="40">
        <f t="shared" ca="1" si="65"/>
        <v>2.3220000000000001</v>
      </c>
      <c r="E398" s="40">
        <f t="shared" ca="1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">
      <c r="A399" s="45">
        <v>35866</v>
      </c>
      <c r="B399" s="40" t="s">
        <v>122</v>
      </c>
      <c r="C399" s="40">
        <f t="shared" ca="1" si="64"/>
        <v>0.14500000000000002</v>
      </c>
      <c r="D399" s="40">
        <f t="shared" ca="1" si="65"/>
        <v>2.2789999999999999</v>
      </c>
      <c r="E399" s="40">
        <f t="shared" ca="1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">
      <c r="A400" s="45">
        <v>35867</v>
      </c>
      <c r="B400" s="40" t="s">
        <v>122</v>
      </c>
      <c r="C400" s="40">
        <f t="shared" ca="1" si="64"/>
        <v>0.14999999999999991</v>
      </c>
      <c r="D400" s="40">
        <f t="shared" ca="1" si="65"/>
        <v>2.2869999999999999</v>
      </c>
      <c r="E400" s="40">
        <f t="shared" ca="1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">
      <c r="A401" s="45">
        <v>35870</v>
      </c>
      <c r="B401" s="40" t="s">
        <v>122</v>
      </c>
      <c r="C401" s="40">
        <f t="shared" ca="1" si="64"/>
        <v>0.14500000000000002</v>
      </c>
      <c r="D401" s="40">
        <f t="shared" ca="1" si="65"/>
        <v>2.2999999999999998</v>
      </c>
      <c r="E401" s="40">
        <f t="shared" ca="1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">
      <c r="A402" s="46">
        <v>35871</v>
      </c>
      <c r="B402" s="40" t="s">
        <v>122</v>
      </c>
      <c r="C402" s="40">
        <f t="shared" ca="1" si="64"/>
        <v>0.13250000000000028</v>
      </c>
      <c r="D402" s="40">
        <f t="shared" ca="1" si="65"/>
        <v>2.2875000000000001</v>
      </c>
      <c r="E402" s="40">
        <f t="shared" ca="1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">
      <c r="A403" s="46">
        <v>35872</v>
      </c>
      <c r="B403" s="40" t="s">
        <v>122</v>
      </c>
      <c r="C403" s="40">
        <f t="shared" ca="1" si="64"/>
        <v>8.4999999999999964E-2</v>
      </c>
      <c r="D403" s="40">
        <f t="shared" ca="1" si="65"/>
        <v>2.3239999999999998</v>
      </c>
      <c r="E403" s="40">
        <f t="shared" ca="1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">
      <c r="A404" s="45">
        <v>35873</v>
      </c>
      <c r="B404" s="40" t="s">
        <v>122</v>
      </c>
      <c r="C404" s="40">
        <f t="shared" ca="1" si="64"/>
        <v>5.7500000000000107E-2</v>
      </c>
      <c r="D404" s="40">
        <f t="shared" ca="1" si="65"/>
        <v>2.3574999999999999</v>
      </c>
      <c r="E404" s="40">
        <f t="shared" ca="1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">
      <c r="A405" s="45">
        <v>35874</v>
      </c>
      <c r="B405" s="40" t="s">
        <v>122</v>
      </c>
      <c r="C405" s="40">
        <f t="shared" ca="1" si="64"/>
        <v>4.4999999999999929E-2</v>
      </c>
      <c r="D405" s="40">
        <f t="shared" ca="1" si="65"/>
        <v>2.3879999999999999</v>
      </c>
      <c r="E405" s="40">
        <f t="shared" ca="1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">
      <c r="A406" s="45">
        <v>35877</v>
      </c>
      <c r="B406" s="40" t="s">
        <v>122</v>
      </c>
      <c r="C406" s="40">
        <f t="shared" ca="1" si="64"/>
        <v>2.0000000000000018E-2</v>
      </c>
      <c r="D406" s="40">
        <f t="shared" ca="1" si="65"/>
        <v>2.371</v>
      </c>
      <c r="E406" s="40">
        <f t="shared" ca="1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">
      <c r="A407" s="45">
        <v>35878</v>
      </c>
      <c r="B407" s="40" t="s">
        <v>122</v>
      </c>
      <c r="C407" s="40">
        <f t="shared" ca="1" si="64"/>
        <v>2.4999999999999911E-2</v>
      </c>
      <c r="D407" s="40">
        <f t="shared" ca="1" si="65"/>
        <v>2.355</v>
      </c>
      <c r="E407" s="40">
        <f t="shared" ca="1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">
      <c r="A408" s="45">
        <v>35879</v>
      </c>
      <c r="B408" s="40" t="s">
        <v>122</v>
      </c>
      <c r="C408" s="40">
        <f t="shared" ca="1" si="64"/>
        <v>4.9999999999998934E-3</v>
      </c>
      <c r="D408" s="40">
        <f t="shared" ca="1" si="65"/>
        <v>2.37</v>
      </c>
      <c r="E408" s="40">
        <f t="shared" ca="1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">
      <c r="A409" s="45">
        <v>35880</v>
      </c>
      <c r="B409" s="40" t="s">
        <v>122</v>
      </c>
      <c r="C409" s="40">
        <f t="shared" ca="1" si="64"/>
        <v>3.5000000000000142E-2</v>
      </c>
      <c r="D409" s="40">
        <f t="shared" ca="1" si="65"/>
        <v>2.3730000000000002</v>
      </c>
      <c r="E409" s="40">
        <f t="shared" ca="1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">
      <c r="A410" s="45">
        <v>35881</v>
      </c>
      <c r="B410" s="40" t="s">
        <v>122</v>
      </c>
      <c r="C410" s="40">
        <f t="shared" ca="1" si="64"/>
        <v>5.500000000000016E-2</v>
      </c>
      <c r="D410" s="40">
        <f t="shared" ca="1" si="65"/>
        <v>2.355</v>
      </c>
      <c r="E410" s="40">
        <f t="shared" ca="1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">
      <c r="A411" s="45">
        <v>35884</v>
      </c>
      <c r="B411" s="40" t="s">
        <v>123</v>
      </c>
      <c r="C411" s="40">
        <f t="shared" ca="1" si="64"/>
        <v>2.7499999999999858E-2</v>
      </c>
      <c r="D411" s="40">
        <f t="shared" ca="1" si="65"/>
        <v>2.4364999999999997</v>
      </c>
      <c r="E411" s="40">
        <f t="shared" ca="1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">
      <c r="A412" s="45">
        <v>35885</v>
      </c>
      <c r="B412" s="40" t="s">
        <v>123</v>
      </c>
      <c r="C412" s="40">
        <f t="shared" ca="1" si="64"/>
        <v>0</v>
      </c>
      <c r="D412" s="40">
        <f t="shared" ca="1" si="65"/>
        <v>2.5219999999999998</v>
      </c>
      <c r="E412" s="40">
        <f t="shared" ca="1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">
      <c r="A413" s="45">
        <v>35886</v>
      </c>
      <c r="B413" s="40" t="s">
        <v>123</v>
      </c>
      <c r="C413" s="40">
        <f t="shared" ca="1" si="64"/>
        <v>9.9999999999997868E-3</v>
      </c>
      <c r="D413" s="40">
        <f t="shared" ca="1" si="65"/>
        <v>2.5109999999999997</v>
      </c>
      <c r="E413" s="40">
        <f t="shared" ca="1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">
      <c r="A414" s="45">
        <v>35887</v>
      </c>
      <c r="B414" s="40" t="s">
        <v>123</v>
      </c>
      <c r="C414" s="40">
        <f t="shared" ca="1" si="64"/>
        <v>-2.4999999999999911E-2</v>
      </c>
      <c r="D414" s="40">
        <f t="shared" ca="1" si="65"/>
        <v>2.5369999999999999</v>
      </c>
      <c r="E414" s="40">
        <f t="shared" ca="1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">
      <c r="A415" s="45">
        <v>35888</v>
      </c>
      <c r="B415" s="40" t="s">
        <v>123</v>
      </c>
      <c r="C415" s="40">
        <f t="shared" ca="1" si="64"/>
        <v>7.4999999999998401E-3</v>
      </c>
      <c r="D415" s="40">
        <f t="shared" ca="1" si="65"/>
        <v>2.5634999999999999</v>
      </c>
      <c r="E415" s="40">
        <f t="shared" ca="1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">
      <c r="A416" s="45">
        <v>35891</v>
      </c>
      <c r="B416" s="40" t="s">
        <v>123</v>
      </c>
      <c r="C416" s="40">
        <f t="shared" ca="1" si="64"/>
        <v>0</v>
      </c>
      <c r="D416" s="40">
        <f t="shared" ca="1" si="65"/>
        <v>2.5350000000000001</v>
      </c>
      <c r="E416" s="40">
        <f t="shared" ca="1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">
      <c r="A417" s="45">
        <v>35892</v>
      </c>
      <c r="B417" s="40" t="s">
        <v>123</v>
      </c>
      <c r="C417" s="40">
        <f t="shared" ca="1" si="64"/>
        <v>-9.9999999999997868E-3</v>
      </c>
      <c r="D417" s="40">
        <f t="shared" ca="1" si="65"/>
        <v>2.6580000000000004</v>
      </c>
      <c r="E417" s="40">
        <f t="shared" ca="1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">
      <c r="A418" s="45">
        <v>35893</v>
      </c>
      <c r="B418" s="40" t="s">
        <v>123</v>
      </c>
      <c r="C418" s="40">
        <f t="shared" ca="1" si="64"/>
        <v>1.5000000000000124E-2</v>
      </c>
      <c r="D418" s="40">
        <f t="shared" ca="1" si="65"/>
        <v>2.7040000000000002</v>
      </c>
      <c r="E418" s="40">
        <f t="shared" ca="1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">
      <c r="A419" s="45">
        <v>35894</v>
      </c>
      <c r="B419" s="40" t="s">
        <v>123</v>
      </c>
      <c r="C419" s="40">
        <f t="shared" ca="1" si="64"/>
        <v>2.0000000000000018E-2</v>
      </c>
      <c r="D419" s="40">
        <f t="shared" ca="1" si="65"/>
        <v>2.677</v>
      </c>
      <c r="E419" s="40">
        <f t="shared" ca="1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">
      <c r="A420" s="45">
        <v>35894</v>
      </c>
      <c r="B420" s="40" t="s">
        <v>123</v>
      </c>
      <c r="C420" s="40">
        <f t="shared" ca="1" si="64"/>
        <v>2.0000000000000018E-2</v>
      </c>
      <c r="D420" s="40">
        <f t="shared" ca="1" si="65"/>
        <v>2.677</v>
      </c>
      <c r="E420" s="40">
        <f t="shared" ca="1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">
      <c r="A421" s="45">
        <v>35898</v>
      </c>
      <c r="B421" s="40" t="s">
        <v>123</v>
      </c>
      <c r="C421" s="40">
        <f t="shared" ca="1" si="64"/>
        <v>8.1999835968017631E-2</v>
      </c>
      <c r="D421" s="40">
        <f t="shared" ca="1" si="65"/>
        <v>2.5609998359680177</v>
      </c>
      <c r="E421" s="40">
        <f t="shared" ca="1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">
      <c r="A422" s="45">
        <v>35899</v>
      </c>
      <c r="B422" s="40" t="s">
        <v>123</v>
      </c>
      <c r="C422" s="40">
        <f t="shared" ca="1" si="64"/>
        <v>7.5000072479248114E-2</v>
      </c>
      <c r="D422" s="40">
        <f t="shared" ca="1" si="65"/>
        <v>2.576000072479248</v>
      </c>
      <c r="E422" s="40">
        <f t="shared" ca="1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">
      <c r="A423" s="45">
        <v>35900</v>
      </c>
      <c r="B423" s="40" t="s">
        <v>123</v>
      </c>
      <c r="C423" s="40">
        <f t="shared" ca="1" si="64"/>
        <v>5.5500000000000327E-2</v>
      </c>
      <c r="D423" s="40">
        <f t="shared" ca="1" si="65"/>
        <v>2.5765000000000002</v>
      </c>
      <c r="E423" s="40">
        <f t="shared" ca="1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">
      <c r="A424" s="45">
        <v>35901</v>
      </c>
      <c r="B424" s="40" t="s">
        <v>123</v>
      </c>
      <c r="C424" s="40">
        <f t="shared" ca="1" si="64"/>
        <v>9.7500000000000142E-2</v>
      </c>
      <c r="D424" s="40">
        <f t="shared" ca="1" si="65"/>
        <v>2.5765000000000002</v>
      </c>
      <c r="E424" s="40">
        <f t="shared" ca="1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">
      <c r="A425" s="45">
        <v>35902</v>
      </c>
      <c r="B425" s="40" t="s">
        <v>123</v>
      </c>
      <c r="C425" s="40">
        <f t="shared" ca="1" si="64"/>
        <v>8.9999999999999858E-2</v>
      </c>
      <c r="D425" s="40">
        <f t="shared" ca="1" si="65"/>
        <v>2.5649999999999999</v>
      </c>
      <c r="E425" s="40">
        <f t="shared" ca="1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">
      <c r="A426" s="45">
        <v>35905</v>
      </c>
      <c r="B426" s="40" t="s">
        <v>123</v>
      </c>
      <c r="C426" s="40">
        <f t="shared" ca="1" si="64"/>
        <v>7.5000000000000178E-2</v>
      </c>
      <c r="D426" s="40">
        <f t="shared" ca="1" si="65"/>
        <v>2.544</v>
      </c>
      <c r="E426" s="40">
        <f t="shared" ca="1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">
      <c r="A427" s="45">
        <v>35906</v>
      </c>
      <c r="B427" s="40" t="s">
        <v>123</v>
      </c>
      <c r="C427" s="40">
        <f t="shared" ca="1" si="64"/>
        <v>4.4999999999999929E-2</v>
      </c>
      <c r="D427" s="40">
        <f t="shared" ca="1" si="65"/>
        <v>2.6059999999999999</v>
      </c>
      <c r="E427" s="40">
        <f t="shared" ca="1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">
      <c r="A428" s="45">
        <v>35907</v>
      </c>
      <c r="B428" s="40" t="s">
        <v>123</v>
      </c>
      <c r="C428" s="40">
        <f t="shared" ca="1" si="64"/>
        <v>8.0000000000000071E-2</v>
      </c>
      <c r="D428" s="40">
        <f t="shared" ca="1" si="65"/>
        <v>2.4780000000000002</v>
      </c>
      <c r="E428" s="40">
        <f t="shared" ca="1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">
      <c r="A429" s="45">
        <v>35908</v>
      </c>
      <c r="B429" s="40" t="s">
        <v>123</v>
      </c>
      <c r="C429" s="40">
        <f t="shared" ca="1" si="64"/>
        <v>0.10999999999999988</v>
      </c>
      <c r="D429" s="40">
        <f t="shared" ca="1" si="65"/>
        <v>2.4379999999999997</v>
      </c>
      <c r="E429" s="40">
        <f t="shared" ca="1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">
      <c r="A430" s="45">
        <v>35909</v>
      </c>
      <c r="B430" s="40" t="s">
        <v>123</v>
      </c>
      <c r="C430" s="40">
        <f t="shared" ca="1" si="64"/>
        <v>0.10999999999999988</v>
      </c>
      <c r="D430" s="40">
        <f t="shared" ca="1" si="65"/>
        <v>2.452</v>
      </c>
      <c r="E430" s="40">
        <f t="shared" ca="1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">
      <c r="A431" s="45">
        <v>35912</v>
      </c>
      <c r="B431" s="40" t="s">
        <v>123</v>
      </c>
      <c r="C431" s="40">
        <f t="shared" ca="1" si="64"/>
        <v>6.4999999999999947E-2</v>
      </c>
      <c r="D431" s="40">
        <f t="shared" ca="1" si="65"/>
        <v>2.331</v>
      </c>
      <c r="E431" s="40">
        <f t="shared" ca="1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">
      <c r="A432" s="45">
        <v>35913</v>
      </c>
      <c r="B432" s="40" t="s">
        <v>123</v>
      </c>
      <c r="C432" s="40">
        <f t="shared" ca="1" si="64"/>
        <v>6.7499999999999893E-2</v>
      </c>
      <c r="D432" s="40">
        <f t="shared" ca="1" si="65"/>
        <v>2.3294999999999999</v>
      </c>
      <c r="E432" s="40">
        <f t="shared" ca="1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">
      <c r="A433" s="45">
        <v>35914</v>
      </c>
      <c r="B433" s="40" t="s">
        <v>124</v>
      </c>
      <c r="C433" s="40">
        <f t="shared" ca="1" si="64"/>
        <v>8.8750000000000107E-2</v>
      </c>
      <c r="D433" s="40">
        <f t="shared" ca="1" si="65"/>
        <v>2.3867500000000001</v>
      </c>
      <c r="E433" s="40">
        <f t="shared" ca="1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">
      <c r="A434" s="45">
        <v>35915</v>
      </c>
      <c r="B434" s="40" t="s">
        <v>124</v>
      </c>
      <c r="C434" s="40">
        <f t="shared" ca="1" si="64"/>
        <v>9.7500000000000142E-2</v>
      </c>
      <c r="D434" s="40">
        <f t="shared" ca="1" si="65"/>
        <v>2.3185000000000002</v>
      </c>
      <c r="E434" s="40">
        <f t="shared" ca="1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">
      <c r="A435" s="45">
        <v>35916</v>
      </c>
      <c r="B435" s="40" t="s">
        <v>124</v>
      </c>
      <c r="C435" s="40">
        <f t="shared" ca="1" si="64"/>
        <v>7.5000000000000178E-2</v>
      </c>
      <c r="D435" s="40">
        <f t="shared" ca="1" si="65"/>
        <v>2.2770000000000001</v>
      </c>
      <c r="E435" s="40">
        <f t="shared" ca="1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">
      <c r="A436" s="45">
        <v>35919</v>
      </c>
      <c r="B436" s="40" t="s">
        <v>124</v>
      </c>
      <c r="C436" s="40">
        <f t="shared" ca="1" si="64"/>
        <v>6.7499999999999893E-2</v>
      </c>
      <c r="D436" s="40">
        <f t="shared" ca="1" si="65"/>
        <v>2.3245</v>
      </c>
      <c r="E436" s="40">
        <f t="shared" ca="1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">
      <c r="A437" s="45">
        <v>35920</v>
      </c>
      <c r="B437" s="40" t="s">
        <v>124</v>
      </c>
      <c r="C437" s="40">
        <f t="shared" ca="1" si="64"/>
        <v>7.5000000000000178E-2</v>
      </c>
      <c r="D437" s="40">
        <f t="shared" ca="1" si="65"/>
        <v>2.29</v>
      </c>
      <c r="E437" s="40">
        <f t="shared" ca="1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">
      <c r="A438" s="45">
        <v>35921</v>
      </c>
      <c r="B438" s="40" t="s">
        <v>124</v>
      </c>
      <c r="C438" s="40">
        <f t="shared" ca="1" si="64"/>
        <v>0.10500000000000043</v>
      </c>
      <c r="D438" s="40">
        <f t="shared" ca="1" si="65"/>
        <v>2.2400000000000002</v>
      </c>
      <c r="E438" s="40">
        <f t="shared" ca="1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">
      <c r="A439" s="45">
        <v>35922</v>
      </c>
      <c r="B439" s="40" t="s">
        <v>124</v>
      </c>
      <c r="C439" s="40">
        <f t="shared" ca="1" si="64"/>
        <v>0.11750000000000016</v>
      </c>
      <c r="D439" s="40">
        <f t="shared" ca="1" si="65"/>
        <v>2.2765</v>
      </c>
      <c r="E439" s="40">
        <f t="shared" ca="1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">
      <c r="A440" s="45">
        <v>35923</v>
      </c>
      <c r="B440" s="40" t="s">
        <v>124</v>
      </c>
      <c r="C440" s="40">
        <f t="shared" ca="1" si="64"/>
        <v>9.5000000000000195E-2</v>
      </c>
      <c r="D440" s="40">
        <f t="shared" ca="1" si="65"/>
        <v>2.262</v>
      </c>
      <c r="E440" s="40">
        <f t="shared" ca="1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">
      <c r="A441" s="45">
        <v>35926</v>
      </c>
      <c r="B441" s="40" t="s">
        <v>124</v>
      </c>
      <c r="C441" s="40">
        <f t="shared" ca="1" si="64"/>
        <v>9.5000000000000195E-2</v>
      </c>
      <c r="D441" s="40">
        <f t="shared" ca="1" si="65"/>
        <v>2.31</v>
      </c>
      <c r="E441" s="40">
        <f t="shared" ca="1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">
      <c r="A442" s="45">
        <v>35927</v>
      </c>
      <c r="B442" s="40" t="s">
        <v>124</v>
      </c>
      <c r="C442" s="40">
        <f t="shared" ca="1" si="64"/>
        <v>0.11500000000000021</v>
      </c>
      <c r="D442" s="40">
        <f t="shared" ca="1" si="65"/>
        <v>2.371</v>
      </c>
      <c r="E442" s="40">
        <f t="shared" ca="1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">
      <c r="A443" s="45">
        <v>35928</v>
      </c>
      <c r="B443" s="40" t="s">
        <v>124</v>
      </c>
      <c r="C443" s="40">
        <f t="shared" ca="1" si="64"/>
        <v>0.13499999999999979</v>
      </c>
      <c r="D443" s="40">
        <f t="shared" ca="1" si="65"/>
        <v>2.339</v>
      </c>
      <c r="E443" s="40">
        <f t="shared" ca="1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">
      <c r="A444" s="45">
        <v>35929</v>
      </c>
      <c r="B444" s="40" t="s">
        <v>124</v>
      </c>
      <c r="C444" s="40">
        <f t="shared" ca="1" si="64"/>
        <v>0.13249999999999984</v>
      </c>
      <c r="D444" s="40">
        <f t="shared" ca="1" si="65"/>
        <v>2.3325</v>
      </c>
      <c r="E444" s="40">
        <f t="shared" ca="1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">
      <c r="A445" s="45">
        <v>35930</v>
      </c>
      <c r="B445" s="40" t="s">
        <v>124</v>
      </c>
      <c r="C445" s="40">
        <f t="shared" ca="1" si="64"/>
        <v>0.12749999999999995</v>
      </c>
      <c r="D445" s="40">
        <f t="shared" ca="1" si="65"/>
        <v>2.3054999999999999</v>
      </c>
      <c r="E445" s="40">
        <f t="shared" ca="1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">
      <c r="A446" s="45">
        <v>35933</v>
      </c>
      <c r="B446" s="40" t="s">
        <v>124</v>
      </c>
      <c r="C446" s="40">
        <f t="shared" ca="1" si="64"/>
        <v>0.10999999999999988</v>
      </c>
      <c r="D446" s="40">
        <f t="shared" ca="1" si="65"/>
        <v>2.2439999999999998</v>
      </c>
      <c r="E446" s="40">
        <f t="shared" ca="1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">
      <c r="A447" s="45">
        <v>35934</v>
      </c>
      <c r="B447" s="40" t="s">
        <v>124</v>
      </c>
      <c r="C447" s="40">
        <f t="shared" ca="1" si="64"/>
        <v>0.11750000000000016</v>
      </c>
      <c r="D447" s="40">
        <f t="shared" ca="1" si="65"/>
        <v>2.2665000000000002</v>
      </c>
      <c r="E447" s="40">
        <f t="shared" ca="1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">
      <c r="A448" s="45">
        <v>35935</v>
      </c>
      <c r="B448" s="40" t="s">
        <v>124</v>
      </c>
      <c r="C448" s="40">
        <f t="shared" ca="1" si="64"/>
        <v>0.10749999999999993</v>
      </c>
      <c r="D448" s="40">
        <f t="shared" ca="1" si="65"/>
        <v>2.2765</v>
      </c>
      <c r="E448" s="40">
        <f t="shared" ca="1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">
      <c r="A449" s="45">
        <v>35936</v>
      </c>
      <c r="B449" s="40" t="s">
        <v>124</v>
      </c>
      <c r="C449" s="40">
        <f t="shared" ca="1" si="64"/>
        <v>0.10250000000000004</v>
      </c>
      <c r="D449" s="40">
        <f t="shared" ca="1" si="65"/>
        <v>2.1695000000000002</v>
      </c>
      <c r="E449" s="40">
        <f t="shared" ca="1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">
      <c r="A450" s="45">
        <v>35937</v>
      </c>
      <c r="B450" s="40" t="s">
        <v>124</v>
      </c>
      <c r="C450" s="40">
        <f t="shared" ca="1" si="64"/>
        <v>2.4999999999999911E-2</v>
      </c>
      <c r="D450" s="40">
        <f t="shared" ca="1" si="65"/>
        <v>2.1189999999999998</v>
      </c>
      <c r="E450" s="40">
        <f t="shared" ca="1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">
      <c r="A451" s="45">
        <v>35941</v>
      </c>
      <c r="B451" s="40" t="s">
        <v>124</v>
      </c>
      <c r="C451" s="40">
        <f t="shared" ca="1" si="64"/>
        <v>2.0000000000000018E-2</v>
      </c>
      <c r="D451" s="40">
        <f t="shared" ca="1" si="65"/>
        <v>2.1150000000000002</v>
      </c>
      <c r="E451" s="40">
        <f t="shared" ca="1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">
      <c r="A452" s="45">
        <v>35942</v>
      </c>
      <c r="B452" s="40" t="s">
        <v>124</v>
      </c>
      <c r="C452" s="40">
        <f t="shared" ca="1" si="64"/>
        <v>3.5000000000000142E-2</v>
      </c>
      <c r="D452" s="40">
        <f t="shared" ca="1" si="65"/>
        <v>2.052</v>
      </c>
      <c r="E452" s="40">
        <f t="shared" ca="1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">
      <c r="A453" s="45">
        <v>35943</v>
      </c>
      <c r="B453" s="40" t="s">
        <v>125</v>
      </c>
      <c r="C453" s="40">
        <f t="shared" ca="1" si="64"/>
        <v>9.4999999999999751E-2</v>
      </c>
      <c r="D453" s="40">
        <f t="shared" ca="1" si="65"/>
        <v>2.1659999999999999</v>
      </c>
      <c r="E453" s="40">
        <f t="shared" ca="1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">
      <c r="A454" s="45">
        <v>35944</v>
      </c>
      <c r="B454" s="40" t="s">
        <v>125</v>
      </c>
      <c r="C454" s="40">
        <f t="shared" ref="C454:C517" ca="1" si="80">IF(SWAPFIXED="FIXED",D454,D454-E454)</f>
        <v>8.4999999999999964E-2</v>
      </c>
      <c r="D454" s="40">
        <f t="shared" ref="D454:E517" ca="1" si="81">VLOOKUP($A454,SWAPLOOK,HLOOKUP(D$2,SWAPLOOK,2,FALSE),FALSE)</f>
        <v>2.2549999999999999</v>
      </c>
      <c r="E454" s="40">
        <f t="shared" ca="1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">
      <c r="A455" s="45">
        <v>35947</v>
      </c>
      <c r="B455" s="40" t="s">
        <v>125</v>
      </c>
      <c r="C455" s="40">
        <f t="shared" ca="1" si="80"/>
        <v>8.0000000000000071E-2</v>
      </c>
      <c r="D455" s="40">
        <f t="shared" ca="1" si="81"/>
        <v>2.2709999999999999</v>
      </c>
      <c r="E455" s="40">
        <f t="shared" ca="1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">
      <c r="A456" s="45">
        <v>35948</v>
      </c>
      <c r="B456" s="40" t="s">
        <v>125</v>
      </c>
      <c r="C456" s="40">
        <f t="shared" ca="1" si="80"/>
        <v>8.7499999999999911E-2</v>
      </c>
      <c r="D456" s="40">
        <f t="shared" ca="1" si="81"/>
        <v>2.2435</v>
      </c>
      <c r="E456" s="40">
        <f t="shared" ca="1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">
      <c r="A457" s="45">
        <v>35949</v>
      </c>
      <c r="B457" s="40" t="s">
        <v>125</v>
      </c>
      <c r="C457" s="40">
        <f t="shared" ca="1" si="80"/>
        <v>6.25E-2</v>
      </c>
      <c r="D457" s="40">
        <f t="shared" ca="1" si="81"/>
        <v>2.1684999999999999</v>
      </c>
      <c r="E457" s="40">
        <f t="shared" ca="1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">
      <c r="A458" s="45">
        <v>35950</v>
      </c>
      <c r="B458" s="40" t="s">
        <v>125</v>
      </c>
      <c r="C458" s="40">
        <f t="shared" ca="1" si="80"/>
        <v>-1.5000000000000124E-2</v>
      </c>
      <c r="D458" s="40">
        <f t="shared" ca="1" si="81"/>
        <v>2.0049999999999999</v>
      </c>
      <c r="E458" s="40">
        <f t="shared" ca="1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">
      <c r="A459" s="45">
        <v>35951</v>
      </c>
      <c r="B459" s="40" t="s">
        <v>125</v>
      </c>
      <c r="C459" s="40">
        <f t="shared" ca="1" si="80"/>
        <v>-3.5000000000000142E-2</v>
      </c>
      <c r="D459" s="40">
        <f t="shared" ca="1" si="81"/>
        <v>1.992</v>
      </c>
      <c r="E459" s="40">
        <f t="shared" ca="1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">
      <c r="A460" s="45">
        <v>35954</v>
      </c>
      <c r="B460" s="40" t="s">
        <v>125</v>
      </c>
      <c r="C460" s="40">
        <f t="shared" ca="1" si="80"/>
        <v>-3.7500000000000089E-2</v>
      </c>
      <c r="D460" s="40">
        <f t="shared" ca="1" si="81"/>
        <v>1.9384999999999999</v>
      </c>
      <c r="E460" s="40">
        <f t="shared" ca="1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">
      <c r="A461" s="45">
        <v>35955</v>
      </c>
      <c r="B461" s="40" t="s">
        <v>125</v>
      </c>
      <c r="C461" s="40">
        <f t="shared" ca="1" si="80"/>
        <v>-1.5000000000000124E-2</v>
      </c>
      <c r="D461" s="40">
        <f t="shared" ca="1" si="81"/>
        <v>1.9229999999999998</v>
      </c>
      <c r="E461" s="40">
        <f t="shared" ca="1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">
      <c r="A462" s="45">
        <v>35956</v>
      </c>
      <c r="B462" s="40" t="s">
        <v>125</v>
      </c>
      <c r="C462" s="40">
        <f t="shared" ca="1" si="80"/>
        <v>3.0000000000000027E-2</v>
      </c>
      <c r="D462" s="40">
        <f t="shared" ca="1" si="81"/>
        <v>1.96</v>
      </c>
      <c r="E462" s="40">
        <f t="shared" ca="1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">
      <c r="A463" s="45">
        <v>35957</v>
      </c>
      <c r="B463" s="40" t="s">
        <v>125</v>
      </c>
      <c r="C463" s="40">
        <f t="shared" ca="1" si="80"/>
        <v>2.5000000000000133E-2</v>
      </c>
      <c r="D463" s="40">
        <f t="shared" ca="1" si="81"/>
        <v>1.9950000000000001</v>
      </c>
      <c r="E463" s="40">
        <f t="shared" ca="1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">
      <c r="A464" s="45">
        <v>35958</v>
      </c>
      <c r="B464" s="40" t="s">
        <v>125</v>
      </c>
      <c r="C464" s="40">
        <f t="shared" ca="1" si="80"/>
        <v>1.499999999999968E-2</v>
      </c>
      <c r="D464" s="40">
        <f t="shared" ca="1" si="81"/>
        <v>2.0499999999999998</v>
      </c>
      <c r="E464" s="40">
        <f t="shared" ca="1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">
      <c r="A465" s="45">
        <v>35961</v>
      </c>
      <c r="B465" s="40" t="s">
        <v>125</v>
      </c>
      <c r="C465" s="40">
        <f t="shared" ca="1" si="80"/>
        <v>7.4999999999998401E-3</v>
      </c>
      <c r="D465" s="40">
        <f t="shared" ca="1" si="81"/>
        <v>2.1074999999999999</v>
      </c>
      <c r="E465" s="40">
        <f t="shared" ca="1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">
      <c r="A466" s="45">
        <v>35962</v>
      </c>
      <c r="B466" s="40" t="s">
        <v>125</v>
      </c>
      <c r="C466" s="40">
        <f t="shared" ca="1" si="80"/>
        <v>3.0000000000000027E-2</v>
      </c>
      <c r="D466" s="40">
        <f t="shared" ca="1" si="81"/>
        <v>2.0190000000000001</v>
      </c>
      <c r="E466" s="40">
        <f t="shared" ca="1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">
      <c r="A467" s="45">
        <v>35963</v>
      </c>
      <c r="B467" s="40" t="s">
        <v>125</v>
      </c>
      <c r="C467" s="40">
        <f t="shared" ca="1" si="80"/>
        <v>1.2500000000000178E-2</v>
      </c>
      <c r="D467" s="40">
        <f t="shared" ca="1" si="81"/>
        <v>2.1865000000000001</v>
      </c>
      <c r="E467" s="40">
        <f t="shared" ca="1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">
      <c r="A468" s="45">
        <v>35964</v>
      </c>
      <c r="B468" s="40" t="s">
        <v>125</v>
      </c>
      <c r="C468" s="40">
        <f t="shared" ca="1" si="80"/>
        <v>4.0000000000000036E-2</v>
      </c>
      <c r="D468" s="40">
        <f t="shared" ca="1" si="81"/>
        <v>2.1840000000000002</v>
      </c>
      <c r="E468" s="40">
        <f t="shared" ca="1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">
      <c r="A469" s="45">
        <v>35965</v>
      </c>
      <c r="B469" s="40" t="s">
        <v>125</v>
      </c>
      <c r="C469" s="40">
        <f t="shared" ca="1" si="80"/>
        <v>8.0000000000000071E-2</v>
      </c>
      <c r="D469" s="40">
        <f t="shared" ca="1" si="81"/>
        <v>2.3639999999999999</v>
      </c>
      <c r="E469" s="40">
        <f t="shared" ca="1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">
      <c r="A470" s="45">
        <v>35968</v>
      </c>
      <c r="B470" s="40" t="s">
        <v>125</v>
      </c>
      <c r="C470" s="40">
        <f t="shared" ca="1" si="80"/>
        <v>2.9999999999999805E-2</v>
      </c>
      <c r="D470" s="40">
        <f t="shared" ca="1" si="81"/>
        <v>2.3919999999999999</v>
      </c>
      <c r="E470" s="40">
        <f t="shared" ca="1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">
      <c r="A471" s="45">
        <v>35969</v>
      </c>
      <c r="B471" s="40" t="s">
        <v>125</v>
      </c>
      <c r="C471" s="40">
        <f t="shared" ca="1" si="80"/>
        <v>-2.4999999999999911E-2</v>
      </c>
      <c r="D471" s="40">
        <f t="shared" ca="1" si="81"/>
        <v>2.3660000000000001</v>
      </c>
      <c r="E471" s="40">
        <f t="shared" ca="1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">
      <c r="A472" s="45">
        <v>35970</v>
      </c>
      <c r="B472" s="40" t="s">
        <v>125</v>
      </c>
      <c r="C472" s="40">
        <f t="shared" ca="1" si="80"/>
        <v>-6.999999999999984E-2</v>
      </c>
      <c r="D472" s="40">
        <f t="shared" ca="1" si="81"/>
        <v>2.266</v>
      </c>
      <c r="E472" s="40">
        <f t="shared" ca="1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">
      <c r="A473" s="45">
        <v>35971</v>
      </c>
      <c r="B473" s="40" t="s">
        <v>125</v>
      </c>
      <c r="C473" s="40">
        <f t="shared" ca="1" si="80"/>
        <v>-0.14999999999999991</v>
      </c>
      <c r="D473" s="40">
        <f t="shared" ca="1" si="81"/>
        <v>2.214</v>
      </c>
      <c r="E473" s="40">
        <f t="shared" ca="1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">
      <c r="A474" s="45">
        <v>35972</v>
      </c>
      <c r="B474" s="40" t="s">
        <v>125</v>
      </c>
      <c r="C474" s="40">
        <f t="shared" ca="1" si="80"/>
        <v>1.5000000000000124E-2</v>
      </c>
      <c r="D474" s="40">
        <f t="shared" ca="1" si="81"/>
        <v>2.3730000000000002</v>
      </c>
      <c r="E474" s="40">
        <f t="shared" ca="1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">
      <c r="A475" s="45">
        <v>35975</v>
      </c>
      <c r="B475" s="40" t="s">
        <v>126</v>
      </c>
      <c r="C475" s="40">
        <f t="shared" ca="1" si="80"/>
        <v>1.5000000000000124E-2</v>
      </c>
      <c r="D475" s="40">
        <f t="shared" ca="1" si="81"/>
        <v>2.4039999999999999</v>
      </c>
      <c r="E475" s="40">
        <f t="shared" ca="1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">
      <c r="A476" s="45">
        <v>35976</v>
      </c>
      <c r="B476" s="40" t="s">
        <v>126</v>
      </c>
      <c r="C476" s="40">
        <f t="shared" ca="1" si="80"/>
        <v>-1.2500000000000178E-2</v>
      </c>
      <c r="D476" s="40">
        <f t="shared" ca="1" si="81"/>
        <v>2.4564999999999997</v>
      </c>
      <c r="E476" s="40">
        <f t="shared" ca="1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">
      <c r="A477" s="45">
        <v>35977</v>
      </c>
      <c r="B477" s="40" t="s">
        <v>126</v>
      </c>
      <c r="C477" s="40">
        <f t="shared" ca="1" si="80"/>
        <v>9.9999999999997868E-3</v>
      </c>
      <c r="D477" s="40">
        <f t="shared" ca="1" si="81"/>
        <v>2.46</v>
      </c>
      <c r="E477" s="40">
        <f t="shared" ca="1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">
      <c r="A478" s="45">
        <v>35978</v>
      </c>
      <c r="B478" s="40" t="s">
        <v>126</v>
      </c>
      <c r="C478" s="40">
        <f t="shared" ca="1" si="80"/>
        <v>9.9999999999997868E-3</v>
      </c>
      <c r="D478" s="40">
        <f t="shared" ca="1" si="81"/>
        <v>2.4489999999999998</v>
      </c>
      <c r="E478" s="40">
        <f t="shared" ca="1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">
      <c r="A479" s="45">
        <v>35982</v>
      </c>
      <c r="B479" s="40" t="s">
        <v>126</v>
      </c>
      <c r="C479" s="40">
        <f t="shared" ca="1" si="80"/>
        <v>1.499999999999968E-2</v>
      </c>
      <c r="D479" s="40">
        <f t="shared" ca="1" si="81"/>
        <v>2.38</v>
      </c>
      <c r="E479" s="40">
        <f t="shared" ca="1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">
      <c r="A480" s="45">
        <v>35983</v>
      </c>
      <c r="B480" s="40" t="s">
        <v>126</v>
      </c>
      <c r="C480" s="40">
        <f t="shared" ca="1" si="80"/>
        <v>1.7499999999999627E-2</v>
      </c>
      <c r="D480" s="40">
        <f t="shared" ca="1" si="81"/>
        <v>2.3824999999999998</v>
      </c>
      <c r="E480" s="40">
        <f t="shared" ca="1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">
      <c r="A481" s="45">
        <v>35984</v>
      </c>
      <c r="B481" s="40" t="s">
        <v>126</v>
      </c>
      <c r="C481" s="40">
        <f t="shared" ca="1" si="80"/>
        <v>4.2499999999999982E-2</v>
      </c>
      <c r="D481" s="40">
        <f t="shared" ca="1" si="81"/>
        <v>2.4085000000000001</v>
      </c>
      <c r="E481" s="40">
        <f t="shared" ca="1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">
      <c r="A482" s="45">
        <v>35985</v>
      </c>
      <c r="B482" s="40" t="s">
        <v>126</v>
      </c>
      <c r="C482" s="40">
        <f t="shared" ca="1" si="80"/>
        <v>3.5000000000000142E-2</v>
      </c>
      <c r="D482" s="40">
        <f t="shared" ca="1" si="81"/>
        <v>2.3840000000000003</v>
      </c>
      <c r="E482" s="40">
        <f t="shared" ca="1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">
      <c r="A483" s="45">
        <v>35986</v>
      </c>
      <c r="B483" s="40" t="s">
        <v>126</v>
      </c>
      <c r="C483" s="40">
        <f t="shared" ca="1" si="80"/>
        <v>4.4999999999999929E-2</v>
      </c>
      <c r="D483" s="40">
        <f t="shared" ca="1" si="81"/>
        <v>2.3540000000000001</v>
      </c>
      <c r="E483" s="40">
        <f t="shared" ca="1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">
      <c r="A484" s="45">
        <v>35989</v>
      </c>
      <c r="B484" s="40" t="s">
        <v>126</v>
      </c>
      <c r="C484" s="40">
        <f t="shared" ca="1" si="80"/>
        <v>0.14000000000000012</v>
      </c>
      <c r="D484" s="40">
        <f t="shared" ca="1" si="81"/>
        <v>2.3890000000000002</v>
      </c>
      <c r="E484" s="40">
        <f t="shared" ca="1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">
      <c r="A485" s="45">
        <v>35990</v>
      </c>
      <c r="B485" s="40" t="s">
        <v>126</v>
      </c>
      <c r="C485" s="40">
        <f t="shared" ca="1" si="80"/>
        <v>0.16999999999999993</v>
      </c>
      <c r="D485" s="40">
        <f t="shared" ca="1" si="81"/>
        <v>2.4359999999999999</v>
      </c>
      <c r="E485" s="40">
        <f t="shared" ca="1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">
      <c r="A486" s="45">
        <v>35991</v>
      </c>
      <c r="B486" s="40" t="s">
        <v>126</v>
      </c>
      <c r="C486" s="40">
        <f t="shared" ca="1" si="80"/>
        <v>0.16749999999999998</v>
      </c>
      <c r="D486" s="40">
        <f t="shared" ca="1" si="81"/>
        <v>2.3984999999999999</v>
      </c>
      <c r="E486" s="40">
        <f t="shared" ca="1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">
      <c r="A487" s="45">
        <v>35992</v>
      </c>
      <c r="B487" s="40" t="s">
        <v>126</v>
      </c>
      <c r="C487" s="40">
        <f t="shared" ca="1" si="80"/>
        <v>0.22999999999999998</v>
      </c>
      <c r="D487" s="40">
        <f t="shared" ca="1" si="81"/>
        <v>2.3620000000000001</v>
      </c>
      <c r="E487" s="40">
        <f t="shared" ca="1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">
      <c r="A488" s="45">
        <v>35993</v>
      </c>
      <c r="B488" s="40" t="s">
        <v>126</v>
      </c>
      <c r="C488" s="40">
        <f t="shared" ca="1" si="80"/>
        <v>0.20999999999999996</v>
      </c>
      <c r="D488" s="40">
        <f t="shared" ca="1" si="81"/>
        <v>2.375</v>
      </c>
      <c r="E488" s="40">
        <f t="shared" ca="1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">
      <c r="A489" s="45">
        <v>35996</v>
      </c>
      <c r="B489" s="40" t="s">
        <v>126</v>
      </c>
      <c r="C489" s="40">
        <f t="shared" ca="1" si="80"/>
        <v>0.30499999999999972</v>
      </c>
      <c r="D489" s="40">
        <f t="shared" ca="1" si="81"/>
        <v>2.4</v>
      </c>
      <c r="E489" s="40">
        <f t="shared" ca="1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">
      <c r="A490" s="45">
        <v>35997</v>
      </c>
      <c r="B490" s="40" t="s">
        <v>126</v>
      </c>
      <c r="C490" s="40">
        <f t="shared" ca="1" si="80"/>
        <v>0.2799999999999998</v>
      </c>
      <c r="D490" s="40">
        <f t="shared" ca="1" si="81"/>
        <v>2.2309999999999999</v>
      </c>
      <c r="E490" s="40">
        <f t="shared" ca="1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">
      <c r="A491" s="45">
        <v>35998</v>
      </c>
      <c r="B491" s="40" t="s">
        <v>126</v>
      </c>
      <c r="C491" s="40">
        <f t="shared" ca="1" si="80"/>
        <v>0.21250000000000013</v>
      </c>
      <c r="D491" s="40">
        <f t="shared" ca="1" si="81"/>
        <v>2.1465000000000001</v>
      </c>
      <c r="E491" s="40">
        <f t="shared" ca="1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">
      <c r="A492" s="45">
        <v>35999</v>
      </c>
      <c r="B492" s="40" t="s">
        <v>126</v>
      </c>
      <c r="C492" s="40">
        <f t="shared" ca="1" si="80"/>
        <v>0.20000000000000018</v>
      </c>
      <c r="D492" s="40">
        <f t="shared" ca="1" si="81"/>
        <v>2.1480000000000001</v>
      </c>
      <c r="E492" s="40">
        <f t="shared" ca="1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">
      <c r="A493" s="45">
        <v>36000</v>
      </c>
      <c r="B493" s="40" t="s">
        <v>126</v>
      </c>
      <c r="C493" s="40">
        <f t="shared" ca="1" si="80"/>
        <v>0.23999999999999977</v>
      </c>
      <c r="D493" s="40">
        <f t="shared" ca="1" si="81"/>
        <v>2.2709999999999999</v>
      </c>
      <c r="E493" s="40">
        <f t="shared" ca="1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">
      <c r="A494" s="45">
        <v>36003</v>
      </c>
      <c r="B494" s="40" t="s">
        <v>126</v>
      </c>
      <c r="C494" s="40">
        <f t="shared" ca="1" si="80"/>
        <v>0.28499999999999992</v>
      </c>
      <c r="D494" s="40">
        <f t="shared" ca="1" si="81"/>
        <v>2.25</v>
      </c>
      <c r="E494" s="40">
        <f t="shared" ca="1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">
      <c r="A495" s="45">
        <v>36004</v>
      </c>
      <c r="B495" s="40" t="s">
        <v>126</v>
      </c>
      <c r="C495" s="40">
        <f t="shared" ca="1" si="80"/>
        <v>0.29999999999999982</v>
      </c>
      <c r="D495" s="40">
        <f t="shared" ca="1" si="81"/>
        <v>2.2519999999999998</v>
      </c>
      <c r="E495" s="40">
        <f t="shared" ca="1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">
      <c r="A496" s="45">
        <v>36005</v>
      </c>
      <c r="B496" s="40" t="s">
        <v>126</v>
      </c>
      <c r="C496" s="40">
        <f t="shared" ca="1" si="80"/>
        <v>0.30999999999999983</v>
      </c>
      <c r="D496" s="40">
        <f t="shared" ca="1" si="81"/>
        <v>2.2519999999999998</v>
      </c>
      <c r="E496" s="40">
        <f t="shared" ca="1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">
      <c r="A497" s="45">
        <v>36006</v>
      </c>
      <c r="B497" s="40" t="s">
        <v>127</v>
      </c>
      <c r="C497" s="40">
        <f t="shared" ca="1" si="80"/>
        <v>0.24249999999999994</v>
      </c>
      <c r="D497" s="40">
        <f t="shared" ca="1" si="81"/>
        <v>2.1484999999999999</v>
      </c>
      <c r="E497" s="40">
        <f t="shared" ca="1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">
      <c r="A498" s="45">
        <v>36007</v>
      </c>
      <c r="B498" s="40" t="s">
        <v>127</v>
      </c>
      <c r="C498" s="40">
        <f t="shared" ca="1" si="80"/>
        <v>0.25750000000000006</v>
      </c>
      <c r="D498" s="40">
        <f t="shared" ca="1" si="81"/>
        <v>2.1015000000000001</v>
      </c>
      <c r="E498" s="40">
        <f t="shared" ca="1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">
      <c r="A499" s="45">
        <v>36010</v>
      </c>
      <c r="B499" s="40" t="s">
        <v>127</v>
      </c>
      <c r="C499" s="40">
        <f t="shared" ca="1" si="80"/>
        <v>0.30499999999999994</v>
      </c>
      <c r="D499" s="40">
        <f t="shared" ca="1" si="81"/>
        <v>2.1739999999999999</v>
      </c>
      <c r="E499" s="40">
        <f t="shared" ca="1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">
      <c r="A500" s="45">
        <v>36011</v>
      </c>
      <c r="B500" s="40" t="s">
        <v>127</v>
      </c>
      <c r="C500" s="40">
        <f t="shared" ca="1" si="80"/>
        <v>0.28500000000000014</v>
      </c>
      <c r="D500" s="40">
        <f t="shared" ca="1" si="81"/>
        <v>2.1800000000000002</v>
      </c>
      <c r="E500" s="40">
        <f t="shared" ca="1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">
      <c r="A501" s="45">
        <v>36012</v>
      </c>
      <c r="B501" s="40" t="s">
        <v>127</v>
      </c>
      <c r="C501" s="40">
        <f t="shared" ca="1" si="80"/>
        <v>0.29500000000000015</v>
      </c>
      <c r="D501" s="40">
        <f t="shared" ca="1" si="81"/>
        <v>2.1680000000000001</v>
      </c>
      <c r="E501" s="40">
        <f t="shared" ca="1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">
      <c r="A502" s="45">
        <v>36013</v>
      </c>
      <c r="B502" s="40" t="s">
        <v>127</v>
      </c>
      <c r="C502" s="40">
        <f t="shared" ca="1" si="80"/>
        <v>0.29499999999999993</v>
      </c>
      <c r="D502" s="40">
        <f t="shared" ca="1" si="81"/>
        <v>2.1259999999999999</v>
      </c>
      <c r="E502" s="40">
        <f t="shared" ca="1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">
      <c r="A503" s="45">
        <v>36014</v>
      </c>
      <c r="B503" s="40" t="s">
        <v>127</v>
      </c>
      <c r="C503" s="40">
        <f t="shared" ca="1" si="80"/>
        <v>0.29500000000000015</v>
      </c>
      <c r="D503" s="40">
        <f t="shared" ca="1" si="81"/>
        <v>2.1280000000000001</v>
      </c>
      <c r="E503" s="40">
        <f t="shared" ca="1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">
      <c r="A504" s="45">
        <v>36017</v>
      </c>
      <c r="B504" s="40" t="s">
        <v>127</v>
      </c>
      <c r="C504" s="40">
        <f t="shared" ca="1" si="80"/>
        <v>0.33000000000000007</v>
      </c>
      <c r="D504" s="40">
        <f t="shared" ca="1" si="81"/>
        <v>2.2250000000000001</v>
      </c>
      <c r="E504" s="40">
        <f t="shared" ca="1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">
      <c r="A505" s="45">
        <v>36018</v>
      </c>
      <c r="B505" s="40" t="s">
        <v>127</v>
      </c>
      <c r="C505" s="40">
        <f t="shared" ca="1" si="80"/>
        <v>0.32000000000000006</v>
      </c>
      <c r="D505" s="40">
        <f t="shared" ca="1" si="81"/>
        <v>2.1320000000000001</v>
      </c>
      <c r="E505" s="40">
        <f t="shared" ca="1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">
      <c r="A506" s="45">
        <v>36019</v>
      </c>
      <c r="B506" s="40" t="s">
        <v>127</v>
      </c>
      <c r="C506" s="40">
        <f t="shared" ca="1" si="80"/>
        <v>0.31499999999999995</v>
      </c>
      <c r="D506" s="40">
        <f t="shared" ca="1" si="81"/>
        <v>2.1339999999999999</v>
      </c>
      <c r="E506" s="40">
        <f t="shared" ca="1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">
      <c r="A507" s="45">
        <v>36020</v>
      </c>
      <c r="B507" s="40" t="s">
        <v>127</v>
      </c>
      <c r="C507" s="40">
        <f t="shared" ca="1" si="80"/>
        <v>0.33750000000000013</v>
      </c>
      <c r="D507" s="40">
        <f t="shared" ca="1" si="81"/>
        <v>2.1545000000000001</v>
      </c>
      <c r="E507" s="40">
        <f t="shared" ca="1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">
      <c r="A508" s="45">
        <v>36021</v>
      </c>
      <c r="B508" s="40" t="s">
        <v>127</v>
      </c>
      <c r="C508" s="40">
        <f t="shared" ca="1" si="80"/>
        <v>0.32250000000000001</v>
      </c>
      <c r="D508" s="40">
        <f t="shared" ca="1" si="81"/>
        <v>2.1995</v>
      </c>
      <c r="E508" s="40">
        <f t="shared" ca="1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">
      <c r="A509" s="45">
        <v>36024</v>
      </c>
      <c r="B509" s="40" t="s">
        <v>127</v>
      </c>
      <c r="C509" s="40">
        <f t="shared" ca="1" si="80"/>
        <v>0.32250000000000023</v>
      </c>
      <c r="D509" s="40">
        <f t="shared" ca="1" si="81"/>
        <v>2.3635000000000002</v>
      </c>
      <c r="E509" s="40">
        <f t="shared" ca="1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">
      <c r="A510" s="45">
        <v>36025</v>
      </c>
      <c r="B510" s="40" t="s">
        <v>127</v>
      </c>
      <c r="C510" s="40">
        <f t="shared" ca="1" si="80"/>
        <v>0.32250000000000023</v>
      </c>
      <c r="D510" s="40">
        <f t="shared" ca="1" si="81"/>
        <v>2.3055000000000003</v>
      </c>
      <c r="E510" s="40">
        <f t="shared" ca="1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">
      <c r="A511" s="45">
        <v>36026</v>
      </c>
      <c r="B511" s="40" t="s">
        <v>127</v>
      </c>
      <c r="C511" s="40">
        <f t="shared" ca="1" si="80"/>
        <v>0.32250000000000001</v>
      </c>
      <c r="D511" s="40">
        <f t="shared" ca="1" si="81"/>
        <v>2.2395</v>
      </c>
      <c r="E511" s="40">
        <f t="shared" ca="1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">
      <c r="A512" s="45">
        <v>36027</v>
      </c>
      <c r="B512" s="40" t="s">
        <v>127</v>
      </c>
      <c r="C512" s="40">
        <f t="shared" ca="1" si="80"/>
        <v>0.22999999999999976</v>
      </c>
      <c r="D512" s="40">
        <f t="shared" ca="1" si="81"/>
        <v>2.1829999999999998</v>
      </c>
      <c r="E512" s="40">
        <f t="shared" ca="1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">
      <c r="A513" s="45">
        <v>36028</v>
      </c>
      <c r="B513" s="40" t="s">
        <v>127</v>
      </c>
      <c r="C513" s="40">
        <f t="shared" ca="1" si="80"/>
        <v>0.2200000000000002</v>
      </c>
      <c r="D513" s="40">
        <f t="shared" ca="1" si="81"/>
        <v>2.1670000000000003</v>
      </c>
      <c r="E513" s="40">
        <f t="shared" ca="1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">
      <c r="A514" s="45">
        <v>36031</v>
      </c>
      <c r="B514" s="40" t="s">
        <v>127</v>
      </c>
      <c r="C514" s="40">
        <f t="shared" ca="1" si="80"/>
        <v>0.21500000000000008</v>
      </c>
      <c r="D514" s="40">
        <f t="shared" ca="1" si="81"/>
        <v>2.141</v>
      </c>
      <c r="E514" s="40">
        <f t="shared" ca="1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">
      <c r="A515" s="45">
        <v>36032</v>
      </c>
      <c r="B515" s="40" t="s">
        <v>127</v>
      </c>
      <c r="C515" s="40">
        <f t="shared" ca="1" si="80"/>
        <v>0.2649999999999999</v>
      </c>
      <c r="D515" s="40">
        <f t="shared" ca="1" si="81"/>
        <v>2.093</v>
      </c>
      <c r="E515" s="40">
        <f t="shared" ca="1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">
      <c r="A516" s="45">
        <v>36033</v>
      </c>
      <c r="B516" s="40" t="s">
        <v>127</v>
      </c>
      <c r="C516" s="40">
        <f t="shared" ca="1" si="80"/>
        <v>0.24500000000000011</v>
      </c>
      <c r="D516" s="40">
        <f t="shared" ca="1" si="81"/>
        <v>2.0070000000000001</v>
      </c>
      <c r="E516" s="40">
        <f t="shared" ca="1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">
      <c r="A517" s="45">
        <v>36034</v>
      </c>
      <c r="B517" s="40" t="s">
        <v>127</v>
      </c>
      <c r="C517" s="40">
        <f t="shared" ca="1" si="80"/>
        <v>0.28800000000000003</v>
      </c>
      <c r="D517" s="40">
        <f t="shared" ca="1" si="81"/>
        <v>1.96</v>
      </c>
      <c r="E517" s="40">
        <f t="shared" ca="1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">
      <c r="A518" s="45">
        <v>36035</v>
      </c>
      <c r="B518" s="40" t="s">
        <v>128</v>
      </c>
      <c r="C518" s="40">
        <f t="shared" ref="C518:C581" ca="1" si="93">IF(SWAPFIXED="FIXED",D518,D518-E518)</f>
        <v>0.28800000000000003</v>
      </c>
      <c r="D518" s="40">
        <f t="shared" ref="D518:E581" ca="1" si="94">VLOOKUP($A518,SWAPLOOK,HLOOKUP(D$2,SWAPLOOK,2,FALSE),FALSE)</f>
        <v>1.952</v>
      </c>
      <c r="E518" s="40">
        <f t="shared" ca="1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">
      <c r="A519" s="45">
        <v>36038</v>
      </c>
      <c r="B519" s="40" t="s">
        <v>128</v>
      </c>
      <c r="C519" s="40">
        <f t="shared" ca="1" si="93"/>
        <v>0.18625000000000003</v>
      </c>
      <c r="D519" s="40">
        <f t="shared" ca="1" si="94"/>
        <v>1.93825</v>
      </c>
      <c r="E519" s="40">
        <f t="shared" ca="1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">
      <c r="A520" s="45">
        <v>36039</v>
      </c>
      <c r="B520" s="40" t="s">
        <v>128</v>
      </c>
      <c r="C520" s="40">
        <f t="shared" ca="1" si="93"/>
        <v>0.19750000000000001</v>
      </c>
      <c r="D520" s="40">
        <f t="shared" ca="1" si="94"/>
        <v>1.9835</v>
      </c>
      <c r="E520" s="40">
        <f t="shared" ca="1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">
      <c r="A521" s="45">
        <v>36040</v>
      </c>
      <c r="B521" s="40" t="s">
        <v>128</v>
      </c>
      <c r="C521" s="40">
        <f t="shared" ca="1" si="93"/>
        <v>0.22999999999999998</v>
      </c>
      <c r="D521" s="40">
        <f t="shared" ca="1" si="94"/>
        <v>1.8819999999999999</v>
      </c>
      <c r="E521" s="40">
        <f t="shared" ca="1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">
      <c r="A522" s="45">
        <v>36041</v>
      </c>
      <c r="B522" s="40" t="s">
        <v>128</v>
      </c>
      <c r="C522" s="40">
        <f t="shared" ca="1" si="93"/>
        <v>0.22999999999999998</v>
      </c>
      <c r="D522" s="40">
        <f t="shared" ca="1" si="94"/>
        <v>1.9419999999999999</v>
      </c>
      <c r="E522" s="40">
        <f t="shared" ca="1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">
      <c r="A523" s="45">
        <v>36042</v>
      </c>
      <c r="B523" s="40" t="s">
        <v>128</v>
      </c>
      <c r="C523" s="40">
        <f t="shared" ca="1" si="93"/>
        <v>0.20500000000000007</v>
      </c>
      <c r="D523" s="40">
        <f t="shared" ca="1" si="94"/>
        <v>1.988</v>
      </c>
      <c r="E523" s="40">
        <f t="shared" ca="1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">
      <c r="A524" s="45">
        <v>36046</v>
      </c>
      <c r="B524" s="40" t="s">
        <v>128</v>
      </c>
      <c r="C524" s="40">
        <f t="shared" ca="1" si="93"/>
        <v>0.2174999999999998</v>
      </c>
      <c r="D524" s="40">
        <f t="shared" ca="1" si="94"/>
        <v>2.0914999999999999</v>
      </c>
      <c r="E524" s="40">
        <f t="shared" ca="1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">
      <c r="A525" s="45">
        <v>36047</v>
      </c>
      <c r="B525" s="40" t="s">
        <v>128</v>
      </c>
      <c r="C525" s="40">
        <f t="shared" ca="1" si="93"/>
        <v>0.21249999999999969</v>
      </c>
      <c r="D525" s="40">
        <f t="shared" ca="1" si="94"/>
        <v>2.0454999999999997</v>
      </c>
      <c r="E525" s="40">
        <f t="shared" ca="1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">
      <c r="A526" s="45">
        <v>36048</v>
      </c>
      <c r="B526" s="40" t="s">
        <v>128</v>
      </c>
      <c r="C526" s="40">
        <f t="shared" ca="1" si="93"/>
        <v>0.18250000000000033</v>
      </c>
      <c r="D526" s="40">
        <f t="shared" ca="1" si="94"/>
        <v>2.1405000000000003</v>
      </c>
      <c r="E526" s="40">
        <f t="shared" ca="1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">
      <c r="A527" s="45">
        <v>36052</v>
      </c>
      <c r="B527" s="40" t="s">
        <v>128</v>
      </c>
      <c r="C527" s="40">
        <f t="shared" ca="1" si="93"/>
        <v>0.16749999999999976</v>
      </c>
      <c r="D527" s="40">
        <f t="shared" ca="1" si="94"/>
        <v>2.1124999999999998</v>
      </c>
      <c r="E527" s="40">
        <f t="shared" ca="1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">
      <c r="A528" s="45">
        <v>36053</v>
      </c>
      <c r="B528" s="40" t="s">
        <v>128</v>
      </c>
      <c r="C528" s="40">
        <f t="shared" ca="1" si="93"/>
        <v>8.5000000000000409E-2</v>
      </c>
      <c r="D528" s="40">
        <f t="shared" ca="1" si="94"/>
        <v>2.2080000000000006</v>
      </c>
      <c r="E528" s="40">
        <f t="shared" ca="1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">
      <c r="A529" s="45">
        <v>36054</v>
      </c>
      <c r="B529" s="40" t="s">
        <v>128</v>
      </c>
      <c r="C529" s="40">
        <f t="shared" ca="1" si="93"/>
        <v>7.4999999999998401E-3</v>
      </c>
      <c r="D529" s="40">
        <f t="shared" ca="1" si="94"/>
        <v>2.2484999999999999</v>
      </c>
      <c r="E529" s="40">
        <f t="shared" ca="1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">
      <c r="A530" s="45">
        <v>36055</v>
      </c>
      <c r="B530" s="40" t="s">
        <v>128</v>
      </c>
      <c r="C530" s="40">
        <f t="shared" ca="1" si="93"/>
        <v>3.2500000000000195E-2</v>
      </c>
      <c r="D530" s="40">
        <f t="shared" ca="1" si="94"/>
        <v>2.1705000000000001</v>
      </c>
      <c r="E530" s="40">
        <f t="shared" ca="1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">
      <c r="A531" s="45">
        <v>36056</v>
      </c>
      <c r="B531" s="40" t="s">
        <v>128</v>
      </c>
      <c r="C531" s="40">
        <f t="shared" ca="1" si="93"/>
        <v>-2.7499999999999858E-2</v>
      </c>
      <c r="D531" s="40">
        <f t="shared" ca="1" si="94"/>
        <v>2.2324999999999999</v>
      </c>
      <c r="E531" s="40">
        <f t="shared" ca="1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">
      <c r="A532" s="45">
        <v>36059</v>
      </c>
      <c r="B532" s="40" t="s">
        <v>128</v>
      </c>
      <c r="C532" s="40">
        <f t="shared" ca="1" si="93"/>
        <v>-4.9999999999998934E-3</v>
      </c>
      <c r="D532" s="40">
        <f t="shared" ca="1" si="94"/>
        <v>2.1819999999999999</v>
      </c>
      <c r="E532" s="40">
        <f t="shared" ca="1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">
      <c r="A533" s="45">
        <v>36060</v>
      </c>
      <c r="B533" s="40" t="s">
        <v>128</v>
      </c>
      <c r="C533" s="40">
        <f t="shared" ca="1" si="93"/>
        <v>-1.5000000000000124E-2</v>
      </c>
      <c r="D533" s="40">
        <f t="shared" ca="1" si="94"/>
        <v>2.1709999999999998</v>
      </c>
      <c r="E533" s="40">
        <f t="shared" ca="1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">
      <c r="A534" s="45">
        <v>36061</v>
      </c>
      <c r="B534" s="40" t="s">
        <v>128</v>
      </c>
      <c r="C534" s="40">
        <f t="shared" ca="1" si="93"/>
        <v>-2.0000000000000018E-2</v>
      </c>
      <c r="D534" s="40">
        <f t="shared" ca="1" si="94"/>
        <v>2.1109999999999998</v>
      </c>
      <c r="E534" s="40">
        <f t="shared" ca="1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">
      <c r="A535" s="45">
        <v>36062</v>
      </c>
      <c r="B535" s="40" t="s">
        <v>128</v>
      </c>
      <c r="C535" s="40">
        <f t="shared" ca="1" si="93"/>
        <v>-5.500000000000016E-2</v>
      </c>
      <c r="D535" s="40">
        <f t="shared" ca="1" si="94"/>
        <v>2.1239999999999997</v>
      </c>
      <c r="E535" s="40">
        <f t="shared" ca="1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">
      <c r="A536" s="45">
        <v>36063</v>
      </c>
      <c r="B536" s="40" t="s">
        <v>128</v>
      </c>
      <c r="C536" s="40">
        <f t="shared" ca="1" si="93"/>
        <v>-9.2499999999999805E-2</v>
      </c>
      <c r="D536" s="40">
        <f t="shared" ca="1" si="94"/>
        <v>2.0885000000000002</v>
      </c>
      <c r="E536" s="40">
        <f t="shared" ca="1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">
      <c r="A537" s="45">
        <v>36066</v>
      </c>
      <c r="B537" s="40" t="s">
        <v>128</v>
      </c>
      <c r="C537" s="40">
        <f t="shared" ca="1" si="93"/>
        <v>-4.7500000000000098E-2</v>
      </c>
      <c r="D537" s="40">
        <f t="shared" ca="1" si="94"/>
        <v>1.9835</v>
      </c>
      <c r="E537" s="40">
        <f t="shared" ca="1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">
      <c r="A538" s="45">
        <v>36067</v>
      </c>
      <c r="B538" s="40" t="s">
        <v>129</v>
      </c>
      <c r="C538" s="40">
        <f t="shared" ca="1" si="93"/>
        <v>-2.0000000000000018E-2</v>
      </c>
      <c r="D538" s="40">
        <f t="shared" ca="1" si="94"/>
        <v>2.327</v>
      </c>
      <c r="E538" s="40">
        <f t="shared" ca="1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">
      <c r="A539" s="45">
        <v>36068</v>
      </c>
      <c r="B539" s="40" t="s">
        <v>129</v>
      </c>
      <c r="C539" s="40">
        <f t="shared" ca="1" si="93"/>
        <v>-4.9999999999999822E-2</v>
      </c>
      <c r="D539" s="40">
        <f t="shared" ca="1" si="94"/>
        <v>2.383</v>
      </c>
      <c r="E539" s="40">
        <f t="shared" ca="1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">
      <c r="A540" s="45">
        <v>36069</v>
      </c>
      <c r="B540" s="40" t="s">
        <v>129</v>
      </c>
      <c r="C540" s="40">
        <f t="shared" ca="1" si="93"/>
        <v>-4.9999999999999822E-2</v>
      </c>
      <c r="D540" s="40">
        <f t="shared" ca="1" si="94"/>
        <v>2.3640000000000003</v>
      </c>
      <c r="E540" s="40">
        <f t="shared" ca="1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">
      <c r="A541" s="45">
        <v>36070</v>
      </c>
      <c r="B541" s="40" t="s">
        <v>129</v>
      </c>
      <c r="C541" s="40">
        <f t="shared" ca="1" si="93"/>
        <v>9.9999999999997868E-3</v>
      </c>
      <c r="D541" s="40">
        <f t="shared" ca="1" si="94"/>
        <v>2.4419999999999997</v>
      </c>
      <c r="E541" s="40">
        <f t="shared" ca="1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">
      <c r="A542" s="45">
        <v>36074</v>
      </c>
      <c r="B542" s="40" t="s">
        <v>129</v>
      </c>
      <c r="C542" s="40">
        <f t="shared" ca="1" si="93"/>
        <v>3.7500000000000089E-2</v>
      </c>
      <c r="D542" s="40">
        <f t="shared" ca="1" si="94"/>
        <v>2.3835000000000002</v>
      </c>
      <c r="E542" s="40">
        <f t="shared" ca="1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">
      <c r="A543" s="45">
        <v>36075</v>
      </c>
      <c r="B543" s="40" t="s">
        <v>129</v>
      </c>
      <c r="C543" s="40">
        <f t="shared" ca="1" si="93"/>
        <v>1.2500000000000178E-2</v>
      </c>
      <c r="D543" s="40">
        <f t="shared" ca="1" si="94"/>
        <v>2.4055</v>
      </c>
      <c r="E543" s="40">
        <f t="shared" ca="1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">
      <c r="A544" s="45">
        <v>36076</v>
      </c>
      <c r="B544" s="40" t="s">
        <v>129</v>
      </c>
      <c r="C544" s="40">
        <f t="shared" ca="1" si="93"/>
        <v>4.4999999999999929E-2</v>
      </c>
      <c r="D544" s="40">
        <f t="shared" ca="1" si="94"/>
        <v>2.2989999999999999</v>
      </c>
      <c r="E544" s="40">
        <f t="shared" ca="1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">
      <c r="A545" s="45">
        <v>36077</v>
      </c>
      <c r="B545" s="40" t="s">
        <v>129</v>
      </c>
      <c r="C545" s="40">
        <f t="shared" ca="1" si="93"/>
        <v>6.25E-2</v>
      </c>
      <c r="D545" s="40">
        <f t="shared" ca="1" si="94"/>
        <v>2.2534999999999998</v>
      </c>
      <c r="E545" s="40">
        <f t="shared" ca="1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">
      <c r="A546" s="45">
        <v>36080</v>
      </c>
      <c r="B546" s="40" t="s">
        <v>129</v>
      </c>
      <c r="C546" s="40">
        <f t="shared" ca="1" si="93"/>
        <v>9.2499999999999805E-2</v>
      </c>
      <c r="D546" s="40">
        <f t="shared" ca="1" si="94"/>
        <v>2.1814999999999998</v>
      </c>
      <c r="E546" s="40">
        <f t="shared" ca="1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">
      <c r="A547" s="45">
        <v>36081</v>
      </c>
      <c r="B547" s="40" t="s">
        <v>129</v>
      </c>
      <c r="C547" s="40">
        <f t="shared" ca="1" si="93"/>
        <v>0.1549999999999998</v>
      </c>
      <c r="D547" s="40">
        <f t="shared" ca="1" si="94"/>
        <v>2.2389999999999999</v>
      </c>
      <c r="E547" s="40">
        <f t="shared" ca="1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">
      <c r="A548" s="45">
        <v>36082</v>
      </c>
      <c r="B548" s="40" t="s">
        <v>129</v>
      </c>
      <c r="C548" s="40">
        <f t="shared" ca="1" si="93"/>
        <v>0.20999999999999996</v>
      </c>
      <c r="D548" s="40">
        <f t="shared" ca="1" si="94"/>
        <v>2.2509999999999999</v>
      </c>
      <c r="E548" s="40">
        <f t="shared" ca="1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">
      <c r="A549" s="45">
        <v>36083</v>
      </c>
      <c r="B549" s="40" t="s">
        <v>129</v>
      </c>
      <c r="C549" s="40">
        <f t="shared" ca="1" si="93"/>
        <v>0.18499999999999961</v>
      </c>
      <c r="D549" s="40">
        <f t="shared" ca="1" si="94"/>
        <v>2.2799999999999998</v>
      </c>
      <c r="E549" s="40">
        <f t="shared" ca="1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">
      <c r="A550" s="45">
        <v>36084</v>
      </c>
      <c r="B550" s="40" t="s">
        <v>129</v>
      </c>
      <c r="C550" s="40">
        <f t="shared" ca="1" si="93"/>
        <v>0.18500000000000005</v>
      </c>
      <c r="D550" s="40">
        <f t="shared" ca="1" si="94"/>
        <v>2.294</v>
      </c>
      <c r="E550" s="40">
        <f t="shared" ca="1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">
      <c r="A551" s="45">
        <v>36087</v>
      </c>
      <c r="B551" s="40" t="s">
        <v>129</v>
      </c>
      <c r="C551" s="40">
        <f t="shared" ca="1" si="93"/>
        <v>0.18999999999999995</v>
      </c>
      <c r="D551" s="40">
        <f t="shared" ca="1" si="94"/>
        <v>2.3329999999999997</v>
      </c>
      <c r="E551" s="40">
        <f t="shared" ca="1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">
      <c r="A552" s="45">
        <v>36088</v>
      </c>
      <c r="B552" s="40" t="s">
        <v>129</v>
      </c>
      <c r="C552" s="40">
        <f t="shared" ca="1" si="93"/>
        <v>0.22999999999999998</v>
      </c>
      <c r="D552" s="40">
        <f t="shared" ca="1" si="94"/>
        <v>2.4319999999999999</v>
      </c>
      <c r="E552" s="40">
        <f t="shared" ca="1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">
      <c r="A553" s="45">
        <v>36089</v>
      </c>
      <c r="B553" s="40" t="s">
        <v>129</v>
      </c>
      <c r="C553" s="40">
        <f t="shared" ca="1" si="93"/>
        <v>0.24249999999999972</v>
      </c>
      <c r="D553" s="40">
        <f t="shared" ca="1" si="94"/>
        <v>2.4224999999999999</v>
      </c>
      <c r="E553" s="40">
        <f t="shared" ca="1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">
      <c r="A554" s="45">
        <v>36090</v>
      </c>
      <c r="B554" s="40" t="s">
        <v>129</v>
      </c>
      <c r="C554" s="40">
        <f t="shared" ca="1" si="93"/>
        <v>0.26124999999999998</v>
      </c>
      <c r="D554" s="40">
        <f t="shared" ca="1" si="94"/>
        <v>2.4372500000000001</v>
      </c>
      <c r="E554" s="40">
        <f t="shared" ca="1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">
      <c r="A555" s="45">
        <v>36091</v>
      </c>
      <c r="B555" s="40" t="s">
        <v>129</v>
      </c>
      <c r="C555" s="40">
        <f t="shared" ca="1" si="93"/>
        <v>0.24750000000000005</v>
      </c>
      <c r="D555" s="40">
        <f t="shared" ca="1" si="94"/>
        <v>2.4115000000000002</v>
      </c>
      <c r="E555" s="40">
        <f t="shared" ca="1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">
      <c r="A556" s="45">
        <v>36094</v>
      </c>
      <c r="B556" s="40" t="s">
        <v>129</v>
      </c>
      <c r="C556" s="40">
        <f t="shared" ca="1" si="93"/>
        <v>0.18999999999999995</v>
      </c>
      <c r="D556" s="40">
        <f t="shared" ca="1" si="94"/>
        <v>2.488</v>
      </c>
      <c r="E556" s="40">
        <f t="shared" ca="1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">
      <c r="A557" s="45">
        <v>36095</v>
      </c>
      <c r="B557" s="40" t="s">
        <v>129</v>
      </c>
      <c r="C557" s="40">
        <f t="shared" ca="1" si="93"/>
        <v>0.2200000000000002</v>
      </c>
      <c r="D557" s="40">
        <f t="shared" ca="1" si="94"/>
        <v>2.3280000000000003</v>
      </c>
      <c r="E557" s="40">
        <f t="shared" ca="1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">
      <c r="A558" s="45">
        <v>36096</v>
      </c>
      <c r="B558" s="40" t="s">
        <v>129</v>
      </c>
      <c r="C558" s="40">
        <f t="shared" ca="1" si="93"/>
        <v>0.31000000000000005</v>
      </c>
      <c r="D558" s="40">
        <f t="shared" ca="1" si="94"/>
        <v>2.282</v>
      </c>
      <c r="E558" s="40">
        <f t="shared" ca="1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">
      <c r="A559" s="45">
        <v>36097</v>
      </c>
      <c r="B559" s="40" t="s">
        <v>130</v>
      </c>
      <c r="C559" s="40">
        <f t="shared" ca="1" si="93"/>
        <v>0.16000000000000014</v>
      </c>
      <c r="D559" s="40">
        <f t="shared" ca="1" si="94"/>
        <v>2.508</v>
      </c>
      <c r="E559" s="40">
        <f t="shared" ca="1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">
      <c r="A560" s="45">
        <v>36098</v>
      </c>
      <c r="B560" s="40" t="s">
        <v>130</v>
      </c>
      <c r="C560" s="40">
        <f t="shared" ca="1" si="93"/>
        <v>0.16500000000000004</v>
      </c>
      <c r="D560" s="40">
        <f t="shared" ca="1" si="94"/>
        <v>2.44</v>
      </c>
      <c r="E560" s="40">
        <f t="shared" ca="1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">
      <c r="A561" s="45">
        <v>36101</v>
      </c>
      <c r="B561" s="40" t="s">
        <v>130</v>
      </c>
      <c r="C561" s="40">
        <f t="shared" ca="1" si="93"/>
        <v>0.16000000000000014</v>
      </c>
      <c r="D561" s="40">
        <f t="shared" ca="1" si="94"/>
        <v>2.5470000000000002</v>
      </c>
      <c r="E561" s="40">
        <f t="shared" ca="1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">
      <c r="A562" s="45">
        <v>36102</v>
      </c>
      <c r="B562" s="40" t="s">
        <v>130</v>
      </c>
      <c r="C562" s="40">
        <f t="shared" ca="1" si="93"/>
        <v>0.13499999999999979</v>
      </c>
      <c r="D562" s="40">
        <f t="shared" ca="1" si="94"/>
        <v>2.5709999999999997</v>
      </c>
      <c r="E562" s="40">
        <f t="shared" ca="1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">
      <c r="A563" s="45">
        <v>36103</v>
      </c>
      <c r="B563" s="40" t="s">
        <v>130</v>
      </c>
      <c r="C563" s="40">
        <f t="shared" ca="1" si="93"/>
        <v>0.11499999999999977</v>
      </c>
      <c r="D563" s="40">
        <f t="shared" ca="1" si="94"/>
        <v>2.5099999999999998</v>
      </c>
      <c r="E563" s="40">
        <f t="shared" ca="1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">
      <c r="A564" s="45">
        <v>36104</v>
      </c>
      <c r="B564" s="40" t="s">
        <v>130</v>
      </c>
      <c r="C564" s="40">
        <f t="shared" ca="1" si="93"/>
        <v>0.10999999999999988</v>
      </c>
      <c r="D564" s="40">
        <f t="shared" ca="1" si="94"/>
        <v>2.6629999999999998</v>
      </c>
      <c r="E564" s="40">
        <f t="shared" ca="1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">
      <c r="A565" s="45">
        <v>36105</v>
      </c>
      <c r="B565" s="40" t="s">
        <v>130</v>
      </c>
      <c r="C565" s="40">
        <f t="shared" ca="1" si="93"/>
        <v>0.11500000000000021</v>
      </c>
      <c r="D565" s="40">
        <f t="shared" ca="1" si="94"/>
        <v>2.6680000000000001</v>
      </c>
      <c r="E565" s="40">
        <f t="shared" ca="1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">
      <c r="A566" s="45">
        <v>36108</v>
      </c>
      <c r="B566" s="40" t="s">
        <v>130</v>
      </c>
      <c r="C566" s="40">
        <f t="shared" ca="1" si="93"/>
        <v>0.12749999999999995</v>
      </c>
      <c r="D566" s="40">
        <f t="shared" ca="1" si="94"/>
        <v>2.5695000000000001</v>
      </c>
      <c r="E566" s="40">
        <f t="shared" ca="1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">
      <c r="A567" s="45">
        <v>36110</v>
      </c>
      <c r="B567" s="40" t="s">
        <v>130</v>
      </c>
      <c r="C567" s="40">
        <f t="shared" ca="1" si="93"/>
        <v>0.16000000000000014</v>
      </c>
      <c r="D567" s="40">
        <f t="shared" ca="1" si="94"/>
        <v>2.5920000000000001</v>
      </c>
      <c r="E567" s="40">
        <f t="shared" ca="1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">
      <c r="A568" s="45">
        <v>36111</v>
      </c>
      <c r="B568" s="40" t="s">
        <v>130</v>
      </c>
      <c r="C568" s="40">
        <f t="shared" ca="1" si="93"/>
        <v>0.125</v>
      </c>
      <c r="D568" s="40">
        <f t="shared" ca="1" si="94"/>
        <v>2.5190000000000001</v>
      </c>
      <c r="E568" s="40">
        <f t="shared" ca="1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">
      <c r="A569" s="45">
        <v>36112</v>
      </c>
      <c r="B569" s="40" t="s">
        <v>130</v>
      </c>
      <c r="C569" s="40">
        <f t="shared" ca="1" si="93"/>
        <v>0.11375000000000002</v>
      </c>
      <c r="D569" s="40">
        <f t="shared" ca="1" si="94"/>
        <v>2.5727500000000001</v>
      </c>
      <c r="E569" s="40">
        <f t="shared" ca="1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">
      <c r="A570" s="45">
        <v>36115</v>
      </c>
      <c r="B570" s="40" t="s">
        <v>130</v>
      </c>
      <c r="C570" s="40">
        <f t="shared" ca="1" si="93"/>
        <v>0.14999999999999991</v>
      </c>
      <c r="D570" s="40">
        <f t="shared" ca="1" si="94"/>
        <v>2.4550000000000001</v>
      </c>
      <c r="E570" s="40">
        <f t="shared" ca="1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">
      <c r="A571" s="45">
        <v>36116</v>
      </c>
      <c r="B571" s="40" t="s">
        <v>130</v>
      </c>
      <c r="C571" s="40">
        <f t="shared" ca="1" si="93"/>
        <v>0.16000000000000014</v>
      </c>
      <c r="D571" s="40">
        <f t="shared" ca="1" si="94"/>
        <v>2.4390000000000001</v>
      </c>
      <c r="E571" s="40">
        <f t="shared" ca="1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">
      <c r="A572" s="45">
        <v>36117</v>
      </c>
      <c r="B572" s="40" t="s">
        <v>130</v>
      </c>
      <c r="C572" s="40">
        <f t="shared" ca="1" si="93"/>
        <v>0.16250000000000009</v>
      </c>
      <c r="D572" s="40">
        <f t="shared" ca="1" si="94"/>
        <v>2.3665000000000003</v>
      </c>
      <c r="E572" s="40">
        <f t="shared" ca="1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">
      <c r="A573" s="45">
        <v>36118</v>
      </c>
      <c r="B573" s="40" t="s">
        <v>130</v>
      </c>
      <c r="C573" s="40">
        <f t="shared" ca="1" si="93"/>
        <v>0.14749999999999996</v>
      </c>
      <c r="D573" s="40">
        <f t="shared" ca="1" si="94"/>
        <v>2.3605</v>
      </c>
      <c r="E573" s="40">
        <f t="shared" ca="1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">
      <c r="A574" s="45">
        <v>36119</v>
      </c>
      <c r="B574" s="40" t="s">
        <v>130</v>
      </c>
      <c r="C574" s="40">
        <f t="shared" ca="1" si="93"/>
        <v>0.13500000000000023</v>
      </c>
      <c r="D574" s="40">
        <f t="shared" ca="1" si="94"/>
        <v>2.298</v>
      </c>
      <c r="E574" s="40">
        <f t="shared" ca="1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">
      <c r="A575" s="45">
        <v>36122</v>
      </c>
      <c r="B575" s="40" t="s">
        <v>130</v>
      </c>
      <c r="C575" s="40">
        <f t="shared" ca="1" si="93"/>
        <v>0.16500000000000004</v>
      </c>
      <c r="D575" s="40">
        <f t="shared" ca="1" si="94"/>
        <v>2.262</v>
      </c>
      <c r="E575" s="40">
        <f t="shared" ca="1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">
      <c r="A576" s="45">
        <v>36123</v>
      </c>
      <c r="B576" s="40" t="s">
        <v>130</v>
      </c>
      <c r="C576" s="40">
        <f t="shared" ca="1" si="93"/>
        <v>0.14599999999999991</v>
      </c>
      <c r="D576" s="40">
        <f t="shared" ca="1" si="94"/>
        <v>2.2949999999999999</v>
      </c>
      <c r="E576" s="40">
        <f t="shared" ca="1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">
      <c r="A577" s="45">
        <v>36129</v>
      </c>
      <c r="B577" s="40" t="s">
        <v>160</v>
      </c>
      <c r="C577" s="40">
        <f t="shared" ca="1" si="93"/>
        <v>0.12599999999999989</v>
      </c>
      <c r="D577" s="40">
        <f t="shared" ca="1" si="94"/>
        <v>2.1019999999999999</v>
      </c>
      <c r="E577" s="40">
        <f t="shared" ca="1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">
      <c r="A578" s="45">
        <v>36130</v>
      </c>
      <c r="B578" s="40" t="s">
        <v>160</v>
      </c>
      <c r="C578" s="40">
        <f t="shared" ca="1" si="93"/>
        <v>0.13875000000000015</v>
      </c>
      <c r="D578" s="40">
        <f t="shared" ca="1" si="94"/>
        <v>2.0967500000000001</v>
      </c>
      <c r="E578" s="40">
        <f t="shared" ca="1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">
      <c r="A579" s="45">
        <v>36131</v>
      </c>
      <c r="B579" s="40" t="s">
        <v>160</v>
      </c>
      <c r="C579" s="40">
        <f t="shared" ca="1" si="93"/>
        <v>0.14249999999999985</v>
      </c>
      <c r="D579" s="40">
        <f t="shared" ca="1" si="94"/>
        <v>2.0284999999999997</v>
      </c>
      <c r="E579" s="40">
        <f t="shared" ca="1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">
      <c r="A580" s="45">
        <v>36132</v>
      </c>
      <c r="B580" s="40" t="s">
        <v>160</v>
      </c>
      <c r="C580" s="40">
        <f t="shared" ca="1" si="93"/>
        <v>0.16999999999999993</v>
      </c>
      <c r="D580" s="40">
        <f t="shared" ca="1" si="94"/>
        <v>2.129</v>
      </c>
      <c r="E580" s="40">
        <f t="shared" ca="1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">
      <c r="A581" s="45">
        <v>36133</v>
      </c>
      <c r="B581" s="40" t="s">
        <v>160</v>
      </c>
      <c r="C581" s="40">
        <f t="shared" ca="1" si="93"/>
        <v>0.18499999999999983</v>
      </c>
      <c r="D581" s="40">
        <f t="shared" ca="1" si="94"/>
        <v>2.1629999999999998</v>
      </c>
      <c r="E581" s="40">
        <f t="shared" ca="1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">
      <c r="A582" s="45">
        <v>36136</v>
      </c>
      <c r="B582" s="40" t="s">
        <v>160</v>
      </c>
      <c r="C582" s="40">
        <f t="shared" ref="C582:C645" ca="1" si="106">IF(SWAPFIXED="FIXED",D582,D582-E582)</f>
        <v>0.17750000000000021</v>
      </c>
      <c r="D582" s="40">
        <f t="shared" ref="D582:E645" ca="1" si="107">VLOOKUP($A582,SWAPLOOK,HLOOKUP(D$2,SWAPLOOK,2,FALSE),FALSE)</f>
        <v>2.2785000000000002</v>
      </c>
      <c r="E582" s="40">
        <f t="shared" ca="1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">
      <c r="A583" s="45">
        <v>36137</v>
      </c>
      <c r="B583" s="40" t="s">
        <v>160</v>
      </c>
      <c r="C583" s="40">
        <f t="shared" ca="1" si="106"/>
        <v>0.19000000000000017</v>
      </c>
      <c r="D583" s="40">
        <f t="shared" ca="1" si="107"/>
        <v>2.1030000000000002</v>
      </c>
      <c r="E583" s="40">
        <f t="shared" ca="1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">
      <c r="A584" s="45">
        <v>36138</v>
      </c>
      <c r="B584" s="40" t="s">
        <v>160</v>
      </c>
      <c r="C584" s="40">
        <f t="shared" ca="1" si="106"/>
        <v>0.19499999999999984</v>
      </c>
      <c r="D584" s="40">
        <f t="shared" ca="1" si="107"/>
        <v>2.0419999999999998</v>
      </c>
      <c r="E584" s="40">
        <f t="shared" ca="1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">
      <c r="A585" s="45">
        <v>36139</v>
      </c>
      <c r="B585" s="40" t="s">
        <v>160</v>
      </c>
      <c r="C585" s="40">
        <f t="shared" ca="1" si="106"/>
        <v>0.18999999999999972</v>
      </c>
      <c r="D585" s="40">
        <f t="shared" ca="1" si="107"/>
        <v>2.0299999999999998</v>
      </c>
      <c r="E585" s="40">
        <f t="shared" ca="1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">
      <c r="A586" s="45">
        <v>36143</v>
      </c>
      <c r="B586" s="40" t="s">
        <v>160</v>
      </c>
      <c r="C586" s="40">
        <f t="shared" ca="1" si="106"/>
        <v>0.17249999999999988</v>
      </c>
      <c r="D586" s="40">
        <f t="shared" ca="1" si="107"/>
        <v>2.1244999999999998</v>
      </c>
      <c r="E586" s="40">
        <f t="shared" ca="1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">
      <c r="A587" s="45">
        <v>36144</v>
      </c>
      <c r="B587" s="40" t="s">
        <v>160</v>
      </c>
      <c r="C587" s="40">
        <f t="shared" ca="1" si="106"/>
        <v>0.20500000000000007</v>
      </c>
      <c r="D587" s="40">
        <f t="shared" ca="1" si="107"/>
        <v>2.157</v>
      </c>
      <c r="E587" s="40">
        <f t="shared" ca="1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">
      <c r="A588" s="45">
        <v>36145</v>
      </c>
      <c r="B588" s="40" t="s">
        <v>160</v>
      </c>
      <c r="C588" s="40">
        <f t="shared" ca="1" si="106"/>
        <v>0.20499999999999985</v>
      </c>
      <c r="D588" s="40">
        <f t="shared" ca="1" si="107"/>
        <v>2.1949999999999998</v>
      </c>
      <c r="E588" s="40">
        <f t="shared" ca="1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">
      <c r="A589" s="45">
        <v>36146</v>
      </c>
      <c r="B589" s="40" t="s">
        <v>160</v>
      </c>
      <c r="C589" s="40">
        <f t="shared" ca="1" si="106"/>
        <v>0.24000000000000021</v>
      </c>
      <c r="D589" s="40">
        <f t="shared" ca="1" si="107"/>
        <v>2.3040000000000003</v>
      </c>
      <c r="E589" s="40">
        <f t="shared" ca="1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">
      <c r="A590" s="45">
        <v>36147</v>
      </c>
      <c r="B590" s="40" t="s">
        <v>160</v>
      </c>
      <c r="C590" s="40">
        <f t="shared" ca="1" si="106"/>
        <v>0.23499999999999988</v>
      </c>
      <c r="D590" s="40">
        <f t="shared" ca="1" si="107"/>
        <v>2.3089999999999997</v>
      </c>
      <c r="E590" s="40">
        <f t="shared" ca="1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">
      <c r="A591" s="45">
        <v>36150</v>
      </c>
      <c r="B591" s="40" t="s">
        <v>160</v>
      </c>
      <c r="C591" s="40">
        <f t="shared" ca="1" si="106"/>
        <v>0.23499999999999988</v>
      </c>
      <c r="D591" s="40">
        <f t="shared" ca="1" si="107"/>
        <v>2.1819999999999999</v>
      </c>
      <c r="E591" s="40">
        <f t="shared" ca="1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">
      <c r="A592" s="45">
        <v>36151</v>
      </c>
      <c r="B592" s="40" t="s">
        <v>160</v>
      </c>
      <c r="C592" s="40">
        <f t="shared" ca="1" si="106"/>
        <v>0.24</v>
      </c>
      <c r="D592" s="40">
        <f t="shared" ca="1" si="107"/>
        <v>2.165</v>
      </c>
      <c r="E592" s="40">
        <f t="shared" ca="1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">
      <c r="A593" s="45">
        <v>36152</v>
      </c>
      <c r="B593" s="40" t="s">
        <v>160</v>
      </c>
      <c r="C593" s="40">
        <f t="shared" ca="1" si="106"/>
        <v>0.24499999999999988</v>
      </c>
      <c r="D593" s="40">
        <f t="shared" ca="1" si="107"/>
        <v>2.1509999999999998</v>
      </c>
      <c r="E593" s="40">
        <f t="shared" ca="1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">
      <c r="A594" s="45">
        <v>36153</v>
      </c>
      <c r="B594" s="40" t="s">
        <v>160</v>
      </c>
      <c r="C594" s="40">
        <f t="shared" ca="1" si="106"/>
        <v>0.24499999999999988</v>
      </c>
      <c r="D594" s="40">
        <f t="shared" ca="1" si="107"/>
        <v>2.1259999999999999</v>
      </c>
      <c r="E594" s="40">
        <f t="shared" ca="1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">
      <c r="A595" s="45">
        <v>36157</v>
      </c>
      <c r="B595" s="40" t="s">
        <v>160</v>
      </c>
      <c r="C595" s="40">
        <f t="shared" ca="1" si="106"/>
        <v>0.24499999999999988</v>
      </c>
      <c r="D595" s="40">
        <f t="shared" ca="1" si="107"/>
        <v>2.0329999999999999</v>
      </c>
      <c r="E595" s="40">
        <f t="shared" ca="1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">
      <c r="A596" s="45">
        <v>36158</v>
      </c>
      <c r="B596" s="40" t="s">
        <v>160</v>
      </c>
      <c r="C596" s="40">
        <f t="shared" ca="1" si="106"/>
        <v>0.2200000000000002</v>
      </c>
      <c r="D596" s="40">
        <f t="shared" ca="1" si="107"/>
        <v>1.9850000000000001</v>
      </c>
      <c r="E596" s="40">
        <f t="shared" ca="1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">
      <c r="A597" s="45">
        <v>36159</v>
      </c>
      <c r="B597" s="40" t="s">
        <v>161</v>
      </c>
      <c r="C597" s="40">
        <f t="shared" ca="1" si="106"/>
        <v>0.27000000000000024</v>
      </c>
      <c r="D597" s="40">
        <f t="shared" ca="1" si="107"/>
        <v>2.1560000000000001</v>
      </c>
      <c r="E597" s="40">
        <f t="shared" ca="1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">
      <c r="A598" s="45">
        <v>36164</v>
      </c>
      <c r="B598" s="40" t="s">
        <v>161</v>
      </c>
      <c r="C598" s="40">
        <f t="shared" ca="1" si="106"/>
        <v>6.999999999999984E-2</v>
      </c>
      <c r="D598" s="40">
        <f t="shared" ca="1" si="107"/>
        <v>2.141</v>
      </c>
      <c r="E598" s="40">
        <f t="shared" ca="1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">
      <c r="A599" s="45">
        <v>36165</v>
      </c>
      <c r="B599" s="40" t="s">
        <v>161</v>
      </c>
      <c r="C599" s="40">
        <f t="shared" ca="1" si="106"/>
        <v>7.2499999999999787E-2</v>
      </c>
      <c r="D599" s="40">
        <f t="shared" ca="1" si="107"/>
        <v>2.0474999999999999</v>
      </c>
      <c r="E599" s="40">
        <f t="shared" ca="1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">
      <c r="A600" s="45">
        <v>36166</v>
      </c>
      <c r="B600" s="40" t="s">
        <v>161</v>
      </c>
      <c r="C600" s="40">
        <f t="shared" ca="1" si="106"/>
        <v>8.0000000000000071E-2</v>
      </c>
      <c r="D600" s="40">
        <f t="shared" ca="1" si="107"/>
        <v>2.0110000000000001</v>
      </c>
      <c r="E600" s="40">
        <f t="shared" ca="1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">
      <c r="A601" s="45">
        <v>36167</v>
      </c>
      <c r="B601" s="40" t="s">
        <v>161</v>
      </c>
      <c r="C601" s="40">
        <f t="shared" ca="1" si="106"/>
        <v>4.4999999999999929E-2</v>
      </c>
      <c r="D601" s="40">
        <f t="shared" ca="1" si="107"/>
        <v>1.881</v>
      </c>
      <c r="E601" s="40">
        <f t="shared" ca="1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">
      <c r="A602" s="45">
        <v>36168</v>
      </c>
      <c r="B602" s="40" t="s">
        <v>161</v>
      </c>
      <c r="C602" s="40">
        <f t="shared" ca="1" si="106"/>
        <v>3.7499999999999867E-2</v>
      </c>
      <c r="D602" s="40">
        <f t="shared" ca="1" si="107"/>
        <v>1.8674999999999999</v>
      </c>
      <c r="E602" s="40">
        <f t="shared" ca="1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">
      <c r="A603" s="45">
        <v>36171</v>
      </c>
      <c r="B603" s="40" t="s">
        <v>161</v>
      </c>
      <c r="C603" s="40">
        <f t="shared" ca="1" si="106"/>
        <v>6.0000000000000053E-2</v>
      </c>
      <c r="D603" s="40">
        <f t="shared" ca="1" si="107"/>
        <v>1.839</v>
      </c>
      <c r="E603" s="40">
        <f t="shared" ca="1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">
      <c r="A604" s="45">
        <v>36172</v>
      </c>
      <c r="B604" s="40" t="s">
        <v>161</v>
      </c>
      <c r="C604" s="40">
        <f t="shared" ca="1" si="106"/>
        <v>9.000000000000008E-2</v>
      </c>
      <c r="D604" s="40">
        <f t="shared" ca="1" si="107"/>
        <v>1.911</v>
      </c>
      <c r="E604" s="40">
        <f t="shared" ca="1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">
      <c r="A605" s="45">
        <v>36173</v>
      </c>
      <c r="B605" s="40" t="s">
        <v>161</v>
      </c>
      <c r="C605" s="40">
        <f t="shared" ca="1" si="106"/>
        <v>0.10999999999999988</v>
      </c>
      <c r="D605" s="40">
        <f t="shared" ca="1" si="107"/>
        <v>1.88</v>
      </c>
      <c r="E605" s="40">
        <f t="shared" ca="1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">
      <c r="A606" s="45">
        <v>36174</v>
      </c>
      <c r="B606" s="40" t="s">
        <v>161</v>
      </c>
      <c r="C606" s="40">
        <f t="shared" ca="1" si="106"/>
        <v>0.1399999999999999</v>
      </c>
      <c r="D606" s="40">
        <f t="shared" ca="1" si="107"/>
        <v>1.9489999999999998</v>
      </c>
      <c r="E606" s="40">
        <f t="shared" ca="1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">
      <c r="A607" s="45">
        <v>36175</v>
      </c>
      <c r="B607" s="40" t="s">
        <v>161</v>
      </c>
      <c r="C607" s="40">
        <f t="shared" ca="1" si="106"/>
        <v>0.1399999999999999</v>
      </c>
      <c r="D607" s="40">
        <f t="shared" ca="1" si="107"/>
        <v>1.9359999999999999</v>
      </c>
      <c r="E607" s="40">
        <f t="shared" ca="1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">
      <c r="A608" s="45">
        <v>36179</v>
      </c>
      <c r="B608" s="40" t="s">
        <v>161</v>
      </c>
      <c r="C608" s="40">
        <f t="shared" ca="1" si="106"/>
        <v>0.1399999999999999</v>
      </c>
      <c r="D608" s="40">
        <f t="shared" ca="1" si="107"/>
        <v>1.9569999999999999</v>
      </c>
      <c r="E608" s="40">
        <f t="shared" ca="1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">
      <c r="A609" s="45">
        <v>36180</v>
      </c>
      <c r="B609" s="40" t="s">
        <v>161</v>
      </c>
      <c r="C609" s="40">
        <f t="shared" ca="1" si="106"/>
        <v>0.14999999999999991</v>
      </c>
      <c r="D609" s="40">
        <f t="shared" ca="1" si="107"/>
        <v>1.9769999999999999</v>
      </c>
      <c r="E609" s="40">
        <f t="shared" ca="1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">
      <c r="A610" s="45">
        <v>36181</v>
      </c>
      <c r="B610" s="40" t="s">
        <v>161</v>
      </c>
      <c r="C610" s="40">
        <f t="shared" ca="1" si="106"/>
        <v>0.12000000000000011</v>
      </c>
      <c r="D610" s="40">
        <f t="shared" ca="1" si="107"/>
        <v>2.012</v>
      </c>
      <c r="E610" s="40">
        <f t="shared" ca="1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">
      <c r="A611" s="45">
        <v>36182</v>
      </c>
      <c r="B611" s="40" t="s">
        <v>161</v>
      </c>
      <c r="C611" s="40">
        <f t="shared" ca="1" si="106"/>
        <v>0.12000000000000011</v>
      </c>
      <c r="D611" s="40">
        <f t="shared" ca="1" si="107"/>
        <v>1.8980000000000001</v>
      </c>
      <c r="E611" s="40">
        <f t="shared" ca="1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">
      <c r="A612" s="45">
        <v>36185</v>
      </c>
      <c r="B612" s="40" t="s">
        <v>161</v>
      </c>
      <c r="C612" s="40">
        <f t="shared" ca="1" si="106"/>
        <v>0.12999999999999989</v>
      </c>
      <c r="D612" s="40">
        <f t="shared" ca="1" si="107"/>
        <v>1.8439999999999999</v>
      </c>
      <c r="E612" s="40">
        <f t="shared" ca="1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">
      <c r="A613" s="45">
        <v>36186</v>
      </c>
      <c r="B613" s="40" t="s">
        <v>161</v>
      </c>
      <c r="C613" s="40">
        <f t="shared" ca="1" si="106"/>
        <v>0.1100000000000001</v>
      </c>
      <c r="D613" s="40">
        <f t="shared" ca="1" si="107"/>
        <v>1.8240000000000001</v>
      </c>
      <c r="E613" s="40">
        <f t="shared" ca="1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">
      <c r="A614" s="45">
        <v>36187</v>
      </c>
      <c r="B614" s="40" t="s">
        <v>161</v>
      </c>
      <c r="C614" s="40">
        <f t="shared" ca="1" si="106"/>
        <v>6.0000000000000053E-2</v>
      </c>
      <c r="D614" s="40">
        <f t="shared" ca="1" si="107"/>
        <v>1.87</v>
      </c>
      <c r="E614" s="40">
        <f t="shared" ca="1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">
      <c r="A615" s="45">
        <v>36188</v>
      </c>
      <c r="B615" s="40" t="s">
        <v>162</v>
      </c>
      <c r="C615" s="40">
        <f t="shared" ca="1" si="106"/>
        <v>5.9999999999999831E-2</v>
      </c>
      <c r="D615" s="40">
        <f t="shared" ca="1" si="107"/>
        <v>1.92</v>
      </c>
      <c r="E615" s="40">
        <f t="shared" ca="1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">
      <c r="A616" s="45">
        <v>36189</v>
      </c>
      <c r="B616" s="40" t="s">
        <v>162</v>
      </c>
      <c r="C616" s="40">
        <f t="shared" ca="1" si="106"/>
        <v>6.0000000000000053E-2</v>
      </c>
      <c r="D616" s="40">
        <f t="shared" ca="1" si="107"/>
        <v>1.837</v>
      </c>
      <c r="E616" s="40">
        <f t="shared" ca="1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">
      <c r="A617" s="45">
        <v>36192</v>
      </c>
      <c r="B617" s="40" t="s">
        <v>162</v>
      </c>
      <c r="C617" s="40">
        <f t="shared" ca="1" si="106"/>
        <v>6.0000000000000053E-2</v>
      </c>
      <c r="D617" s="40">
        <f t="shared" ca="1" si="107"/>
        <v>1.804</v>
      </c>
      <c r="E617" s="40">
        <f t="shared" ca="1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">
      <c r="A618" s="45">
        <v>36193</v>
      </c>
      <c r="B618" s="40" t="s">
        <v>162</v>
      </c>
      <c r="C618" s="40">
        <f t="shared" ca="1" si="106"/>
        <v>5.4999999999999938E-2</v>
      </c>
      <c r="D618" s="40">
        <f t="shared" ca="1" si="107"/>
        <v>1.873</v>
      </c>
      <c r="E618" s="40">
        <f t="shared" ca="1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">
      <c r="A619" s="45">
        <v>36194</v>
      </c>
      <c r="B619" s="40" t="s">
        <v>162</v>
      </c>
      <c r="C619" s="40">
        <f t="shared" ca="1" si="106"/>
        <v>5.500000000000016E-2</v>
      </c>
      <c r="D619" s="40">
        <f t="shared" ca="1" si="107"/>
        <v>1.82</v>
      </c>
      <c r="E619" s="40">
        <f t="shared" ca="1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">
      <c r="A620" s="45">
        <v>36195</v>
      </c>
      <c r="B620" s="40" t="s">
        <v>162</v>
      </c>
      <c r="C620" s="40">
        <f t="shared" ca="1" si="106"/>
        <v>5.4999999999999938E-2</v>
      </c>
      <c r="D620" s="40">
        <f t="shared" ca="1" si="107"/>
        <v>1.8839999999999999</v>
      </c>
      <c r="E620" s="40">
        <f t="shared" ca="1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">
      <c r="A621" s="45">
        <v>36196</v>
      </c>
      <c r="B621" s="40" t="s">
        <v>162</v>
      </c>
      <c r="C621" s="40">
        <f t="shared" ca="1" si="106"/>
        <v>5.4999999999999938E-2</v>
      </c>
      <c r="D621" s="40">
        <f t="shared" ca="1" si="107"/>
        <v>1.855</v>
      </c>
      <c r="E621" s="40">
        <f t="shared" ca="1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">
      <c r="A622" s="45">
        <v>36199</v>
      </c>
      <c r="B622" s="40" t="s">
        <v>162</v>
      </c>
      <c r="C622" s="40">
        <f t="shared" ca="1" si="106"/>
        <v>5.4999999999999938E-2</v>
      </c>
      <c r="D622" s="40">
        <f t="shared" ca="1" si="107"/>
        <v>1.873</v>
      </c>
      <c r="E622" s="40">
        <f t="shared" ca="1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">
      <c r="A623" s="45">
        <v>36200</v>
      </c>
      <c r="B623" s="40" t="s">
        <v>162</v>
      </c>
      <c r="C623" s="40">
        <f t="shared" ca="1" si="106"/>
        <v>5.0000000000000044E-2</v>
      </c>
      <c r="D623" s="40">
        <f t="shared" ca="1" si="107"/>
        <v>1.8880000000000001</v>
      </c>
      <c r="E623" s="40">
        <f t="shared" ca="1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">
      <c r="A624" s="45">
        <v>36201</v>
      </c>
      <c r="B624" s="40" t="s">
        <v>162</v>
      </c>
      <c r="C624" s="40">
        <f t="shared" ca="1" si="106"/>
        <v>5.0000000000000044E-2</v>
      </c>
      <c r="D624" s="40">
        <f t="shared" ca="1" si="107"/>
        <v>1.825</v>
      </c>
      <c r="E624" s="40">
        <f t="shared" ca="1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">
      <c r="A625" s="45">
        <v>36202</v>
      </c>
      <c r="B625" s="40" t="s">
        <v>162</v>
      </c>
      <c r="C625" s="40">
        <f t="shared" ca="1" si="106"/>
        <v>5.0000000000000044E-2</v>
      </c>
      <c r="D625" s="40">
        <f t="shared" ca="1" si="107"/>
        <v>1.887</v>
      </c>
      <c r="E625" s="40">
        <f t="shared" ca="1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">
      <c r="A626" s="45">
        <v>36203</v>
      </c>
      <c r="B626" s="40" t="s">
        <v>162</v>
      </c>
      <c r="C626" s="40">
        <f t="shared" ca="1" si="106"/>
        <v>5.0000000000000044E-2</v>
      </c>
      <c r="D626" s="40">
        <f t="shared" ca="1" si="107"/>
        <v>1.857</v>
      </c>
      <c r="E626" s="40">
        <f t="shared" ca="1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">
      <c r="A627" s="45">
        <v>36207</v>
      </c>
      <c r="B627" s="40" t="s">
        <v>162</v>
      </c>
      <c r="C627" s="40">
        <f t="shared" ca="1" si="106"/>
        <v>5.0000000000000044E-2</v>
      </c>
      <c r="D627" s="40">
        <f t="shared" ca="1" si="107"/>
        <v>1.845</v>
      </c>
      <c r="E627" s="40">
        <f t="shared" ca="1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">
      <c r="A628" s="45">
        <v>36208</v>
      </c>
      <c r="B628" s="40" t="s">
        <v>162</v>
      </c>
      <c r="C628" s="40">
        <f t="shared" ca="1" si="106"/>
        <v>5.0000000000000044E-2</v>
      </c>
      <c r="D628" s="40">
        <f t="shared" ca="1" si="107"/>
        <v>1.8260000000000001</v>
      </c>
      <c r="E628" s="40">
        <f t="shared" ca="1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">
      <c r="A629" s="45">
        <v>36209</v>
      </c>
      <c r="B629" s="40" t="s">
        <v>162</v>
      </c>
      <c r="C629" s="40">
        <f t="shared" ca="1" si="106"/>
        <v>6.0000000000000053E-2</v>
      </c>
      <c r="D629" s="40">
        <f t="shared" ca="1" si="107"/>
        <v>1.806</v>
      </c>
      <c r="E629" s="40">
        <f t="shared" ca="1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">
      <c r="A630" s="45">
        <v>36210</v>
      </c>
      <c r="B630" s="40" t="s">
        <v>162</v>
      </c>
      <c r="C630" s="40">
        <f t="shared" ca="1" si="106"/>
        <v>5.9999999999999831E-2</v>
      </c>
      <c r="D630" s="40">
        <f t="shared" ca="1" si="107"/>
        <v>1.8049999999999999</v>
      </c>
      <c r="E630" s="40">
        <f t="shared" ca="1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">
      <c r="A631" s="45">
        <v>36213</v>
      </c>
      <c r="B631" s="40" t="s">
        <v>162</v>
      </c>
      <c r="C631" s="40">
        <f t="shared" ca="1" si="106"/>
        <v>6.0000000000000053E-2</v>
      </c>
      <c r="D631" s="40">
        <f t="shared" ca="1" si="107"/>
        <v>1.764</v>
      </c>
      <c r="E631" s="40">
        <f t="shared" ca="1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">
      <c r="A632" s="45">
        <v>36214</v>
      </c>
      <c r="B632" s="40" t="s">
        <v>162</v>
      </c>
      <c r="C632" s="40">
        <f t="shared" ca="1" si="106"/>
        <v>7.0000000000000062E-2</v>
      </c>
      <c r="D632" s="40">
        <f t="shared" ca="1" si="107"/>
        <v>1.78</v>
      </c>
      <c r="E632" s="40">
        <f t="shared" ca="1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">
      <c r="A633" s="45">
        <v>36215</v>
      </c>
      <c r="B633" s="40" t="s">
        <v>162</v>
      </c>
      <c r="C633" s="40">
        <f t="shared" ca="1" si="106"/>
        <v>6.0000000000000053E-2</v>
      </c>
      <c r="D633" s="40">
        <f t="shared" ca="1" si="107"/>
        <v>1.726</v>
      </c>
      <c r="E633" s="40">
        <f t="shared" ca="1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">
      <c r="A634" s="45">
        <v>36216</v>
      </c>
      <c r="B634" s="40" t="s">
        <v>163</v>
      </c>
      <c r="C634" s="40">
        <f t="shared" ca="1" si="106"/>
        <v>5.0000000000000044E-2</v>
      </c>
      <c r="D634" s="40">
        <f t="shared" ca="1" si="107"/>
        <v>1.7090000000000001</v>
      </c>
      <c r="E634" s="40">
        <f t="shared" ca="1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">
      <c r="A635" s="45">
        <v>36217</v>
      </c>
      <c r="B635" s="40" t="s">
        <v>163</v>
      </c>
      <c r="C635" s="40">
        <f t="shared" ca="1" si="106"/>
        <v>5.0000000000000044E-2</v>
      </c>
      <c r="D635" s="40">
        <f t="shared" ca="1" si="107"/>
        <v>1.6779999999999999</v>
      </c>
      <c r="E635" s="40">
        <f t="shared" ca="1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">
      <c r="A636" s="45">
        <v>36220</v>
      </c>
      <c r="B636" s="40" t="s">
        <v>163</v>
      </c>
      <c r="C636" s="40">
        <f t="shared" ca="1" si="106"/>
        <v>0</v>
      </c>
      <c r="D636" s="40">
        <f t="shared" ca="1" si="107"/>
        <v>1.7010000000000001</v>
      </c>
      <c r="E636" s="40">
        <f t="shared" ca="1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">
      <c r="A637" s="45">
        <v>36221</v>
      </c>
      <c r="B637" s="40" t="s">
        <v>163</v>
      </c>
      <c r="C637" s="40">
        <f t="shared" ca="1" si="106"/>
        <v>-1.0000000000000009E-2</v>
      </c>
      <c r="D637" s="40">
        <f t="shared" ca="1" si="107"/>
        <v>1.6859999999999999</v>
      </c>
      <c r="E637" s="40">
        <f t="shared" ca="1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">
      <c r="A638" s="45">
        <v>36222</v>
      </c>
      <c r="B638" s="40" t="s">
        <v>163</v>
      </c>
      <c r="C638" s="40">
        <f t="shared" ca="1" si="106"/>
        <v>-2.0000000000000018E-2</v>
      </c>
      <c r="D638" s="40">
        <f t="shared" ca="1" si="107"/>
        <v>1.7030000000000001</v>
      </c>
      <c r="E638" s="40">
        <f t="shared" ca="1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">
      <c r="A639" s="45">
        <v>36223</v>
      </c>
      <c r="B639" s="40" t="s">
        <v>163</v>
      </c>
      <c r="C639" s="40">
        <f t="shared" ca="1" si="106"/>
        <v>-4.0000000000000036E-2</v>
      </c>
      <c r="D639" s="40">
        <f t="shared" ca="1" si="107"/>
        <v>1.722</v>
      </c>
      <c r="E639" s="40">
        <f t="shared" ca="1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">
      <c r="A640" s="45">
        <v>36224</v>
      </c>
      <c r="B640" s="40" t="s">
        <v>163</v>
      </c>
      <c r="C640" s="40">
        <f t="shared" ca="1" si="106"/>
        <v>-8.0000000000000071E-2</v>
      </c>
      <c r="D640" s="40">
        <f t="shared" ca="1" si="107"/>
        <v>1.7729999999999999</v>
      </c>
      <c r="E640" s="40">
        <f t="shared" ca="1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">
      <c r="A641" s="45">
        <v>36227</v>
      </c>
      <c r="B641" s="40" t="s">
        <v>163</v>
      </c>
      <c r="C641" s="40">
        <f t="shared" ca="1" si="106"/>
        <v>-0.12000000000000011</v>
      </c>
      <c r="D641" s="40">
        <f t="shared" ca="1" si="107"/>
        <v>1.7389999999999999</v>
      </c>
      <c r="E641" s="40">
        <f t="shared" ca="1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">
      <c r="A642" s="45">
        <v>36228</v>
      </c>
      <c r="B642" s="40" t="s">
        <v>163</v>
      </c>
      <c r="C642" s="40">
        <f t="shared" ca="1" si="106"/>
        <v>-0.12000000000000011</v>
      </c>
      <c r="D642" s="40">
        <f t="shared" ca="1" si="107"/>
        <v>1.8079999999999998</v>
      </c>
      <c r="E642" s="40">
        <f t="shared" ca="1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">
      <c r="A643" s="45">
        <v>36229</v>
      </c>
      <c r="B643" s="40" t="s">
        <v>163</v>
      </c>
      <c r="C643" s="40">
        <f t="shared" ca="1" si="106"/>
        <v>-0.12250000000000005</v>
      </c>
      <c r="D643" s="40">
        <f t="shared" ca="1" si="107"/>
        <v>1.8185</v>
      </c>
      <c r="E643" s="40">
        <f t="shared" ca="1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">
      <c r="A644" s="45">
        <v>36230</v>
      </c>
      <c r="B644" s="40" t="s">
        <v>163</v>
      </c>
      <c r="C644" s="40">
        <f t="shared" ca="1" si="106"/>
        <v>-0.1100000000000001</v>
      </c>
      <c r="D644" s="40">
        <f t="shared" ca="1" si="107"/>
        <v>1.71</v>
      </c>
      <c r="E644" s="40">
        <f t="shared" ca="1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">
      <c r="A645" s="45">
        <v>36231</v>
      </c>
      <c r="B645" s="40" t="s">
        <v>163</v>
      </c>
      <c r="C645" s="40">
        <f t="shared" ca="1" si="106"/>
        <v>-7.8999999999999959E-2</v>
      </c>
      <c r="D645" s="40">
        <f t="shared" ca="1" si="107"/>
        <v>1.68</v>
      </c>
      <c r="E645" s="40">
        <f t="shared" ca="1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">
      <c r="A646" s="45">
        <v>36234</v>
      </c>
      <c r="B646" s="40" t="s">
        <v>163</v>
      </c>
      <c r="C646" s="40">
        <f t="shared" ref="C646:C709" ca="1" si="119">IF(SWAPFIXED="FIXED",D646,D646-E646)</f>
        <v>-6.0000000000000053E-2</v>
      </c>
      <c r="D646" s="40">
        <f t="shared" ref="D646:E709" ca="1" si="120">VLOOKUP($A646,SWAPLOOK,HLOOKUP(D$2,SWAPLOOK,2,FALSE),FALSE)</f>
        <v>1.657</v>
      </c>
      <c r="E646" s="40">
        <f t="shared" ca="1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">
      <c r="A647" s="45">
        <v>36235</v>
      </c>
      <c r="B647" s="40" t="s">
        <v>163</v>
      </c>
      <c r="C647" s="40">
        <f t="shared" ca="1" si="119"/>
        <v>-4.4999999999999929E-2</v>
      </c>
      <c r="D647" s="40">
        <f t="shared" ca="1" si="120"/>
        <v>1.6720000000000002</v>
      </c>
      <c r="E647" s="40">
        <f t="shared" ca="1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">
      <c r="A648" s="45">
        <v>36236</v>
      </c>
      <c r="B648" s="40" t="s">
        <v>163</v>
      </c>
      <c r="C648" s="40">
        <f t="shared" ca="1" si="119"/>
        <v>-3.0000000000000027E-2</v>
      </c>
      <c r="D648" s="40">
        <f t="shared" ca="1" si="120"/>
        <v>1.718</v>
      </c>
      <c r="E648" s="40">
        <f t="shared" ca="1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">
      <c r="A649" s="45">
        <v>36237</v>
      </c>
      <c r="B649" s="40" t="s">
        <v>163</v>
      </c>
      <c r="C649" s="40">
        <f t="shared" ca="1" si="119"/>
        <v>-3.0000000000000027E-2</v>
      </c>
      <c r="D649" s="40">
        <f t="shared" ca="1" si="120"/>
        <v>1.657</v>
      </c>
      <c r="E649" s="40">
        <f t="shared" ca="1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">
      <c r="A650" s="45">
        <v>36238</v>
      </c>
      <c r="B650" s="40" t="s">
        <v>163</v>
      </c>
      <c r="C650" s="40">
        <f t="shared" ca="1" si="119"/>
        <v>0</v>
      </c>
      <c r="D650" s="40">
        <f t="shared" ca="1" si="120"/>
        <v>1.6990000000000001</v>
      </c>
      <c r="E650" s="40">
        <f t="shared" ca="1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">
      <c r="A651" s="45">
        <v>36241</v>
      </c>
      <c r="B651" s="40" t="s">
        <v>163</v>
      </c>
      <c r="C651" s="40">
        <f t="shared" ca="1" si="119"/>
        <v>2.4999999999999467E-3</v>
      </c>
      <c r="D651" s="40">
        <f t="shared" ca="1" si="120"/>
        <v>1.7714999999999999</v>
      </c>
      <c r="E651" s="40">
        <f t="shared" ca="1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">
      <c r="A652" s="45">
        <v>36242</v>
      </c>
      <c r="B652" s="40" t="s">
        <v>163</v>
      </c>
      <c r="C652" s="40">
        <f t="shared" ca="1" si="119"/>
        <v>2.4999999999999467E-3</v>
      </c>
      <c r="D652" s="40">
        <f t="shared" ca="1" si="120"/>
        <v>1.7565</v>
      </c>
      <c r="E652" s="40">
        <f t="shared" ca="1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">
      <c r="A653" s="45">
        <v>36243</v>
      </c>
      <c r="B653" s="40" t="s">
        <v>163</v>
      </c>
      <c r="C653" s="40">
        <f t="shared" ca="1" si="119"/>
        <v>-1.0000000000000009E-2</v>
      </c>
      <c r="D653" s="40">
        <f t="shared" ca="1" si="120"/>
        <v>1.7489999999999999</v>
      </c>
      <c r="E653" s="40">
        <f t="shared" ca="1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">
      <c r="A654" s="45">
        <v>36244</v>
      </c>
      <c r="B654" s="40" t="s">
        <v>163</v>
      </c>
      <c r="C654" s="40">
        <f t="shared" ca="1" si="119"/>
        <v>-5.0000000000000044E-2</v>
      </c>
      <c r="D654" s="40">
        <f t="shared" ca="1" si="120"/>
        <v>1.7849999999999999</v>
      </c>
      <c r="E654" s="40">
        <f t="shared" ca="1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">
      <c r="A655" s="45">
        <v>36245</v>
      </c>
      <c r="B655" s="40" t="s">
        <v>163</v>
      </c>
      <c r="C655" s="40">
        <f t="shared" ca="1" si="119"/>
        <v>-7.4999999999999956E-2</v>
      </c>
      <c r="D655" s="40">
        <f t="shared" ca="1" si="120"/>
        <v>1.7790000000000001</v>
      </c>
      <c r="E655" s="40">
        <f t="shared" ca="1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">
      <c r="A656" s="45">
        <v>36248</v>
      </c>
      <c r="B656" s="40" t="s">
        <v>163</v>
      </c>
      <c r="C656" s="40">
        <f t="shared" ca="1" si="119"/>
        <v>-7.0000000000000062E-2</v>
      </c>
      <c r="D656" s="40">
        <f t="shared" ca="1" si="120"/>
        <v>1.782</v>
      </c>
      <c r="E656" s="40">
        <f t="shared" ca="1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">
      <c r="A657" s="45">
        <v>36249</v>
      </c>
      <c r="B657" s="40" t="s">
        <v>194</v>
      </c>
      <c r="C657" s="40">
        <f t="shared" ca="1" si="119"/>
        <v>-8.0000000000000071E-2</v>
      </c>
      <c r="D657" s="40">
        <f t="shared" ca="1" si="120"/>
        <v>1.8979999999999999</v>
      </c>
      <c r="E657" s="40">
        <f t="shared" ca="1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">
      <c r="A658" s="45">
        <v>36250</v>
      </c>
      <c r="B658" s="40" t="s">
        <v>194</v>
      </c>
      <c r="C658" s="40">
        <f t="shared" ca="1" si="119"/>
        <v>-8.0000000000000071E-2</v>
      </c>
      <c r="D658" s="40">
        <f t="shared" ca="1" si="120"/>
        <v>1.9329999999999998</v>
      </c>
      <c r="E658" s="40">
        <f t="shared" ca="1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">
      <c r="A659" s="45">
        <v>36251</v>
      </c>
      <c r="B659" s="40" t="s">
        <v>194</v>
      </c>
      <c r="C659" s="40">
        <f t="shared" ca="1" si="119"/>
        <v>-8.0000000000000071E-2</v>
      </c>
      <c r="D659" s="40">
        <f t="shared" ca="1" si="120"/>
        <v>1.9579999999999997</v>
      </c>
      <c r="E659" s="40">
        <f t="shared" ca="1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">
      <c r="A660" s="45">
        <v>36255</v>
      </c>
      <c r="B660" s="40" t="s">
        <v>194</v>
      </c>
      <c r="C660" s="40">
        <f t="shared" ca="1" si="119"/>
        <v>-5.4999999999999716E-2</v>
      </c>
      <c r="D660" s="40">
        <f t="shared" ca="1" si="120"/>
        <v>1.9750000000000001</v>
      </c>
      <c r="E660" s="40">
        <f t="shared" ca="1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">
      <c r="A661" s="45">
        <v>36256</v>
      </c>
      <c r="B661" s="40" t="s">
        <v>194</v>
      </c>
      <c r="C661" s="40">
        <f t="shared" ca="1" si="119"/>
        <v>-3.0000000000000027E-2</v>
      </c>
      <c r="D661" s="40">
        <f t="shared" ca="1" si="120"/>
        <v>1.9829999999999999</v>
      </c>
      <c r="E661" s="40">
        <f t="shared" ca="1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">
      <c r="A662" s="45">
        <v>36257</v>
      </c>
      <c r="B662" s="40" t="s">
        <v>194</v>
      </c>
      <c r="C662" s="40">
        <f t="shared" ca="1" si="119"/>
        <v>-3.499999999999992E-2</v>
      </c>
      <c r="D662" s="40">
        <f t="shared" ca="1" si="120"/>
        <v>1.9890000000000001</v>
      </c>
      <c r="E662" s="40">
        <f t="shared" ca="1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">
      <c r="A663" s="45">
        <v>36258</v>
      </c>
      <c r="B663" s="40" t="s">
        <v>194</v>
      </c>
      <c r="C663" s="40">
        <f t="shared" ca="1" si="119"/>
        <v>-4.0000000000000036E-2</v>
      </c>
      <c r="D663" s="40">
        <f t="shared" ca="1" si="120"/>
        <v>2.0289999999999999</v>
      </c>
      <c r="E663" s="40">
        <f t="shared" ca="1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">
      <c r="A664" s="45">
        <v>36262</v>
      </c>
      <c r="B664" s="40" t="s">
        <v>194</v>
      </c>
      <c r="C664" s="40">
        <f t="shared" ca="1" si="119"/>
        <v>-4.9999999999999822E-2</v>
      </c>
      <c r="D664" s="40">
        <f t="shared" ca="1" si="120"/>
        <v>2.0780000000000003</v>
      </c>
      <c r="E664" s="40">
        <f t="shared" ca="1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">
      <c r="A665" s="45">
        <v>36263</v>
      </c>
      <c r="B665" s="40" t="s">
        <v>194</v>
      </c>
      <c r="C665" s="40">
        <f t="shared" ca="1" si="119"/>
        <v>-4.9999999999999822E-2</v>
      </c>
      <c r="D665" s="40">
        <f t="shared" ca="1" si="120"/>
        <v>2.0860000000000003</v>
      </c>
      <c r="E665" s="40">
        <f t="shared" ca="1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">
      <c r="A666" s="45">
        <v>36264</v>
      </c>
      <c r="B666" s="40" t="s">
        <v>194</v>
      </c>
      <c r="C666" s="40">
        <f t="shared" ca="1" si="119"/>
        <v>-5.0000000000000266E-2</v>
      </c>
      <c r="D666" s="40">
        <f t="shared" ca="1" si="120"/>
        <v>2.0459999999999998</v>
      </c>
      <c r="E666" s="40">
        <f t="shared" ca="1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">
      <c r="A667" s="45">
        <v>36265</v>
      </c>
      <c r="B667" s="40" t="s">
        <v>194</v>
      </c>
      <c r="C667" s="40">
        <f t="shared" ca="1" si="119"/>
        <v>-5.2500000000000213E-2</v>
      </c>
      <c r="D667" s="40">
        <f t="shared" ca="1" si="120"/>
        <v>2.0844999999999998</v>
      </c>
      <c r="E667" s="40">
        <f t="shared" ca="1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">
      <c r="A668" s="45">
        <v>36266</v>
      </c>
      <c r="B668" s="40" t="s">
        <v>194</v>
      </c>
      <c r="C668" s="40">
        <f t="shared" ca="1" si="119"/>
        <v>-5.7500000000000107E-2</v>
      </c>
      <c r="D668" s="40">
        <f t="shared" ca="1" si="120"/>
        <v>2.0665</v>
      </c>
      <c r="E668" s="40">
        <f t="shared" ca="1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">
      <c r="A669" s="45">
        <v>36269</v>
      </c>
      <c r="B669" s="40" t="s">
        <v>194</v>
      </c>
      <c r="C669" s="40">
        <f t="shared" ca="1" si="119"/>
        <v>-5.500000000000016E-2</v>
      </c>
      <c r="D669" s="40">
        <f t="shared" ca="1" si="120"/>
        <v>2.1139999999999999</v>
      </c>
      <c r="E669" s="40">
        <f t="shared" ca="1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">
      <c r="A670" s="45">
        <v>36270</v>
      </c>
      <c r="B670" s="40" t="s">
        <v>194</v>
      </c>
      <c r="C670" s="40">
        <f t="shared" ca="1" si="119"/>
        <v>-4.9999999999999822E-2</v>
      </c>
      <c r="D670" s="40">
        <f t="shared" ca="1" si="120"/>
        <v>2.0940000000000003</v>
      </c>
      <c r="E670" s="40">
        <f t="shared" ca="1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">
      <c r="A671" s="45">
        <v>36271</v>
      </c>
      <c r="B671" s="40" t="s">
        <v>194</v>
      </c>
      <c r="C671" s="40">
        <f t="shared" ca="1" si="119"/>
        <v>-4.4999999999999929E-2</v>
      </c>
      <c r="D671" s="40">
        <f t="shared" ca="1" si="120"/>
        <v>2.129</v>
      </c>
      <c r="E671" s="40">
        <f t="shared" ca="1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">
      <c r="A672" s="45">
        <v>36272</v>
      </c>
      <c r="B672" s="40" t="s">
        <v>194</v>
      </c>
      <c r="C672" s="40">
        <f t="shared" ca="1" si="119"/>
        <v>-5.2500000000000213E-2</v>
      </c>
      <c r="D672" s="40">
        <f t="shared" ca="1" si="120"/>
        <v>2.1724999999999999</v>
      </c>
      <c r="E672" s="40">
        <f t="shared" ca="1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">
      <c r="A673" s="45">
        <v>36273</v>
      </c>
      <c r="B673" s="40" t="s">
        <v>194</v>
      </c>
      <c r="C673" s="40">
        <f t="shared" ca="1" si="119"/>
        <v>-4.9999999999999822E-2</v>
      </c>
      <c r="D673" s="40">
        <f t="shared" ca="1" si="120"/>
        <v>2.1760000000000002</v>
      </c>
      <c r="E673" s="40">
        <f t="shared" ca="1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">
      <c r="A674" s="45">
        <v>36276</v>
      </c>
      <c r="B674" s="40" t="s">
        <v>194</v>
      </c>
      <c r="C674" s="40">
        <f t="shared" ca="1" si="119"/>
        <v>-7.2499999999999787E-2</v>
      </c>
      <c r="D674" s="40">
        <f t="shared" ca="1" si="120"/>
        <v>2.2265000000000001</v>
      </c>
      <c r="E674" s="40">
        <f t="shared" ca="1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">
      <c r="A675" s="45">
        <v>36277</v>
      </c>
      <c r="B675" s="40" t="s">
        <v>194</v>
      </c>
      <c r="C675" s="40">
        <f t="shared" ca="1" si="119"/>
        <v>-0.10250000000000004</v>
      </c>
      <c r="D675" s="40">
        <f t="shared" ca="1" si="120"/>
        <v>2.2284999999999999</v>
      </c>
      <c r="E675" s="40">
        <f t="shared" ca="1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">
      <c r="A676" s="45">
        <v>36278</v>
      </c>
      <c r="B676" s="40" t="s">
        <v>194</v>
      </c>
      <c r="C676" s="40">
        <f t="shared" ca="1" si="119"/>
        <v>-0.12000000000000011</v>
      </c>
      <c r="D676" s="40">
        <f t="shared" ca="1" si="120"/>
        <v>2.2279999999999998</v>
      </c>
      <c r="E676" s="40">
        <f t="shared" ca="1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">
      <c r="A677" s="45">
        <v>36279</v>
      </c>
      <c r="B677" s="40" t="s">
        <v>195</v>
      </c>
      <c r="C677" s="40">
        <f t="shared" ca="1" si="119"/>
        <v>-0.12000000000000011</v>
      </c>
      <c r="D677" s="40">
        <f t="shared" ca="1" si="120"/>
        <v>2.2189999999999999</v>
      </c>
      <c r="E677" s="40">
        <f t="shared" ca="1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">
      <c r="A678" s="45">
        <v>36280</v>
      </c>
      <c r="B678" s="40" t="s">
        <v>195</v>
      </c>
      <c r="C678" s="40">
        <f t="shared" ca="1" si="119"/>
        <v>-0.12000000000000011</v>
      </c>
      <c r="D678" s="40">
        <f t="shared" ca="1" si="120"/>
        <v>2.133</v>
      </c>
      <c r="E678" s="40">
        <f t="shared" ca="1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">
      <c r="A679" s="45">
        <v>36283</v>
      </c>
      <c r="B679" s="40" t="s">
        <v>195</v>
      </c>
      <c r="C679" s="40">
        <f t="shared" ca="1" si="119"/>
        <v>-0.10000000000000009</v>
      </c>
      <c r="D679" s="40">
        <f t="shared" ca="1" si="120"/>
        <v>2.2109999999999999</v>
      </c>
      <c r="E679" s="40">
        <f t="shared" ca="1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">
      <c r="A680" s="45">
        <v>36284</v>
      </c>
      <c r="B680" s="40" t="s">
        <v>195</v>
      </c>
      <c r="C680" s="40">
        <f t="shared" ca="1" si="119"/>
        <v>-9.5000000000000195E-2</v>
      </c>
      <c r="D680" s="40">
        <f t="shared" ca="1" si="120"/>
        <v>2.2639999999999998</v>
      </c>
      <c r="E680" s="40">
        <f t="shared" ca="1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">
      <c r="A681" s="45">
        <v>36285</v>
      </c>
      <c r="B681" s="40" t="s">
        <v>195</v>
      </c>
      <c r="C681" s="40">
        <f t="shared" ca="1" si="119"/>
        <v>-9.5000000000000195E-2</v>
      </c>
      <c r="D681" s="40">
        <f t="shared" ca="1" si="120"/>
        <v>2.2639999999999998</v>
      </c>
      <c r="E681" s="40">
        <f t="shared" ca="1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">
      <c r="A682" s="45">
        <v>36286</v>
      </c>
      <c r="B682" s="40" t="s">
        <v>195</v>
      </c>
      <c r="C682" s="40">
        <f t="shared" ca="1" si="119"/>
        <v>-8.0000000000000071E-2</v>
      </c>
      <c r="D682" s="40">
        <f t="shared" ca="1" si="120"/>
        <v>2.2149999999999999</v>
      </c>
      <c r="E682" s="40">
        <f t="shared" ca="1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">
      <c r="A683" s="45">
        <v>36287</v>
      </c>
      <c r="B683" s="40" t="s">
        <v>195</v>
      </c>
      <c r="C683" s="40">
        <f t="shared" ca="1" si="119"/>
        <v>-9.5000000000000195E-2</v>
      </c>
      <c r="D683" s="40">
        <f t="shared" ca="1" si="120"/>
        <v>2.1779999999999999</v>
      </c>
      <c r="E683" s="40">
        <f t="shared" ca="1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">
      <c r="A684" s="45">
        <v>36290</v>
      </c>
      <c r="B684" s="40" t="s">
        <v>195</v>
      </c>
      <c r="C684" s="40">
        <f t="shared" ca="1" si="119"/>
        <v>-7.749999999999968E-2</v>
      </c>
      <c r="D684" s="40">
        <f t="shared" ca="1" si="120"/>
        <v>2.2245000000000004</v>
      </c>
      <c r="E684" s="40">
        <f t="shared" ca="1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">
      <c r="A685" s="45">
        <v>36291</v>
      </c>
      <c r="B685" s="40" t="s">
        <v>195</v>
      </c>
      <c r="C685" s="40">
        <f t="shared" ca="1" si="119"/>
        <v>-5.7500000000000107E-2</v>
      </c>
      <c r="D685" s="40">
        <f t="shared" ca="1" si="120"/>
        <v>2.1785000000000001</v>
      </c>
      <c r="E685" s="40">
        <f t="shared" ca="1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">
      <c r="A686" s="45">
        <v>36292</v>
      </c>
      <c r="B686" s="40" t="s">
        <v>195</v>
      </c>
      <c r="C686" s="40">
        <f t="shared" ca="1" si="119"/>
        <v>-4.4999999999999929E-2</v>
      </c>
      <c r="D686" s="40">
        <f t="shared" ca="1" si="120"/>
        <v>2.1459999999999999</v>
      </c>
      <c r="E686" s="40">
        <f t="shared" ca="1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">
      <c r="A687" s="45">
        <v>36293</v>
      </c>
      <c r="B687" s="40" t="s">
        <v>195</v>
      </c>
      <c r="C687" s="40">
        <f t="shared" ca="1" si="119"/>
        <v>-4.4999999999999929E-2</v>
      </c>
      <c r="D687" s="40">
        <f t="shared" ca="1" si="120"/>
        <v>2.2370000000000001</v>
      </c>
      <c r="E687" s="40">
        <f t="shared" ca="1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">
      <c r="A688" s="45">
        <v>36294</v>
      </c>
      <c r="B688" s="40" t="s">
        <v>195</v>
      </c>
      <c r="C688" s="40">
        <f t="shared" ca="1" si="119"/>
        <v>-4.4999999999999929E-2</v>
      </c>
      <c r="D688" s="40">
        <f t="shared" ca="1" si="120"/>
        <v>2.2429999999999999</v>
      </c>
      <c r="E688" s="40">
        <f t="shared" ca="1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">
      <c r="A689" s="45">
        <v>36297</v>
      </c>
      <c r="B689" s="40" t="s">
        <v>195</v>
      </c>
      <c r="C689" s="40">
        <f t="shared" ca="1" si="119"/>
        <v>-4.9999999999999822E-2</v>
      </c>
      <c r="D689" s="40">
        <f t="shared" ca="1" si="120"/>
        <v>2.2930000000000001</v>
      </c>
      <c r="E689" s="40">
        <f t="shared" ca="1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">
      <c r="A690" s="45">
        <v>36298</v>
      </c>
      <c r="B690" s="40" t="s">
        <v>195</v>
      </c>
      <c r="C690" s="40">
        <f t="shared" ca="1" si="119"/>
        <v>-4.0000000000000036E-2</v>
      </c>
      <c r="D690" s="40">
        <f t="shared" ca="1" si="120"/>
        <v>2.222</v>
      </c>
      <c r="E690" s="40">
        <f t="shared" ca="1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">
      <c r="A691" s="45">
        <v>36299</v>
      </c>
      <c r="B691" s="40" t="s">
        <v>195</v>
      </c>
      <c r="C691" s="40">
        <f t="shared" ca="1" si="119"/>
        <v>-3.6249999999999893E-2</v>
      </c>
      <c r="D691" s="40">
        <f t="shared" ca="1" si="120"/>
        <v>2.2177500000000001</v>
      </c>
      <c r="E691" s="40">
        <f t="shared" ca="1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">
      <c r="A692" s="45">
        <v>36300</v>
      </c>
      <c r="B692" s="40" t="s">
        <v>195</v>
      </c>
      <c r="C692" s="40">
        <f t="shared" ca="1" si="119"/>
        <v>-3.3749999999999947E-2</v>
      </c>
      <c r="D692" s="40">
        <f t="shared" ca="1" si="120"/>
        <v>2.18425</v>
      </c>
      <c r="E692" s="40">
        <f t="shared" ca="1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">
      <c r="A693" s="45">
        <v>36301</v>
      </c>
      <c r="B693" s="40" t="s">
        <v>195</v>
      </c>
      <c r="C693" s="40">
        <f t="shared" ca="1" si="119"/>
        <v>-3.0000000000000249E-2</v>
      </c>
      <c r="D693" s="40">
        <f t="shared" ca="1" si="120"/>
        <v>2.1949999999999998</v>
      </c>
      <c r="E693" s="40">
        <f t="shared" ca="1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">
      <c r="A694" s="45">
        <v>36304</v>
      </c>
      <c r="B694" s="40" t="s">
        <v>195</v>
      </c>
      <c r="C694" s="40">
        <f t="shared" ca="1" si="119"/>
        <v>-2.4999999999999467E-3</v>
      </c>
      <c r="D694" s="40">
        <f t="shared" ca="1" si="120"/>
        <v>2.1735000000000002</v>
      </c>
      <c r="E694" s="40">
        <f t="shared" ca="1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">
      <c r="A695" s="45">
        <v>36305</v>
      </c>
      <c r="B695" s="40" t="s">
        <v>195</v>
      </c>
      <c r="C695" s="40">
        <f t="shared" ca="1" si="119"/>
        <v>-3.7500000000001421E-3</v>
      </c>
      <c r="D695" s="40">
        <f t="shared" ca="1" si="120"/>
        <v>2.19625</v>
      </c>
      <c r="E695" s="40">
        <f t="shared" ca="1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">
      <c r="A696" s="45">
        <v>36306</v>
      </c>
      <c r="B696" s="40" t="s">
        <v>195</v>
      </c>
      <c r="C696" s="40">
        <f t="shared" ca="1" si="119"/>
        <v>-1.7500000000000071E-2</v>
      </c>
      <c r="D696" s="40">
        <f t="shared" ca="1" si="120"/>
        <v>2.2084999999999999</v>
      </c>
      <c r="E696" s="40">
        <f t="shared" ca="1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">
      <c r="A697" s="45">
        <v>36307</v>
      </c>
      <c r="B697" s="40" t="s">
        <v>166</v>
      </c>
      <c r="C697" s="40">
        <f t="shared" ca="1" si="119"/>
        <v>-1.7500000000000071E-2</v>
      </c>
      <c r="D697" s="40">
        <f t="shared" ca="1" si="120"/>
        <v>2.2645</v>
      </c>
      <c r="E697" s="40">
        <f t="shared" ca="1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">
      <c r="A698" s="45">
        <v>36308</v>
      </c>
      <c r="B698" s="40" t="s">
        <v>166</v>
      </c>
      <c r="C698" s="40">
        <f t="shared" ca="1" si="119"/>
        <v>-1.7500000000000071E-2</v>
      </c>
      <c r="D698" s="40">
        <f t="shared" ca="1" si="120"/>
        <v>2.3405</v>
      </c>
      <c r="E698" s="40">
        <f t="shared" ca="1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">
      <c r="A699" s="45">
        <v>36312</v>
      </c>
      <c r="B699" s="40" t="s">
        <v>166</v>
      </c>
      <c r="C699" s="40">
        <f t="shared" ca="1" si="119"/>
        <v>-1.7500000000000071E-2</v>
      </c>
      <c r="D699" s="40">
        <f t="shared" ca="1" si="120"/>
        <v>2.3254999999999999</v>
      </c>
      <c r="E699" s="40">
        <f t="shared" ca="1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">
      <c r="A700" s="45">
        <v>36313</v>
      </c>
      <c r="B700" s="40" t="s">
        <v>166</v>
      </c>
      <c r="C700" s="40">
        <f t="shared" ca="1" si="119"/>
        <v>-4.2499999999999982E-2</v>
      </c>
      <c r="D700" s="40">
        <f t="shared" ca="1" si="120"/>
        <v>2.3645</v>
      </c>
      <c r="E700" s="40">
        <f t="shared" ca="1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">
      <c r="A701" s="45">
        <v>36314</v>
      </c>
      <c r="B701" s="40" t="s">
        <v>166</v>
      </c>
      <c r="C701" s="40">
        <f t="shared" ca="1" si="119"/>
        <v>-4.2499999999999982E-2</v>
      </c>
      <c r="D701" s="40">
        <f t="shared" ca="1" si="120"/>
        <v>2.3544999999999998</v>
      </c>
      <c r="E701" s="40">
        <f t="shared" ca="1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">
      <c r="A702" s="45">
        <v>36315</v>
      </c>
      <c r="B702" s="40" t="s">
        <v>166</v>
      </c>
      <c r="C702" s="40">
        <f t="shared" ca="1" si="119"/>
        <v>-4.4999999999999929E-2</v>
      </c>
      <c r="D702" s="40">
        <f t="shared" ca="1" si="120"/>
        <v>2.3919999999999999</v>
      </c>
      <c r="E702" s="40">
        <f t="shared" ca="1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">
      <c r="A703" s="45">
        <v>36318</v>
      </c>
      <c r="B703" s="40" t="s">
        <v>166</v>
      </c>
      <c r="C703" s="40">
        <f t="shared" ca="1" si="119"/>
        <v>-4.7499999999999876E-2</v>
      </c>
      <c r="D703" s="40">
        <f t="shared" ca="1" si="120"/>
        <v>2.3945000000000003</v>
      </c>
      <c r="E703" s="40">
        <f t="shared" ca="1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">
      <c r="A704" s="45">
        <v>36319</v>
      </c>
      <c r="B704" s="40" t="s">
        <v>166</v>
      </c>
      <c r="C704" s="40">
        <f t="shared" ca="1" si="119"/>
        <v>-4.9999999999998934E-3</v>
      </c>
      <c r="D704" s="40">
        <f t="shared" ca="1" si="120"/>
        <v>2.3879999999999999</v>
      </c>
      <c r="E704" s="40">
        <f t="shared" ca="1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">
      <c r="A705" s="45">
        <v>36320</v>
      </c>
      <c r="B705" s="40" t="s">
        <v>166</v>
      </c>
      <c r="C705" s="40">
        <f t="shared" ca="1" si="119"/>
        <v>-2.0000000000000018E-2</v>
      </c>
      <c r="D705" s="40">
        <f t="shared" ca="1" si="120"/>
        <v>2.44</v>
      </c>
      <c r="E705" s="40">
        <f t="shared" ca="1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">
      <c r="A706" s="45">
        <v>36321</v>
      </c>
      <c r="B706" s="40" t="s">
        <v>166</v>
      </c>
      <c r="C706" s="40">
        <f t="shared" ca="1" si="119"/>
        <v>2.4999999999999467E-3</v>
      </c>
      <c r="D706" s="40">
        <f t="shared" ca="1" si="120"/>
        <v>2.3574999999999999</v>
      </c>
      <c r="E706" s="40">
        <f t="shared" ca="1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">
      <c r="A707" s="45">
        <v>36322</v>
      </c>
      <c r="B707" s="40" t="s">
        <v>166</v>
      </c>
      <c r="C707" s="40">
        <f t="shared" ca="1" si="119"/>
        <v>9.9999999999997868E-3</v>
      </c>
      <c r="D707" s="40">
        <f t="shared" ca="1" si="120"/>
        <v>2.3879999999999999</v>
      </c>
      <c r="E707" s="40">
        <f t="shared" ca="1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">
      <c r="A708" s="45">
        <v>36325</v>
      </c>
      <c r="B708" s="40" t="s">
        <v>166</v>
      </c>
      <c r="C708" s="40">
        <f t="shared" ca="1" si="119"/>
        <v>7.4999999999998401E-3</v>
      </c>
      <c r="D708" s="40">
        <f t="shared" ca="1" si="120"/>
        <v>2.3794999999999997</v>
      </c>
      <c r="E708" s="40">
        <f t="shared" ca="1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">
      <c r="A709" s="45">
        <v>36326</v>
      </c>
      <c r="B709" s="40" t="s">
        <v>166</v>
      </c>
      <c r="C709" s="40">
        <f t="shared" ca="1" si="119"/>
        <v>4.9999999999998934E-3</v>
      </c>
      <c r="D709" s="40">
        <f t="shared" ca="1" si="120"/>
        <v>2.3719999999999999</v>
      </c>
      <c r="E709" s="40">
        <f t="shared" ca="1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">
      <c r="A710" s="45">
        <v>36327</v>
      </c>
      <c r="B710" s="40" t="s">
        <v>166</v>
      </c>
      <c r="C710" s="40">
        <f t="shared" ref="C710:C773" ca="1" si="132">IF(SWAPFIXED="FIXED",D710,D710-E710)</f>
        <v>2.9999999999999805E-2</v>
      </c>
      <c r="D710" s="40">
        <f t="shared" ref="D710:E741" ca="1" si="133">VLOOKUP($A710,SWAPLOOK,HLOOKUP(D$2,SWAPLOOK,2,FALSE),FALSE)</f>
        <v>2.3569999999999998</v>
      </c>
      <c r="E710" s="40">
        <f t="shared" ca="1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">
      <c r="A711" s="45">
        <v>36328</v>
      </c>
      <c r="B711" s="40" t="s">
        <v>166</v>
      </c>
      <c r="C711" s="40">
        <f t="shared" ca="1" si="132"/>
        <v>3.4999999999999698E-2</v>
      </c>
      <c r="D711" s="40">
        <f t="shared" ca="1" si="133"/>
        <v>2.3199999999999998</v>
      </c>
      <c r="E711" s="40">
        <f t="shared" ca="1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">
      <c r="A712" s="45">
        <v>36329</v>
      </c>
      <c r="B712" s="40" t="s">
        <v>166</v>
      </c>
      <c r="C712" s="40">
        <f t="shared" ca="1" si="132"/>
        <v>4.0000000000000036E-2</v>
      </c>
      <c r="D712" s="40">
        <f t="shared" ca="1" si="133"/>
        <v>2.3479999999999999</v>
      </c>
      <c r="E712" s="40">
        <f t="shared" ca="1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">
      <c r="A713" s="45">
        <v>36332</v>
      </c>
      <c r="B713" s="40" t="s">
        <v>166</v>
      </c>
      <c r="C713" s="40">
        <f t="shared" ca="1" si="132"/>
        <v>3.6249999999999893E-2</v>
      </c>
      <c r="D713" s="40">
        <f t="shared" ca="1" si="133"/>
        <v>2.27325</v>
      </c>
      <c r="E713" s="40">
        <f t="shared" ca="1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">
      <c r="A714" s="45">
        <v>36333</v>
      </c>
      <c r="B714" s="40" t="s">
        <v>166</v>
      </c>
      <c r="C714" s="40">
        <f t="shared" ca="1" si="132"/>
        <v>3.2499999999999751E-2</v>
      </c>
      <c r="D714" s="40">
        <f t="shared" ca="1" si="133"/>
        <v>2.2704999999999997</v>
      </c>
      <c r="E714" s="40">
        <f t="shared" ca="1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">
      <c r="A715" s="45">
        <v>36334</v>
      </c>
      <c r="B715" s="40" t="s">
        <v>166</v>
      </c>
      <c r="C715" s="40">
        <f t="shared" ca="1" si="132"/>
        <v>3.125E-2</v>
      </c>
      <c r="D715" s="40">
        <f t="shared" ca="1" si="133"/>
        <v>2.2952499999999998</v>
      </c>
      <c r="E715" s="40">
        <f t="shared" ca="1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">
      <c r="A716" s="45">
        <v>36335</v>
      </c>
      <c r="B716" s="40" t="s">
        <v>166</v>
      </c>
      <c r="C716" s="40">
        <f t="shared" ca="1" si="132"/>
        <v>2.7499999999999858E-2</v>
      </c>
      <c r="D716" s="40">
        <f t="shared" ca="1" si="133"/>
        <v>2.3224999999999998</v>
      </c>
      <c r="E716" s="40">
        <f t="shared" ca="1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">
      <c r="A717" s="45">
        <v>36336</v>
      </c>
      <c r="B717" s="40" t="s">
        <v>166</v>
      </c>
      <c r="C717" s="40">
        <f t="shared" ca="1" si="132"/>
        <v>4.8750000000000071E-2</v>
      </c>
      <c r="D717" s="40">
        <f t="shared" ca="1" si="133"/>
        <v>2.3067500000000001</v>
      </c>
      <c r="E717" s="40">
        <f t="shared" ca="1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">
      <c r="A718" s="45">
        <v>36339</v>
      </c>
      <c r="B718" s="40" t="s">
        <v>166</v>
      </c>
      <c r="C718" s="40">
        <f t="shared" ca="1" si="132"/>
        <v>9.5000000000000195E-2</v>
      </c>
      <c r="D718" s="40">
        <f t="shared" ca="1" si="133"/>
        <v>2.3570000000000002</v>
      </c>
      <c r="E718" s="40">
        <f t="shared" ca="1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">
      <c r="A719" s="45">
        <v>36340</v>
      </c>
      <c r="B719" s="40" t="s">
        <v>167</v>
      </c>
      <c r="C719" s="40">
        <f t="shared" ca="1" si="132"/>
        <v>0.12800000000000011</v>
      </c>
      <c r="D719" s="40">
        <f t="shared" ca="1" si="133"/>
        <v>2.528</v>
      </c>
      <c r="E719" s="40">
        <f t="shared" ca="1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">
      <c r="A720" s="45">
        <v>36341</v>
      </c>
      <c r="B720" s="40" t="s">
        <v>167</v>
      </c>
      <c r="C720" s="40">
        <f t="shared" ca="1" si="132"/>
        <v>0.12800000000000011</v>
      </c>
      <c r="D720" s="40">
        <f t="shared" ca="1" si="133"/>
        <v>2.5220000000000002</v>
      </c>
      <c r="E720" s="40">
        <f t="shared" ca="1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">
      <c r="A721" s="45">
        <v>36342</v>
      </c>
      <c r="B721" s="40" t="s">
        <v>167</v>
      </c>
      <c r="C721" s="40">
        <f t="shared" ca="1" si="132"/>
        <v>0.12800000000000011</v>
      </c>
      <c r="D721" s="40">
        <f t="shared" ca="1" si="133"/>
        <v>2.4370000000000003</v>
      </c>
      <c r="E721" s="40">
        <f t="shared" ca="1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">
      <c r="A722" s="45">
        <v>36343</v>
      </c>
      <c r="B722" s="40" t="s">
        <v>167</v>
      </c>
      <c r="C722" s="40">
        <f t="shared" ca="1" si="132"/>
        <v>0.14250000000000007</v>
      </c>
      <c r="D722" s="40">
        <f t="shared" ca="1" si="133"/>
        <v>2.4295</v>
      </c>
      <c r="E722" s="40">
        <f t="shared" ca="1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">
      <c r="A723" s="45">
        <v>36347</v>
      </c>
      <c r="B723" s="40" t="s">
        <v>167</v>
      </c>
      <c r="C723" s="40">
        <f t="shared" ca="1" si="132"/>
        <v>0.15000000000000036</v>
      </c>
      <c r="D723" s="40">
        <f t="shared" ca="1" si="133"/>
        <v>2.3410000000000002</v>
      </c>
      <c r="E723" s="40">
        <f t="shared" ca="1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">
      <c r="A724" s="45">
        <v>36348</v>
      </c>
      <c r="B724" s="40" t="s">
        <v>167</v>
      </c>
      <c r="C724" s="40">
        <f t="shared" ca="1" si="132"/>
        <v>0.19749999999999979</v>
      </c>
      <c r="D724" s="40">
        <f t="shared" ca="1" si="133"/>
        <v>2.3384999999999998</v>
      </c>
      <c r="E724" s="40">
        <f t="shared" ca="1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">
      <c r="A725" s="45">
        <v>36349</v>
      </c>
      <c r="B725" s="40" t="s">
        <v>167</v>
      </c>
      <c r="C725" s="40">
        <f t="shared" ca="1" si="132"/>
        <v>0.18250000000000011</v>
      </c>
      <c r="D725" s="40">
        <f t="shared" ca="1" si="133"/>
        <v>2.3445</v>
      </c>
      <c r="E725" s="40">
        <f t="shared" ca="1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">
      <c r="A726" s="45">
        <v>36350</v>
      </c>
      <c r="B726" s="40" t="s">
        <v>167</v>
      </c>
      <c r="C726" s="40">
        <f t="shared" ca="1" si="132"/>
        <v>0.20000000000000018</v>
      </c>
      <c r="D726" s="40">
        <f t="shared" ca="1" si="133"/>
        <v>2.363</v>
      </c>
      <c r="E726" s="40">
        <f t="shared" ca="1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">
      <c r="A727" s="45">
        <v>36353</v>
      </c>
      <c r="B727" s="40" t="s">
        <v>167</v>
      </c>
      <c r="C727" s="40">
        <f t="shared" ca="1" si="132"/>
        <v>0.20500000000000007</v>
      </c>
      <c r="D727" s="40">
        <f t="shared" ca="1" si="133"/>
        <v>2.3490000000000002</v>
      </c>
      <c r="E727" s="40">
        <f t="shared" ca="1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">
      <c r="A728" s="45">
        <v>36354</v>
      </c>
      <c r="B728" s="40" t="s">
        <v>167</v>
      </c>
      <c r="C728" s="40">
        <f t="shared" ca="1" si="132"/>
        <v>0.19499999999999984</v>
      </c>
      <c r="D728" s="40">
        <f t="shared" ca="1" si="133"/>
        <v>2.371</v>
      </c>
      <c r="E728" s="40">
        <f t="shared" ca="1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">
      <c r="A729" s="45">
        <v>36355</v>
      </c>
      <c r="B729" s="40" t="s">
        <v>167</v>
      </c>
      <c r="C729" s="40">
        <f t="shared" ca="1" si="132"/>
        <v>0.20000000000000018</v>
      </c>
      <c r="D729" s="40">
        <f t="shared" ca="1" si="133"/>
        <v>2.3460000000000001</v>
      </c>
      <c r="E729" s="40">
        <f t="shared" ca="1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">
      <c r="A730" s="45">
        <v>36356</v>
      </c>
      <c r="B730" s="40" t="s">
        <v>167</v>
      </c>
      <c r="C730" s="40">
        <f t="shared" ca="1" si="132"/>
        <v>0.21249999999999991</v>
      </c>
      <c r="D730" s="40">
        <f t="shared" ca="1" si="133"/>
        <v>2.3914999999999997</v>
      </c>
      <c r="E730" s="40">
        <f t="shared" ca="1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">
      <c r="A731" s="45">
        <v>36357</v>
      </c>
      <c r="B731" s="40" t="s">
        <v>167</v>
      </c>
      <c r="C731" s="40">
        <f t="shared" ca="1" si="132"/>
        <v>0.18000000000000016</v>
      </c>
      <c r="D731" s="40">
        <f t="shared" ca="1" si="133"/>
        <v>2.367</v>
      </c>
      <c r="E731" s="40">
        <f t="shared" ca="1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">
      <c r="A732" s="45">
        <v>36360</v>
      </c>
      <c r="B732" s="40" t="s">
        <v>167</v>
      </c>
      <c r="C732" s="40">
        <f t="shared" ca="1" si="132"/>
        <v>0.17499999999999982</v>
      </c>
      <c r="D732" s="40">
        <f t="shared" ca="1" si="133"/>
        <v>2.3819999999999997</v>
      </c>
      <c r="E732" s="40">
        <f t="shared" ca="1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">
      <c r="A733" s="45">
        <v>36361</v>
      </c>
      <c r="B733" s="40" t="s">
        <v>167</v>
      </c>
      <c r="C733" s="40">
        <f t="shared" ca="1" si="132"/>
        <v>0.16999999999999993</v>
      </c>
      <c r="D733" s="40">
        <f t="shared" ca="1" si="133"/>
        <v>2.3679999999999999</v>
      </c>
      <c r="E733" s="40">
        <f t="shared" ca="1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">
      <c r="A734" s="45">
        <v>36362</v>
      </c>
      <c r="B734" s="40" t="s">
        <v>167</v>
      </c>
      <c r="C734" s="40">
        <f t="shared" ca="1" si="132"/>
        <v>0.11500000000000021</v>
      </c>
      <c r="D734" s="40">
        <f t="shared" ca="1" si="133"/>
        <v>2.3680000000000003</v>
      </c>
      <c r="E734" s="40">
        <f t="shared" ca="1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">
      <c r="A735" s="45">
        <v>36363</v>
      </c>
      <c r="B735" s="40" t="s">
        <v>167</v>
      </c>
      <c r="C735" s="40">
        <f t="shared" ca="1" si="132"/>
        <v>6.999999999999984E-2</v>
      </c>
      <c r="D735" s="40">
        <f t="shared" ca="1" si="133"/>
        <v>2.4649999999999999</v>
      </c>
      <c r="E735" s="40">
        <f t="shared" ca="1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">
      <c r="A736" s="45">
        <v>36364</v>
      </c>
      <c r="B736" s="40" t="s">
        <v>167</v>
      </c>
      <c r="C736" s="40">
        <f t="shared" ca="1" si="132"/>
        <v>1.7500000000000071E-2</v>
      </c>
      <c r="D736" s="40">
        <f t="shared" ca="1" si="133"/>
        <v>2.5455000000000001</v>
      </c>
      <c r="E736" s="40">
        <f t="shared" ca="1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">
      <c r="A737" s="45">
        <v>36367</v>
      </c>
      <c r="B737" s="40" t="s">
        <v>167</v>
      </c>
      <c r="C737" s="40">
        <f t="shared" ca="1" si="132"/>
        <v>1.7500000000000071E-2</v>
      </c>
      <c r="D737" s="40">
        <f t="shared" ca="1" si="133"/>
        <v>2.5594999999999999</v>
      </c>
      <c r="E737" s="40">
        <f t="shared" ca="1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">
      <c r="A738" s="45">
        <v>36368</v>
      </c>
      <c r="B738" s="40" t="s">
        <v>167</v>
      </c>
      <c r="C738" s="40">
        <f t="shared" ca="1" si="132"/>
        <v>2.4999999999999911E-2</v>
      </c>
      <c r="D738" s="40">
        <f t="shared" ca="1" si="133"/>
        <v>2.5989999999999998</v>
      </c>
      <c r="E738" s="40">
        <f t="shared" ca="1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">
      <c r="A739" s="45">
        <v>36369</v>
      </c>
      <c r="B739" s="40" t="s">
        <v>167</v>
      </c>
      <c r="C739" s="40">
        <f t="shared" ca="1" si="132"/>
        <v>-2.0000000000000018E-2</v>
      </c>
      <c r="D739" s="40">
        <f t="shared" ca="1" si="133"/>
        <v>2.581</v>
      </c>
      <c r="E739" s="40">
        <f t="shared" ca="1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">
      <c r="A740" s="45">
        <v>36370</v>
      </c>
      <c r="B740" s="40" t="s">
        <v>168</v>
      </c>
      <c r="C740" s="40">
        <f t="shared" ca="1" si="132"/>
        <v>9.9999999999997868E-3</v>
      </c>
      <c r="D740" s="40">
        <f t="shared" ca="1" si="133"/>
        <v>2.5789999999999997</v>
      </c>
      <c r="E740" s="40">
        <f t="shared" ca="1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">
      <c r="A741" s="45">
        <v>36371</v>
      </c>
      <c r="B741" s="40" t="s">
        <v>168</v>
      </c>
      <c r="C741" s="40">
        <f t="shared" ca="1" si="132"/>
        <v>4.0000000000000036E-2</v>
      </c>
      <c r="D741" s="40">
        <f t="shared" ca="1" si="133"/>
        <v>2.5830000000000002</v>
      </c>
      <c r="E741" s="40">
        <f t="shared" ca="1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">
      <c r="A742" s="45">
        <v>36374</v>
      </c>
      <c r="B742" s="40" t="s">
        <v>168</v>
      </c>
      <c r="C742" s="40">
        <f t="shared" ca="1" si="132"/>
        <v>5.9999999999999609E-2</v>
      </c>
      <c r="D742" s="40">
        <f t="shared" ref="D742:E773" ca="1" si="136">VLOOKUP($A742,SWAPLOOK,HLOOKUP(D$2,SWAPLOOK,2,FALSE),FALSE)</f>
        <v>2.6349999999999998</v>
      </c>
      <c r="E742" s="40">
        <f t="shared" ca="1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">
      <c r="A743" s="45">
        <v>36375</v>
      </c>
      <c r="B743" s="40" t="s">
        <v>168</v>
      </c>
      <c r="C743" s="40">
        <f t="shared" ca="1" si="132"/>
        <v>3.0000000000000249E-2</v>
      </c>
      <c r="D743" s="40">
        <f t="shared" ca="1" si="136"/>
        <v>2.6280000000000001</v>
      </c>
      <c r="E743" s="40">
        <f t="shared" ca="1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">
      <c r="A744" s="45">
        <v>36376</v>
      </c>
      <c r="B744" s="40" t="s">
        <v>168</v>
      </c>
      <c r="C744" s="40">
        <f t="shared" ca="1" si="132"/>
        <v>9.9999999999997868E-3</v>
      </c>
      <c r="D744" s="40">
        <f t="shared" ca="1" si="136"/>
        <v>2.6519999999999997</v>
      </c>
      <c r="E744" s="40">
        <f t="shared" ca="1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">
      <c r="A745" s="45">
        <v>36377</v>
      </c>
      <c r="B745" s="40" t="s">
        <v>168</v>
      </c>
      <c r="C745" s="40">
        <f t="shared" ca="1" si="132"/>
        <v>1.5000000000000124E-2</v>
      </c>
      <c r="D745" s="40">
        <f t="shared" ca="1" si="136"/>
        <v>2.6619999999999999</v>
      </c>
      <c r="E745" s="40">
        <f t="shared" ca="1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">
      <c r="A746" s="45">
        <v>36378</v>
      </c>
      <c r="B746" s="40" t="s">
        <v>168</v>
      </c>
      <c r="C746" s="40">
        <f t="shared" ca="1" si="132"/>
        <v>0</v>
      </c>
      <c r="D746" s="40">
        <f t="shared" ca="1" si="136"/>
        <v>2.698</v>
      </c>
      <c r="E746" s="40">
        <f t="shared" ca="1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">
      <c r="A747" s="45">
        <v>36381</v>
      </c>
      <c r="B747" s="40" t="s">
        <v>168</v>
      </c>
      <c r="C747" s="40">
        <f t="shared" ca="1" si="132"/>
        <v>-2.0000000000000018E-2</v>
      </c>
      <c r="D747" s="40">
        <f t="shared" ca="1" si="136"/>
        <v>2.7010000000000001</v>
      </c>
      <c r="E747" s="40">
        <f t="shared" ca="1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">
      <c r="A748" s="45">
        <v>36382</v>
      </c>
      <c r="B748" s="40" t="s">
        <v>168</v>
      </c>
      <c r="C748" s="40">
        <f t="shared" ca="1" si="132"/>
        <v>-3.5000000000000142E-2</v>
      </c>
      <c r="D748" s="40">
        <f t="shared" ca="1" si="136"/>
        <v>2.7130000000000001</v>
      </c>
      <c r="E748" s="40">
        <f t="shared" ca="1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">
      <c r="A749" s="45">
        <v>36383</v>
      </c>
      <c r="B749" s="40" t="s">
        <v>168</v>
      </c>
      <c r="C749" s="40">
        <f t="shared" ca="1" si="132"/>
        <v>-4.0000000000000036E-2</v>
      </c>
      <c r="D749" s="40">
        <f t="shared" ca="1" si="136"/>
        <v>2.6640000000000001</v>
      </c>
      <c r="E749" s="40">
        <f t="shared" ca="1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">
      <c r="A750" s="45">
        <v>36384</v>
      </c>
      <c r="B750" s="40" t="s">
        <v>168</v>
      </c>
      <c r="C750" s="40">
        <f t="shared" ca="1" si="132"/>
        <v>-4.8499999999999766E-2</v>
      </c>
      <c r="D750" s="40">
        <f t="shared" ca="1" si="136"/>
        <v>2.6745000000000001</v>
      </c>
      <c r="E750" s="40">
        <f t="shared" ca="1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">
      <c r="A751" s="45">
        <v>36385</v>
      </c>
      <c r="B751" s="40" t="s">
        <v>168</v>
      </c>
      <c r="C751" s="40">
        <f t="shared" ca="1" si="132"/>
        <v>-6.0000000000000053E-2</v>
      </c>
      <c r="D751" s="40">
        <f t="shared" ca="1" si="136"/>
        <v>2.6850000000000001</v>
      </c>
      <c r="E751" s="40">
        <f t="shared" ca="1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">
      <c r="A752" s="45">
        <v>36388</v>
      </c>
      <c r="B752" s="40" t="s">
        <v>168</v>
      </c>
      <c r="C752" s="40">
        <f t="shared" ca="1" si="132"/>
        <v>-2.5000000000000355E-2</v>
      </c>
      <c r="D752" s="40">
        <f t="shared" ca="1" si="136"/>
        <v>2.6749999999999998</v>
      </c>
      <c r="E752" s="40">
        <f t="shared" ca="1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">
      <c r="A753" s="45">
        <v>36389</v>
      </c>
      <c r="B753" s="40" t="s">
        <v>168</v>
      </c>
      <c r="C753" s="40">
        <f t="shared" ca="1" si="132"/>
        <v>-3.2500000000000195E-2</v>
      </c>
      <c r="D753" s="40">
        <f t="shared" ca="1" si="136"/>
        <v>2.6755</v>
      </c>
      <c r="E753" s="40">
        <f t="shared" ca="1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">
      <c r="A754" s="45">
        <v>36390</v>
      </c>
      <c r="B754" s="40" t="s">
        <v>168</v>
      </c>
      <c r="C754" s="40">
        <f t="shared" ca="1" si="132"/>
        <v>-8.0000000000000071E-2</v>
      </c>
      <c r="D754" s="40">
        <f t="shared" ca="1" si="136"/>
        <v>2.7119999999999997</v>
      </c>
      <c r="E754" s="40">
        <f t="shared" ca="1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">
      <c r="A755" s="45">
        <v>36391</v>
      </c>
      <c r="B755" s="40" t="s">
        <v>168</v>
      </c>
      <c r="C755" s="40">
        <f t="shared" ca="1" si="132"/>
        <v>-0.10000000000000009</v>
      </c>
      <c r="D755" s="40">
        <f t="shared" ca="1" si="136"/>
        <v>2.798</v>
      </c>
      <c r="E755" s="40">
        <f t="shared" ca="1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">
      <c r="A756" s="45">
        <v>36392</v>
      </c>
      <c r="B756" s="40" t="s">
        <v>168</v>
      </c>
      <c r="C756" s="40">
        <f t="shared" ca="1" si="132"/>
        <v>-0.12250000000000005</v>
      </c>
      <c r="D756" s="40">
        <f t="shared" ca="1" si="136"/>
        <v>2.8155000000000001</v>
      </c>
      <c r="E756" s="40">
        <f t="shared" ca="1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">
      <c r="A757" s="45">
        <v>36395</v>
      </c>
      <c r="B757" s="40" t="s">
        <v>168</v>
      </c>
      <c r="C757" s="40">
        <f t="shared" ca="1" si="132"/>
        <v>-0.16999999999999993</v>
      </c>
      <c r="D757" s="40">
        <f t="shared" ca="1" si="136"/>
        <v>2.8940000000000001</v>
      </c>
      <c r="E757" s="40">
        <f t="shared" ca="1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">
      <c r="A758" s="45">
        <v>36396</v>
      </c>
      <c r="B758" s="40" t="s">
        <v>168</v>
      </c>
      <c r="C758" s="40">
        <f t="shared" ca="1" si="132"/>
        <v>-0.14999999999999991</v>
      </c>
      <c r="D758" s="40">
        <f t="shared" ca="1" si="136"/>
        <v>2.9090000000000003</v>
      </c>
      <c r="E758" s="40">
        <f t="shared" ca="1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">
      <c r="A759" s="45">
        <v>36397</v>
      </c>
      <c r="B759" s="40" t="s">
        <v>168</v>
      </c>
      <c r="C759" s="40">
        <f t="shared" ca="1" si="132"/>
        <v>-0.13999999999999968</v>
      </c>
      <c r="D759" s="40">
        <f t="shared" ca="1" si="136"/>
        <v>2.89</v>
      </c>
      <c r="E759" s="40">
        <f t="shared" ca="1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">
      <c r="A760" s="45">
        <v>36398</v>
      </c>
      <c r="B760" s="40" t="s">
        <v>168</v>
      </c>
      <c r="C760" s="40">
        <f t="shared" ca="1" si="132"/>
        <v>0</v>
      </c>
      <c r="D760" s="40">
        <f t="shared" ca="1" si="136"/>
        <v>2.948</v>
      </c>
      <c r="E760" s="40">
        <f t="shared" ca="1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">
      <c r="A761" s="45">
        <v>36399</v>
      </c>
      <c r="B761" s="40" t="s">
        <v>168</v>
      </c>
      <c r="C761" s="40">
        <f t="shared" ca="1" si="132"/>
        <v>0</v>
      </c>
      <c r="D761" s="40">
        <f t="shared" ca="1" si="136"/>
        <v>2.9119999999999999</v>
      </c>
      <c r="E761" s="40">
        <f t="shared" ca="1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">
      <c r="A762" s="45">
        <v>36402</v>
      </c>
      <c r="B762" s="40" t="s">
        <v>169</v>
      </c>
      <c r="C762" s="40">
        <f t="shared" ca="1" si="132"/>
        <v>-4.0000000000000036E-2</v>
      </c>
      <c r="D762" s="40">
        <f t="shared" ca="1" si="136"/>
        <v>2.9289999999999998</v>
      </c>
      <c r="E762" s="40">
        <f t="shared" ca="1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">
      <c r="A763" s="45">
        <v>36403</v>
      </c>
      <c r="B763" s="40" t="s">
        <v>169</v>
      </c>
      <c r="C763" s="40">
        <f t="shared" ca="1" si="132"/>
        <v>-1.0000000000000231E-2</v>
      </c>
      <c r="D763" s="40">
        <f t="shared" ca="1" si="136"/>
        <v>2.8149999999999999</v>
      </c>
      <c r="E763" s="40">
        <f t="shared" ca="1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">
      <c r="A764" s="45">
        <v>36404</v>
      </c>
      <c r="B764" s="40" t="s">
        <v>169</v>
      </c>
      <c r="C764" s="40">
        <f t="shared" ca="1" si="132"/>
        <v>2.0000000000000018E-2</v>
      </c>
      <c r="D764" s="40">
        <f t="shared" ca="1" si="136"/>
        <v>2.7570000000000001</v>
      </c>
      <c r="E764" s="40">
        <f t="shared" ca="1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">
      <c r="A765" s="45">
        <v>36405</v>
      </c>
      <c r="B765" s="40" t="s">
        <v>169</v>
      </c>
      <c r="C765" s="40">
        <f t="shared" ca="1" si="132"/>
        <v>4.4999999999999929E-2</v>
      </c>
      <c r="D765" s="40">
        <f t="shared" ca="1" si="136"/>
        <v>2.516</v>
      </c>
      <c r="E765" s="40">
        <f t="shared" ca="1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">
      <c r="A766" s="45">
        <v>36406</v>
      </c>
      <c r="B766" s="40" t="s">
        <v>169</v>
      </c>
      <c r="C766" s="40">
        <f t="shared" ca="1" si="132"/>
        <v>9.9999999999997868E-3</v>
      </c>
      <c r="D766" s="40">
        <f t="shared" ca="1" si="136"/>
        <v>2.5709999999999997</v>
      </c>
      <c r="E766" s="40">
        <f t="shared" ca="1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">
      <c r="A767" s="45">
        <v>36410</v>
      </c>
      <c r="B767" s="40" t="s">
        <v>169</v>
      </c>
      <c r="C767" s="40">
        <f t="shared" ca="1" si="132"/>
        <v>-4.9999999999998934E-3</v>
      </c>
      <c r="D767" s="40">
        <f t="shared" ca="1" si="136"/>
        <v>2.6720000000000002</v>
      </c>
      <c r="E767" s="40">
        <f t="shared" ca="1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">
      <c r="A768" s="45">
        <v>36411</v>
      </c>
      <c r="B768" s="40" t="s">
        <v>169</v>
      </c>
      <c r="C768" s="40">
        <f t="shared" ca="1" si="132"/>
        <v>1.5000000000000124E-2</v>
      </c>
      <c r="D768" s="40">
        <f t="shared" ca="1" si="136"/>
        <v>2.6270000000000002</v>
      </c>
      <c r="E768" s="40">
        <f t="shared" ca="1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">
      <c r="A769" s="45">
        <v>36412</v>
      </c>
      <c r="B769" s="40" t="s">
        <v>169</v>
      </c>
      <c r="C769" s="40">
        <f t="shared" ca="1" si="132"/>
        <v>-4.0000000000000036E-2</v>
      </c>
      <c r="D769" s="40">
        <f t="shared" ca="1" si="136"/>
        <v>2.8109999999999999</v>
      </c>
      <c r="E769" s="40">
        <f t="shared" ca="1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">
      <c r="A770" s="45">
        <v>36413</v>
      </c>
      <c r="B770" s="40" t="s">
        <v>169</v>
      </c>
      <c r="C770" s="40">
        <f t="shared" ca="1" si="132"/>
        <v>-4.9999999999998934E-3</v>
      </c>
      <c r="D770" s="40">
        <f t="shared" ca="1" si="136"/>
        <v>2.7960000000000003</v>
      </c>
      <c r="E770" s="40">
        <f t="shared" ca="1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">
      <c r="A771" s="45">
        <v>36416</v>
      </c>
      <c r="B771" s="40" t="s">
        <v>169</v>
      </c>
      <c r="C771" s="40">
        <f t="shared" ca="1" si="132"/>
        <v>1.2500000000000178E-2</v>
      </c>
      <c r="D771" s="40">
        <f t="shared" ca="1" si="136"/>
        <v>2.7935000000000003</v>
      </c>
      <c r="E771" s="40">
        <f t="shared" ca="1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">
      <c r="A772" s="45">
        <v>36417</v>
      </c>
      <c r="B772" s="40" t="s">
        <v>169</v>
      </c>
      <c r="C772" s="40">
        <f t="shared" ca="1" si="132"/>
        <v>3.5000000000000142E-2</v>
      </c>
      <c r="D772" s="40">
        <f t="shared" ca="1" si="136"/>
        <v>2.6710000000000003</v>
      </c>
      <c r="E772" s="40">
        <f t="shared" ca="1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">
      <c r="A773" s="45">
        <v>36418</v>
      </c>
      <c r="B773" s="40" t="s">
        <v>169</v>
      </c>
      <c r="C773" s="40">
        <f t="shared" ca="1" si="132"/>
        <v>2.9999999999999805E-2</v>
      </c>
      <c r="D773" s="40">
        <f t="shared" ca="1" si="136"/>
        <v>2.6579999999999999</v>
      </c>
      <c r="E773" s="40">
        <f t="shared" ca="1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">
      <c r="A774" s="45">
        <v>36419</v>
      </c>
      <c r="B774" s="40" t="s">
        <v>169</v>
      </c>
      <c r="C774" s="40">
        <f t="shared" ref="C774:C837" ca="1" si="148">IF(SWAPFIXED="FIXED",D774,D774-E774)</f>
        <v>4.0000000000000036E-2</v>
      </c>
      <c r="D774" s="40">
        <f t="shared" ref="D774:E805" ca="1" si="149">VLOOKUP($A774,SWAPLOOK,HLOOKUP(D$2,SWAPLOOK,2,FALSE),FALSE)</f>
        <v>2.5859999999999999</v>
      </c>
      <c r="E774" s="40">
        <f t="shared" ca="1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">
      <c r="A775" s="45">
        <v>36420</v>
      </c>
      <c r="B775" s="40" t="s">
        <v>169</v>
      </c>
      <c r="C775" s="40">
        <f t="shared" ca="1" si="148"/>
        <v>3.5000000000000142E-2</v>
      </c>
      <c r="D775" s="40">
        <f t="shared" ca="1" si="149"/>
        <v>2.6430000000000002</v>
      </c>
      <c r="E775" s="40">
        <f t="shared" ca="1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">
      <c r="A776" s="45">
        <v>36423</v>
      </c>
      <c r="B776" s="40" t="s">
        <v>169</v>
      </c>
      <c r="C776" s="40">
        <f t="shared" ca="1" si="148"/>
        <v>6.4999999999999947E-2</v>
      </c>
      <c r="D776" s="40">
        <f t="shared" ca="1" si="149"/>
        <v>2.5840000000000001</v>
      </c>
      <c r="E776" s="40">
        <f t="shared" ca="1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">
      <c r="A777" s="45">
        <v>36424</v>
      </c>
      <c r="B777" s="40" t="s">
        <v>169</v>
      </c>
      <c r="C777" s="40">
        <f t="shared" ca="1" si="148"/>
        <v>8.0000000000000071E-2</v>
      </c>
      <c r="D777" s="40">
        <f t="shared" ca="1" si="149"/>
        <v>2.5070000000000001</v>
      </c>
      <c r="E777" s="40">
        <f t="shared" ca="1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">
      <c r="A778" s="45">
        <v>36425</v>
      </c>
      <c r="B778" s="40" t="s">
        <v>169</v>
      </c>
      <c r="C778" s="40">
        <f t="shared" ca="1" si="148"/>
        <v>7.2499999999999787E-2</v>
      </c>
      <c r="D778" s="40">
        <f t="shared" ca="1" si="149"/>
        <v>2.4984999999999999</v>
      </c>
      <c r="E778" s="40">
        <f t="shared" ca="1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">
      <c r="A779" s="45">
        <v>36426</v>
      </c>
      <c r="B779" s="40" t="s">
        <v>169</v>
      </c>
      <c r="C779" s="40">
        <f t="shared" ca="1" si="148"/>
        <v>4.4999999999999929E-2</v>
      </c>
      <c r="D779" s="40">
        <f t="shared" ca="1" si="149"/>
        <v>2.742</v>
      </c>
      <c r="E779" s="40">
        <f t="shared" ca="1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">
      <c r="A780" s="45">
        <v>36427</v>
      </c>
      <c r="B780" s="40" t="s">
        <v>169</v>
      </c>
      <c r="C780" s="40">
        <f t="shared" ca="1" si="148"/>
        <v>6.0000000000000053E-2</v>
      </c>
      <c r="D780" s="40">
        <f t="shared" ca="1" si="149"/>
        <v>2.69</v>
      </c>
      <c r="E780" s="40">
        <f t="shared" ca="1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">
      <c r="A781" s="45">
        <v>36430</v>
      </c>
      <c r="B781" s="40" t="s">
        <v>169</v>
      </c>
      <c r="C781" s="40">
        <f t="shared" ca="1" si="148"/>
        <v>0.10499999999999998</v>
      </c>
      <c r="D781" s="40">
        <f t="shared" ca="1" si="149"/>
        <v>2.7370000000000001</v>
      </c>
      <c r="E781" s="40">
        <f t="shared" ca="1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">
      <c r="A782" s="45">
        <v>36431</v>
      </c>
      <c r="B782" s="40" t="s">
        <v>169</v>
      </c>
      <c r="C782" s="40">
        <f t="shared" ca="1" si="148"/>
        <v>0.12000000000000011</v>
      </c>
      <c r="D782" s="40">
        <f t="shared" ca="1" si="149"/>
        <v>2.68</v>
      </c>
      <c r="E782" s="40">
        <f t="shared" ca="1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">
      <c r="A783" s="45">
        <v>36432</v>
      </c>
      <c r="B783" s="40" t="s">
        <v>170</v>
      </c>
      <c r="C783" s="40">
        <f t="shared" ca="1" si="148"/>
        <v>3.7500000000000089E-2</v>
      </c>
      <c r="D783" s="40">
        <f t="shared" ca="1" si="149"/>
        <v>2.8614999999999999</v>
      </c>
      <c r="E783" s="40">
        <f t="shared" ca="1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">
      <c r="A784" s="45">
        <v>36433</v>
      </c>
      <c r="B784" s="40" t="s">
        <v>170</v>
      </c>
      <c r="C784" s="40">
        <f t="shared" ca="1" si="148"/>
        <v>5.2500000000000213E-2</v>
      </c>
      <c r="D784" s="40">
        <f t="shared" ca="1" si="149"/>
        <v>2.7965000000000004</v>
      </c>
      <c r="E784" s="40">
        <f t="shared" ca="1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">
      <c r="A785" s="45">
        <v>36434</v>
      </c>
      <c r="B785" s="40" t="s">
        <v>170</v>
      </c>
      <c r="C785" s="40">
        <f t="shared" ca="1" si="148"/>
        <v>4.9999999999999822E-2</v>
      </c>
      <c r="D785" s="40">
        <f t="shared" ca="1" si="149"/>
        <v>2.843</v>
      </c>
      <c r="E785" s="40">
        <f t="shared" ca="1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">
      <c r="A786" s="45">
        <v>36437</v>
      </c>
      <c r="B786" s="40" t="s">
        <v>170</v>
      </c>
      <c r="C786" s="40">
        <f t="shared" ca="1" si="148"/>
        <v>0.12999999999999989</v>
      </c>
      <c r="D786" s="40">
        <f t="shared" ca="1" si="149"/>
        <v>2.7549999999999999</v>
      </c>
      <c r="E786" s="40">
        <f t="shared" ca="1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">
      <c r="A787" s="45">
        <v>36438</v>
      </c>
      <c r="B787" s="40" t="s">
        <v>170</v>
      </c>
      <c r="C787" s="40">
        <f t="shared" ca="1" si="148"/>
        <v>0.12000000000000011</v>
      </c>
      <c r="D787" s="40">
        <f t="shared" ca="1" si="149"/>
        <v>2.706</v>
      </c>
      <c r="E787" s="40">
        <f t="shared" ca="1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">
      <c r="A788" s="45">
        <v>36439</v>
      </c>
      <c r="B788" s="40" t="s">
        <v>170</v>
      </c>
      <c r="C788" s="40">
        <f t="shared" ca="1" si="148"/>
        <v>0.10000000000000009</v>
      </c>
      <c r="D788" s="40">
        <f t="shared" ca="1" si="149"/>
        <v>2.7010000000000001</v>
      </c>
      <c r="E788" s="40">
        <f t="shared" ca="1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">
      <c r="A789" s="45">
        <v>36440</v>
      </c>
      <c r="B789" s="40" t="s">
        <v>170</v>
      </c>
      <c r="C789" s="40">
        <f t="shared" ca="1" si="148"/>
        <v>0.10749999999999993</v>
      </c>
      <c r="D789" s="40">
        <f t="shared" ca="1" si="149"/>
        <v>2.7494999999999998</v>
      </c>
      <c r="E789" s="40">
        <f t="shared" ca="1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">
      <c r="A790" s="45">
        <v>36441</v>
      </c>
      <c r="B790" s="40" t="s">
        <v>170</v>
      </c>
      <c r="C790" s="40">
        <f t="shared" ca="1" si="148"/>
        <v>0.10999999999999988</v>
      </c>
      <c r="D790" s="40">
        <f t="shared" ca="1" si="149"/>
        <v>2.802</v>
      </c>
      <c r="E790" s="40">
        <f t="shared" ca="1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">
      <c r="A791" s="45">
        <v>36444</v>
      </c>
      <c r="B791" s="40" t="s">
        <v>170</v>
      </c>
      <c r="C791" s="40">
        <f t="shared" ca="1" si="148"/>
        <v>7.2499999999999787E-2</v>
      </c>
      <c r="D791" s="40">
        <f t="shared" ca="1" si="149"/>
        <v>2.8975</v>
      </c>
      <c r="E791" s="40">
        <f t="shared" ca="1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">
      <c r="A792" s="45">
        <v>36445</v>
      </c>
      <c r="B792" s="40" t="s">
        <v>170</v>
      </c>
      <c r="C792" s="40">
        <f t="shared" ca="1" si="148"/>
        <v>8.0000000000000071E-2</v>
      </c>
      <c r="D792" s="40">
        <f t="shared" ca="1" si="149"/>
        <v>3.0070000000000001</v>
      </c>
      <c r="E792" s="40">
        <f t="shared" ca="1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">
      <c r="A793" s="45">
        <v>36446</v>
      </c>
      <c r="B793" s="40" t="s">
        <v>170</v>
      </c>
      <c r="C793" s="40">
        <f t="shared" ca="1" si="148"/>
        <v>9.2499999999999805E-2</v>
      </c>
      <c r="D793" s="40">
        <f t="shared" ca="1" si="149"/>
        <v>3.0625</v>
      </c>
      <c r="E793" s="40">
        <f t="shared" ca="1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">
      <c r="A794" s="45">
        <v>36447</v>
      </c>
      <c r="B794" s="40" t="s">
        <v>170</v>
      </c>
      <c r="C794" s="40">
        <f t="shared" ca="1" si="148"/>
        <v>0.12749999999999995</v>
      </c>
      <c r="D794" s="40">
        <f t="shared" ca="1" si="149"/>
        <v>2.9615</v>
      </c>
      <c r="E794" s="40">
        <f t="shared" ca="1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">
      <c r="A795" s="45">
        <v>36448</v>
      </c>
      <c r="B795" s="40" t="s">
        <v>170</v>
      </c>
      <c r="C795" s="40">
        <f t="shared" ca="1" si="148"/>
        <v>8.2500000000000018E-2</v>
      </c>
      <c r="D795" s="40">
        <f t="shared" ca="1" si="149"/>
        <v>3.0575000000000001</v>
      </c>
      <c r="E795" s="40">
        <f t="shared" ca="1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">
      <c r="A796" s="45">
        <v>36451</v>
      </c>
      <c r="B796" s="40" t="s">
        <v>170</v>
      </c>
      <c r="C796" s="40">
        <f t="shared" ca="1" si="148"/>
        <v>8.7499999999999911E-2</v>
      </c>
      <c r="D796" s="40">
        <f t="shared" ca="1" si="149"/>
        <v>3.0074999999999998</v>
      </c>
      <c r="E796" s="40">
        <f t="shared" ca="1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">
      <c r="A797" s="45">
        <v>36452</v>
      </c>
      <c r="B797" s="40" t="s">
        <v>170</v>
      </c>
      <c r="C797" s="40">
        <f t="shared" ca="1" si="148"/>
        <v>6.0000000000000053E-2</v>
      </c>
      <c r="D797" s="40">
        <f t="shared" ca="1" si="149"/>
        <v>3.0670000000000002</v>
      </c>
      <c r="E797" s="40">
        <f t="shared" ca="1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">
      <c r="A798" s="45">
        <v>36453</v>
      </c>
      <c r="B798" s="40" t="s">
        <v>170</v>
      </c>
      <c r="C798" s="40">
        <f t="shared" ca="1" si="148"/>
        <v>4.4999999999999929E-2</v>
      </c>
      <c r="D798" s="40">
        <f t="shared" ca="1" si="149"/>
        <v>3.0230000000000001</v>
      </c>
      <c r="E798" s="40">
        <f t="shared" ca="1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">
      <c r="A799" s="45">
        <v>36454</v>
      </c>
      <c r="B799" s="40" t="s">
        <v>170</v>
      </c>
      <c r="C799" s="40">
        <f t="shared" ca="1" si="148"/>
        <v>4.4999999999999929E-2</v>
      </c>
      <c r="D799" s="40">
        <f t="shared" ca="1" si="149"/>
        <v>3.109</v>
      </c>
      <c r="E799" s="40">
        <f t="shared" ca="1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">
      <c r="A800" s="45">
        <v>36455</v>
      </c>
      <c r="B800" s="40" t="s">
        <v>170</v>
      </c>
      <c r="C800" s="40">
        <f t="shared" ca="1" si="148"/>
        <v>9.9999999999997868E-3</v>
      </c>
      <c r="D800" s="40">
        <f t="shared" ca="1" si="149"/>
        <v>3.0819999999999999</v>
      </c>
      <c r="E800" s="40">
        <f t="shared" ca="1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">
      <c r="A801" s="45">
        <v>36458</v>
      </c>
      <c r="B801" s="40" t="s">
        <v>170</v>
      </c>
      <c r="C801" s="40">
        <f t="shared" ca="1" si="148"/>
        <v>6.999999999999984E-2</v>
      </c>
      <c r="D801" s="40">
        <f t="shared" ca="1" si="149"/>
        <v>3.0859999999999999</v>
      </c>
      <c r="E801" s="40">
        <f t="shared" ca="1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">
      <c r="A802" s="45">
        <v>36459</v>
      </c>
      <c r="B802" s="40" t="s">
        <v>170</v>
      </c>
      <c r="C802" s="40">
        <f t="shared" ca="1" si="148"/>
        <v>6.0000000000000053E-2</v>
      </c>
      <c r="D802" s="40">
        <f t="shared" ca="1" si="149"/>
        <v>3.0710000000000002</v>
      </c>
      <c r="E802" s="40">
        <f t="shared" ca="1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">
      <c r="A803" s="45">
        <v>36460</v>
      </c>
      <c r="B803" s="40" t="s">
        <v>170</v>
      </c>
      <c r="C803" s="40">
        <f t="shared" ca="1" si="148"/>
        <v>0</v>
      </c>
      <c r="D803" s="40">
        <f t="shared" ca="1" si="149"/>
        <v>3.0920000000000001</v>
      </c>
      <c r="E803" s="40">
        <f t="shared" ca="1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">
      <c r="A804" s="45">
        <v>36461</v>
      </c>
      <c r="B804" s="40" t="s">
        <v>171</v>
      </c>
      <c r="C804" s="40">
        <f t="shared" ca="1" si="148"/>
        <v>1.5000000000000124E-2</v>
      </c>
      <c r="D804" s="40">
        <f t="shared" ca="1" si="149"/>
        <v>2.98</v>
      </c>
      <c r="E804" s="40">
        <f t="shared" ca="1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">
      <c r="A805" s="45">
        <v>36462</v>
      </c>
      <c r="B805" s="40" t="s">
        <v>171</v>
      </c>
      <c r="C805" s="40">
        <f t="shared" ca="1" si="148"/>
        <v>2.7499999999999858E-2</v>
      </c>
      <c r="D805" s="40">
        <f t="shared" ca="1" si="149"/>
        <v>2.9884999999999997</v>
      </c>
      <c r="E805" s="40">
        <f t="shared" ca="1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">
      <c r="A806" s="45">
        <v>36465</v>
      </c>
      <c r="B806" s="40" t="s">
        <v>171</v>
      </c>
      <c r="C806" s="40">
        <f t="shared" ca="1" si="148"/>
        <v>4.9999999999999822E-2</v>
      </c>
      <c r="D806" s="40">
        <f t="shared" ref="D806:E837" ca="1" si="151">VLOOKUP($A806,SWAPLOOK,HLOOKUP(D$2,SWAPLOOK,2,FALSE),FALSE)</f>
        <v>2.964</v>
      </c>
      <c r="E806" s="40">
        <f t="shared" ca="1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">
      <c r="A807" s="45">
        <v>36466</v>
      </c>
      <c r="B807" s="40" t="s">
        <v>171</v>
      </c>
      <c r="C807" s="40">
        <f t="shared" ca="1" si="148"/>
        <v>2.7499999999999858E-2</v>
      </c>
      <c r="D807" s="40">
        <f t="shared" ca="1" si="151"/>
        <v>2.8645</v>
      </c>
      <c r="E807" s="40">
        <f t="shared" ca="1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">
      <c r="A808" s="45">
        <v>36467</v>
      </c>
      <c r="B808" s="40" t="s">
        <v>171</v>
      </c>
      <c r="C808" s="40">
        <f t="shared" ca="1" si="148"/>
        <v>-9.9999999999997868E-3</v>
      </c>
      <c r="D808" s="40">
        <f t="shared" ca="1" si="151"/>
        <v>2.8630000000000004</v>
      </c>
      <c r="E808" s="40">
        <f t="shared" ca="1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">
      <c r="A809" s="45">
        <v>36468</v>
      </c>
      <c r="B809" s="40" t="s">
        <v>171</v>
      </c>
      <c r="C809" s="40">
        <f t="shared" ca="1" si="148"/>
        <v>1.5000000000000124E-2</v>
      </c>
      <c r="D809" s="40">
        <f t="shared" ca="1" si="151"/>
        <v>2.8410000000000002</v>
      </c>
      <c r="E809" s="40">
        <f t="shared" ca="1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">
      <c r="A810" s="45">
        <v>36469</v>
      </c>
      <c r="B810" s="40" t="s">
        <v>171</v>
      </c>
      <c r="C810" s="40">
        <f t="shared" ca="1" si="148"/>
        <v>-4.9999999999998934E-3</v>
      </c>
      <c r="D810" s="40">
        <f t="shared" ca="1" si="151"/>
        <v>2.879</v>
      </c>
      <c r="E810" s="40">
        <f t="shared" ca="1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">
      <c r="A811" s="45">
        <v>36472</v>
      </c>
      <c r="B811" s="40" t="s">
        <v>171</v>
      </c>
      <c r="C811" s="40">
        <f t="shared" ca="1" si="148"/>
        <v>9.9999999999997868E-3</v>
      </c>
      <c r="D811" s="40">
        <f t="shared" ca="1" si="151"/>
        <v>2.6749999999999998</v>
      </c>
      <c r="E811" s="40">
        <f t="shared" ca="1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">
      <c r="A812" s="45">
        <v>36473</v>
      </c>
      <c r="B812" s="40" t="s">
        <v>171</v>
      </c>
      <c r="C812" s="40">
        <f t="shared" ca="1" si="148"/>
        <v>-9.9999999999997868E-3</v>
      </c>
      <c r="D812" s="40">
        <f t="shared" ca="1" si="151"/>
        <v>2.633</v>
      </c>
      <c r="E812" s="40">
        <f t="shared" ca="1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">
      <c r="A813" s="45">
        <v>36474</v>
      </c>
      <c r="B813" s="40" t="s">
        <v>171</v>
      </c>
      <c r="C813" s="40">
        <f t="shared" ca="1" si="148"/>
        <v>-4.0000000000000036E-2</v>
      </c>
      <c r="D813" s="40">
        <f t="shared" ca="1" si="151"/>
        <v>2.617</v>
      </c>
      <c r="E813" s="40">
        <f t="shared" ca="1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">
      <c r="A814" s="45">
        <v>36475</v>
      </c>
      <c r="B814" s="40" t="s">
        <v>171</v>
      </c>
      <c r="C814" s="40">
        <f t="shared" ca="1" si="148"/>
        <v>2.9999999999999805E-2</v>
      </c>
      <c r="D814" s="40">
        <f t="shared" ca="1" si="151"/>
        <v>2.5519999999999996</v>
      </c>
      <c r="E814" s="40">
        <f t="shared" ca="1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">
      <c r="A815" s="45">
        <v>36476</v>
      </c>
      <c r="B815" s="40" t="s">
        <v>171</v>
      </c>
      <c r="C815" s="40">
        <f t="shared" ca="1" si="148"/>
        <v>2.4999999999999467E-3</v>
      </c>
      <c r="D815" s="40">
        <f t="shared" ca="1" si="151"/>
        <v>2.6515</v>
      </c>
      <c r="E815" s="40">
        <f t="shared" ca="1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">
      <c r="A816" s="45">
        <v>36479</v>
      </c>
      <c r="B816" s="40" t="s">
        <v>171</v>
      </c>
      <c r="C816" s="40">
        <f t="shared" ca="1" si="148"/>
        <v>-7.4999999999998401E-3</v>
      </c>
      <c r="D816" s="40">
        <f t="shared" ca="1" si="151"/>
        <v>2.5165000000000002</v>
      </c>
      <c r="E816" s="40">
        <f t="shared" ca="1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">
      <c r="A817" s="45">
        <v>36480</v>
      </c>
      <c r="B817" s="40" t="s">
        <v>171</v>
      </c>
      <c r="C817" s="40">
        <f t="shared" ca="1" si="148"/>
        <v>-4.9999999999998934E-3</v>
      </c>
      <c r="D817" s="40">
        <f t="shared" ca="1" si="151"/>
        <v>2.4460000000000002</v>
      </c>
      <c r="E817" s="40">
        <f t="shared" ca="1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">
      <c r="A818" s="45">
        <v>36481</v>
      </c>
      <c r="B818" s="40" t="s">
        <v>171</v>
      </c>
      <c r="C818" s="40">
        <f t="shared" ca="1" si="148"/>
        <v>4.9999999999998934E-3</v>
      </c>
      <c r="D818" s="40">
        <f t="shared" ca="1" si="151"/>
        <v>2.4609999999999999</v>
      </c>
      <c r="E818" s="40">
        <f t="shared" ca="1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">
      <c r="A819" s="45">
        <v>36482</v>
      </c>
      <c r="B819" s="40" t="s">
        <v>171</v>
      </c>
      <c r="C819" s="40">
        <f t="shared" ca="1" si="148"/>
        <v>2.4999999999999911E-2</v>
      </c>
      <c r="D819" s="40">
        <f t="shared" ca="1" si="151"/>
        <v>2.5209999999999999</v>
      </c>
      <c r="E819" s="40">
        <f t="shared" ca="1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">
      <c r="A820" s="45">
        <v>36483</v>
      </c>
      <c r="B820" s="40" t="s">
        <v>171</v>
      </c>
      <c r="C820" s="40">
        <f t="shared" ca="1" si="148"/>
        <v>6.4999999999999947E-2</v>
      </c>
      <c r="D820" s="40">
        <f t="shared" ca="1" si="151"/>
        <v>2.4990000000000001</v>
      </c>
      <c r="E820" s="40">
        <f t="shared" ca="1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">
      <c r="A821" s="45">
        <v>36486</v>
      </c>
      <c r="B821" s="40" t="s">
        <v>171</v>
      </c>
      <c r="C821" s="40">
        <f t="shared" ca="1" si="148"/>
        <v>0.14000000000000012</v>
      </c>
      <c r="D821" s="40">
        <f t="shared" ca="1" si="151"/>
        <v>2.3370000000000002</v>
      </c>
      <c r="E821" s="40">
        <f t="shared" ca="1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">
      <c r="A822" s="45">
        <v>36487</v>
      </c>
      <c r="B822" s="40" t="s">
        <v>171</v>
      </c>
      <c r="C822" s="40">
        <f t="shared" ca="1" si="148"/>
        <v>0.16250000000000009</v>
      </c>
      <c r="D822" s="40">
        <f t="shared" ca="1" si="151"/>
        <v>2.3515000000000001</v>
      </c>
      <c r="E822" s="40">
        <f t="shared" ca="1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">
      <c r="A823" s="45">
        <v>36488</v>
      </c>
      <c r="B823" s="40" t="s">
        <v>171</v>
      </c>
      <c r="C823" s="40">
        <f t="shared" ca="1" si="148"/>
        <v>0.19999999999999973</v>
      </c>
      <c r="D823" s="40">
        <f t="shared" ca="1" si="151"/>
        <v>2.3199999999999998</v>
      </c>
      <c r="E823" s="40">
        <f t="shared" ca="1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">
      <c r="A824" s="45">
        <v>36493</v>
      </c>
      <c r="B824" s="40" t="s">
        <v>198</v>
      </c>
      <c r="C824" s="40">
        <f t="shared" ca="1" si="148"/>
        <v>6.4999999999999947E-2</v>
      </c>
      <c r="D824" s="40">
        <f t="shared" ca="1" si="151"/>
        <v>2.4169999999999998</v>
      </c>
      <c r="E824" s="40">
        <f t="shared" ca="1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">
      <c r="A825" s="45">
        <v>36494</v>
      </c>
      <c r="B825" s="40" t="s">
        <v>198</v>
      </c>
      <c r="C825" s="40">
        <f t="shared" ca="1" si="148"/>
        <v>0.14000000000000012</v>
      </c>
      <c r="D825" s="40">
        <f t="shared" ca="1" si="151"/>
        <v>2.444</v>
      </c>
      <c r="E825" s="40">
        <f t="shared" ca="1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">
      <c r="A826" s="45">
        <v>36495</v>
      </c>
      <c r="B826" s="40" t="s">
        <v>198</v>
      </c>
      <c r="C826" s="40">
        <f t="shared" ca="1" si="148"/>
        <v>2.9999999999999805E-2</v>
      </c>
      <c r="D826" s="40">
        <f t="shared" ca="1" si="151"/>
        <v>2.4229999999999996</v>
      </c>
      <c r="E826" s="40">
        <f t="shared" ca="1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">
      <c r="A827" s="45">
        <v>36496</v>
      </c>
      <c r="B827" s="40" t="s">
        <v>198</v>
      </c>
      <c r="C827" s="40">
        <f t="shared" ca="1" si="148"/>
        <v>-2.0000000000000018E-2</v>
      </c>
      <c r="D827" s="40">
        <f t="shared" ca="1" si="151"/>
        <v>2.4409999999999998</v>
      </c>
      <c r="E827" s="40">
        <f t="shared" ca="1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">
      <c r="A828" s="45">
        <v>36497</v>
      </c>
      <c r="B828" s="40" t="s">
        <v>198</v>
      </c>
      <c r="C828" s="40">
        <f t="shared" ca="1" si="148"/>
        <v>5.500000000000016E-2</v>
      </c>
      <c r="D828" s="40">
        <f t="shared" ca="1" si="151"/>
        <v>2.3860000000000001</v>
      </c>
      <c r="E828" s="40">
        <f t="shared" ca="1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">
      <c r="A829" s="45">
        <v>36500</v>
      </c>
      <c r="B829" s="40" t="s">
        <v>198</v>
      </c>
      <c r="C829" s="40">
        <f t="shared" ca="1" si="148"/>
        <v>0.10499999999999998</v>
      </c>
      <c r="D829" s="40">
        <f t="shared" ca="1" si="151"/>
        <v>2.3290000000000002</v>
      </c>
      <c r="E829" s="40">
        <f t="shared" ca="1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">
      <c r="A830" s="45">
        <v>36501</v>
      </c>
      <c r="B830" s="40" t="s">
        <v>198</v>
      </c>
      <c r="C830" s="40">
        <f t="shared" ca="1" si="148"/>
        <v>9.2499999999999805E-2</v>
      </c>
      <c r="D830" s="40">
        <f t="shared" ca="1" si="151"/>
        <v>2.3634999999999997</v>
      </c>
      <c r="E830" s="40">
        <f t="shared" ca="1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">
      <c r="A831" s="45">
        <v>36502</v>
      </c>
      <c r="B831" s="40" t="s">
        <v>198</v>
      </c>
      <c r="C831" s="40">
        <f t="shared" ca="1" si="148"/>
        <v>0.10999999999999988</v>
      </c>
      <c r="D831" s="40">
        <f t="shared" ca="1" si="151"/>
        <v>2.3979999999999997</v>
      </c>
      <c r="E831" s="40">
        <f t="shared" ca="1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">
      <c r="A832" s="45">
        <v>36503</v>
      </c>
      <c r="B832" s="40" t="s">
        <v>198</v>
      </c>
      <c r="C832" s="40">
        <f t="shared" ca="1" si="148"/>
        <v>0.125</v>
      </c>
      <c r="D832" s="40">
        <f t="shared" ca="1" si="151"/>
        <v>2.4129999999999998</v>
      </c>
      <c r="E832" s="40">
        <f t="shared" ca="1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">
      <c r="A833" s="45">
        <v>36504</v>
      </c>
      <c r="B833" s="40" t="s">
        <v>198</v>
      </c>
      <c r="C833" s="40">
        <f t="shared" ca="1" si="148"/>
        <v>8.7499999999999911E-2</v>
      </c>
      <c r="D833" s="40">
        <f t="shared" ca="1" si="151"/>
        <v>2.5335000000000001</v>
      </c>
      <c r="E833" s="40">
        <f t="shared" ca="1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">
      <c r="A834" s="45">
        <v>36507</v>
      </c>
      <c r="B834" s="37" t="s">
        <v>198</v>
      </c>
      <c r="C834" s="40">
        <f t="shared" ca="1" si="148"/>
        <v>6.25E-2</v>
      </c>
      <c r="D834" s="40">
        <f t="shared" ca="1" si="151"/>
        <v>2.5714999999999999</v>
      </c>
      <c r="E834" s="40">
        <f t="shared" ca="1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">
      <c r="A835" s="45">
        <v>36508</v>
      </c>
      <c r="B835" s="37" t="s">
        <v>198</v>
      </c>
      <c r="C835" s="40">
        <f t="shared" ca="1" si="148"/>
        <v>5.2500000000000213E-2</v>
      </c>
      <c r="D835" s="40">
        <f t="shared" ca="1" si="151"/>
        <v>2.6375000000000002</v>
      </c>
      <c r="E835" s="40">
        <f t="shared" ca="1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">
      <c r="A836" s="45">
        <v>36509</v>
      </c>
      <c r="B836" s="37" t="s">
        <v>198</v>
      </c>
      <c r="C836" s="40">
        <f t="shared" ca="1" si="148"/>
        <v>0.11500000000000021</v>
      </c>
      <c r="D836" s="40">
        <f t="shared" ca="1" si="151"/>
        <v>2.6010000000000004</v>
      </c>
      <c r="E836" s="40">
        <f t="shared" ca="1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">
      <c r="A837" s="45">
        <v>36510</v>
      </c>
      <c r="B837" s="37" t="s">
        <v>198</v>
      </c>
      <c r="C837" s="40">
        <f t="shared" ca="1" si="148"/>
        <v>6.0000000000000053E-2</v>
      </c>
      <c r="D837" s="40">
        <f t="shared" ca="1" si="151"/>
        <v>2.6960000000000002</v>
      </c>
      <c r="E837" s="40">
        <f t="shared" ca="1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">
      <c r="A838" s="45">
        <v>36511</v>
      </c>
      <c r="B838" s="37" t="s">
        <v>198</v>
      </c>
      <c r="C838" s="40">
        <f t="shared" ref="C838:C894" ca="1" si="163">IF(SWAPFIXED="FIXED",D838,D838-E838)</f>
        <v>4.2499999999999982E-2</v>
      </c>
      <c r="D838" s="40">
        <f t="shared" ref="D838:E869" ca="1" si="164">VLOOKUP($A838,SWAPLOOK,HLOOKUP(D$2,SWAPLOOK,2,FALSE),FALSE)</f>
        <v>2.6974999999999998</v>
      </c>
      <c r="E838" s="40">
        <f t="shared" ca="1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">
      <c r="A839" s="45">
        <v>36514</v>
      </c>
      <c r="B839" s="37" t="s">
        <v>198</v>
      </c>
      <c r="C839" s="40">
        <f t="shared" ca="1" si="163"/>
        <v>-2.0000000000000018E-2</v>
      </c>
      <c r="D839" s="40">
        <f t="shared" ca="1" si="164"/>
        <v>2.609</v>
      </c>
      <c r="E839" s="40">
        <f t="shared" ca="1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">
      <c r="A840" s="45">
        <v>36515</v>
      </c>
      <c r="B840" s="37" t="s">
        <v>198</v>
      </c>
      <c r="C840" s="40">
        <f t="shared" ca="1" si="163"/>
        <v>0.11500000000000021</v>
      </c>
      <c r="D840" s="40">
        <f t="shared" ca="1" si="164"/>
        <v>2.637</v>
      </c>
      <c r="E840" s="40">
        <f t="shared" ca="1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">
      <c r="A841" s="45">
        <v>36516</v>
      </c>
      <c r="B841" s="37" t="s">
        <v>198</v>
      </c>
      <c r="C841" s="40">
        <f t="shared" ca="1" si="163"/>
        <v>2.0000000000000018E-2</v>
      </c>
      <c r="D841" s="40">
        <f t="shared" ca="1" si="164"/>
        <v>2.464</v>
      </c>
      <c r="E841" s="40">
        <f t="shared" ca="1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">
      <c r="A842" s="45">
        <v>36517</v>
      </c>
      <c r="B842" s="37" t="s">
        <v>198</v>
      </c>
      <c r="C842" s="40">
        <f t="shared" ca="1" si="163"/>
        <v>9.9999999999997868E-3</v>
      </c>
      <c r="D842" s="40">
        <f t="shared" ca="1" si="164"/>
        <v>2.4089999999999998</v>
      </c>
      <c r="E842" s="40">
        <f t="shared" ca="1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">
      <c r="A843" s="45">
        <v>36521</v>
      </c>
      <c r="B843" s="37" t="s">
        <v>198</v>
      </c>
      <c r="C843" s="40">
        <f t="shared" ca="1" si="163"/>
        <v>6.999999999999984E-2</v>
      </c>
      <c r="D843" s="40">
        <f t="shared" ca="1" si="164"/>
        <v>2.3409999999999997</v>
      </c>
      <c r="E843" s="40">
        <f t="shared" ca="1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">
      <c r="A844" s="45">
        <v>36522</v>
      </c>
      <c r="B844" s="37" t="s">
        <v>198</v>
      </c>
      <c r="C844" s="40">
        <f t="shared" ca="1" si="163"/>
        <v>6.0000000000000053E-2</v>
      </c>
      <c r="D844" s="40">
        <f t="shared" ca="1" si="164"/>
        <v>2.4039999999999999</v>
      </c>
      <c r="E844" s="40">
        <f t="shared" ca="1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">
      <c r="A845" s="45">
        <v>36523</v>
      </c>
      <c r="B845" s="37" t="s">
        <v>199</v>
      </c>
      <c r="C845" s="40">
        <f t="shared" ca="1" si="163"/>
        <v>4.9999999999999822E-2</v>
      </c>
      <c r="D845" s="40">
        <f t="shared" ca="1" si="164"/>
        <v>2.44</v>
      </c>
      <c r="E845" s="40">
        <f t="shared" ca="1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">
      <c r="A846" s="45">
        <v>36524</v>
      </c>
      <c r="B846" s="37" t="s">
        <v>199</v>
      </c>
      <c r="C846" s="40">
        <f t="shared" ca="1" si="163"/>
        <v>6.0000000000000053E-2</v>
      </c>
      <c r="D846" s="40">
        <f t="shared" ca="1" si="164"/>
        <v>2.3890000000000002</v>
      </c>
      <c r="E846" s="40">
        <f t="shared" ca="1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">
      <c r="A847" s="45">
        <v>36529</v>
      </c>
      <c r="B847" s="37" t="s">
        <v>199</v>
      </c>
      <c r="C847" s="40">
        <f t="shared" ca="1" si="163"/>
        <v>0.11750000000000016</v>
      </c>
      <c r="D847" s="40">
        <f t="shared" ca="1" si="164"/>
        <v>2.2935000000000003</v>
      </c>
      <c r="E847" s="40">
        <f t="shared" ca="1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">
      <c r="A848" s="45">
        <v>36530</v>
      </c>
      <c r="B848" s="37" t="s">
        <v>199</v>
      </c>
      <c r="C848" s="40">
        <f t="shared" ca="1" si="163"/>
        <v>0.125</v>
      </c>
      <c r="D848" s="40">
        <f t="shared" ca="1" si="164"/>
        <v>2.2930000000000001</v>
      </c>
      <c r="E848" s="40">
        <f t="shared" ca="1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">
      <c r="A849" s="45">
        <v>36531</v>
      </c>
      <c r="B849" s="37" t="s">
        <v>199</v>
      </c>
      <c r="C849" s="40">
        <f t="shared" ca="1" si="163"/>
        <v>0.11500000000000021</v>
      </c>
      <c r="D849" s="40">
        <f t="shared" ca="1" si="164"/>
        <v>2.3110000000000004</v>
      </c>
      <c r="E849" s="40">
        <f t="shared" ca="1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">
      <c r="A850" s="45">
        <v>36532</v>
      </c>
      <c r="B850" s="37" t="s">
        <v>199</v>
      </c>
      <c r="C850" s="40">
        <f t="shared" ca="1" si="163"/>
        <v>0.11500000000000021</v>
      </c>
      <c r="D850" s="40">
        <f t="shared" ca="1" si="164"/>
        <v>2.2880000000000003</v>
      </c>
      <c r="E850" s="40">
        <f t="shared" ca="1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">
      <c r="A851" s="45">
        <v>36535</v>
      </c>
      <c r="B851" s="37" t="s">
        <v>199</v>
      </c>
      <c r="C851" s="40">
        <f t="shared" ca="1" si="163"/>
        <v>0.12000000000000011</v>
      </c>
      <c r="D851" s="40">
        <f t="shared" ca="1" si="164"/>
        <v>2.3360000000000003</v>
      </c>
      <c r="E851" s="40">
        <f t="shared" ca="1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">
      <c r="A852" s="45">
        <v>36536</v>
      </c>
      <c r="B852" s="37" t="s">
        <v>199</v>
      </c>
      <c r="C852" s="40">
        <f t="shared" ca="1" si="163"/>
        <v>0.12000000000000011</v>
      </c>
      <c r="D852" s="40">
        <f t="shared" ca="1" si="164"/>
        <v>2.38</v>
      </c>
      <c r="E852" s="40">
        <f t="shared" ca="1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">
      <c r="A853" s="45">
        <v>36537</v>
      </c>
      <c r="B853" s="37" t="s">
        <v>199</v>
      </c>
      <c r="C853" s="40">
        <f t="shared" ca="1" si="163"/>
        <v>0.13249999999999984</v>
      </c>
      <c r="D853" s="40">
        <f t="shared" ca="1" si="164"/>
        <v>2.3765000000000001</v>
      </c>
      <c r="E853" s="40">
        <f t="shared" ca="1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">
      <c r="A854" s="45">
        <v>36538</v>
      </c>
      <c r="B854" s="37" t="s">
        <v>199</v>
      </c>
      <c r="C854" s="40">
        <f t="shared" ca="1" si="163"/>
        <v>0.12000000000000011</v>
      </c>
      <c r="D854" s="40">
        <f t="shared" ca="1" si="164"/>
        <v>2.3719999999999999</v>
      </c>
      <c r="E854" s="40">
        <f t="shared" ca="1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">
      <c r="A855" s="45">
        <v>36539</v>
      </c>
      <c r="B855" s="37" t="s">
        <v>199</v>
      </c>
      <c r="C855" s="40">
        <f t="shared" ca="1" si="163"/>
        <v>0.10000000000000009</v>
      </c>
      <c r="D855" s="40">
        <f t="shared" ca="1" si="164"/>
        <v>2.4220000000000002</v>
      </c>
      <c r="E855" s="40">
        <f t="shared" ca="1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">
      <c r="A856" s="45">
        <v>36543</v>
      </c>
      <c r="B856" s="37" t="s">
        <v>199</v>
      </c>
      <c r="C856" s="40">
        <f t="shared" ca="1" si="163"/>
        <v>5.500000000000016E-2</v>
      </c>
      <c r="D856" s="40">
        <f t="shared" ca="1" si="164"/>
        <v>2.4380000000000002</v>
      </c>
      <c r="E856" s="40">
        <f t="shared" ca="1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">
      <c r="A857" s="45">
        <v>36544</v>
      </c>
      <c r="B857" s="37" t="s">
        <v>199</v>
      </c>
      <c r="C857" s="40">
        <f t="shared" ca="1" si="163"/>
        <v>4.7499999999999876E-2</v>
      </c>
      <c r="D857" s="40">
        <f t="shared" ca="1" si="164"/>
        <v>2.4644999999999997</v>
      </c>
      <c r="E857" s="40">
        <f t="shared" ca="1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">
      <c r="A858" s="45">
        <v>36545</v>
      </c>
      <c r="B858" s="37" t="s">
        <v>199</v>
      </c>
      <c r="C858" s="40">
        <f t="shared" ca="1" si="163"/>
        <v>4.9999999999998934E-3</v>
      </c>
      <c r="D858" s="40">
        <f t="shared" ca="1" si="164"/>
        <v>2.5640000000000001</v>
      </c>
      <c r="E858" s="40">
        <f t="shared" ca="1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">
      <c r="A859" s="45">
        <v>36546</v>
      </c>
      <c r="B859" s="37" t="s">
        <v>199</v>
      </c>
      <c r="C859" s="40">
        <f t="shared" ca="1" si="163"/>
        <v>2.4999999999999911E-2</v>
      </c>
      <c r="D859" s="40">
        <f t="shared" ca="1" si="164"/>
        <v>2.5099999999999998</v>
      </c>
      <c r="E859" s="40">
        <f t="shared" ca="1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">
      <c r="A860" s="45">
        <v>36549</v>
      </c>
      <c r="B860" s="37" t="s">
        <v>199</v>
      </c>
      <c r="C860" s="40">
        <f t="shared" ca="1" si="163"/>
        <v>9.9999999999997868E-3</v>
      </c>
      <c r="D860" s="40">
        <f t="shared" ca="1" si="164"/>
        <v>2.5379999999999998</v>
      </c>
      <c r="E860" s="40">
        <f t="shared" ca="1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">
      <c r="A861" s="45">
        <v>36550</v>
      </c>
      <c r="B861" s="37" t="s">
        <v>199</v>
      </c>
      <c r="C861" s="40">
        <f t="shared" ca="1" si="163"/>
        <v>-2.9999999999999805E-2</v>
      </c>
      <c r="D861" s="40">
        <f t="shared" ca="1" si="164"/>
        <v>2.5860000000000003</v>
      </c>
      <c r="E861" s="40">
        <f t="shared" ca="1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">
      <c r="A862" s="45">
        <v>36551</v>
      </c>
      <c r="B862" s="37" t="s">
        <v>199</v>
      </c>
      <c r="C862" s="40">
        <f t="shared" ca="1" si="163"/>
        <v>0</v>
      </c>
      <c r="D862" s="40">
        <f t="shared" ca="1" si="164"/>
        <v>2.5230000000000001</v>
      </c>
      <c r="E862" s="40">
        <f t="shared" ca="1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">
      <c r="A863" s="45">
        <v>36552</v>
      </c>
      <c r="B863" s="37" t="s">
        <v>199</v>
      </c>
      <c r="C863" s="40">
        <f t="shared" ca="1" si="163"/>
        <v>0</v>
      </c>
      <c r="D863" s="40">
        <f t="shared" ca="1" si="164"/>
        <v>2.61</v>
      </c>
      <c r="E863" s="40">
        <f t="shared" ca="1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">
      <c r="A864" s="45">
        <v>36553</v>
      </c>
      <c r="B864" s="37" t="s">
        <v>200</v>
      </c>
      <c r="C864" s="40">
        <f t="shared" ca="1" si="163"/>
        <v>-1.5000000000000124E-2</v>
      </c>
      <c r="D864" s="40">
        <f t="shared" ca="1" si="164"/>
        <v>2.5169999999999999</v>
      </c>
      <c r="E864" s="40">
        <f t="shared" ca="1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">
      <c r="A865" s="45">
        <v>36556</v>
      </c>
      <c r="B865" s="37" t="s">
        <v>200</v>
      </c>
      <c r="C865" s="40">
        <f t="shared" ca="1" si="163"/>
        <v>-2.4999999999999911E-2</v>
      </c>
      <c r="D865" s="40">
        <f t="shared" ca="1" si="164"/>
        <v>2.637</v>
      </c>
      <c r="E865" s="40">
        <f t="shared" ca="1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">
      <c r="A866" s="45">
        <v>36557</v>
      </c>
      <c r="B866" s="37" t="s">
        <v>200</v>
      </c>
      <c r="C866" s="40">
        <f t="shared" ca="1" si="163"/>
        <v>-2.0000000000000018E-2</v>
      </c>
      <c r="D866" s="40">
        <f t="shared" ca="1" si="164"/>
        <v>2.6789999999999998</v>
      </c>
      <c r="E866" s="40">
        <f t="shared" ca="1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">
      <c r="A867" s="45">
        <v>36558</v>
      </c>
      <c r="B867" s="37" t="s">
        <v>200</v>
      </c>
      <c r="C867" s="40">
        <f t="shared" ca="1" si="163"/>
        <v>-6.25E-2</v>
      </c>
      <c r="D867" s="40">
        <f t="shared" ca="1" si="164"/>
        <v>2.6964999999999999</v>
      </c>
      <c r="E867" s="40">
        <f t="shared" ca="1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">
      <c r="A868" s="45">
        <v>36559</v>
      </c>
      <c r="B868" s="37" t="s">
        <v>200</v>
      </c>
      <c r="C868" s="40">
        <f t="shared" ca="1" si="163"/>
        <v>-6.4999999999999947E-2</v>
      </c>
      <c r="D868" s="40">
        <f t="shared" ca="1" si="164"/>
        <v>2.5939999999999999</v>
      </c>
      <c r="E868" s="40">
        <f t="shared" ca="1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">
      <c r="A869" s="45">
        <v>36560</v>
      </c>
      <c r="B869" s="37" t="s">
        <v>200</v>
      </c>
      <c r="C869" s="40">
        <f t="shared" ca="1" si="163"/>
        <v>-8.4999999999999964E-2</v>
      </c>
      <c r="D869" s="40">
        <f t="shared" ca="1" si="164"/>
        <v>2.657</v>
      </c>
      <c r="E869" s="40">
        <f t="shared" ca="1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">
      <c r="A870" s="45">
        <v>36563</v>
      </c>
      <c r="B870" s="37" t="s">
        <v>200</v>
      </c>
      <c r="C870" s="40">
        <f t="shared" ca="1" si="163"/>
        <v>-4.4999999999999929E-2</v>
      </c>
      <c r="D870" s="40">
        <f t="shared" ref="D870:E894" ca="1" si="166">VLOOKUP($A870,SWAPLOOK,HLOOKUP(D$2,SWAPLOOK,2,FALSE),FALSE)</f>
        <v>2.5169999999999999</v>
      </c>
      <c r="E870" s="40">
        <f t="shared" ca="1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">
      <c r="A871" s="45">
        <v>36564</v>
      </c>
      <c r="B871" s="37" t="s">
        <v>200</v>
      </c>
      <c r="C871" s="40">
        <f t="shared" ca="1" si="163"/>
        <v>4.9999999999998934E-3</v>
      </c>
      <c r="D871" s="40">
        <f t="shared" ca="1" si="166"/>
        <v>2.5</v>
      </c>
      <c r="E871" s="40">
        <f t="shared" ca="1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">
      <c r="A872" s="45">
        <v>36565</v>
      </c>
      <c r="B872" s="37" t="s">
        <v>200</v>
      </c>
      <c r="C872" s="40">
        <f t="shared" ca="1" si="163"/>
        <v>4.9999999999998934E-3</v>
      </c>
      <c r="D872" s="40">
        <f t="shared" ca="1" si="166"/>
        <v>2.5449999999999999</v>
      </c>
      <c r="E872" s="40">
        <f t="shared" ca="1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">
      <c r="A873" s="45">
        <v>36566</v>
      </c>
      <c r="B873" s="37" t="s">
        <v>200</v>
      </c>
      <c r="C873" s="40">
        <f t="shared" ca="1" si="163"/>
        <v>-3.5000000000000142E-2</v>
      </c>
      <c r="D873" s="40">
        <f t="shared" ca="1" si="166"/>
        <v>2.5569999999999999</v>
      </c>
      <c r="E873" s="40">
        <f t="shared" ca="1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">
      <c r="A874" s="45">
        <v>36567</v>
      </c>
      <c r="B874" s="37" t="s">
        <v>200</v>
      </c>
      <c r="C874" s="40">
        <f t="shared" ca="1" si="163"/>
        <v>5.0000000000003375E-3</v>
      </c>
      <c r="D874" s="40">
        <f t="shared" ca="1" si="166"/>
        <v>2.5750000000000002</v>
      </c>
      <c r="E874" s="40">
        <f t="shared" ca="1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">
      <c r="A875" s="45">
        <v>36570</v>
      </c>
      <c r="B875" s="37" t="s">
        <v>200</v>
      </c>
      <c r="C875" s="40">
        <f t="shared" ca="1" si="163"/>
        <v>2.9999999999999805E-2</v>
      </c>
      <c r="D875" s="40">
        <f t="shared" ca="1" si="166"/>
        <v>2.5709999999999997</v>
      </c>
      <c r="E875" s="40">
        <f t="shared" ca="1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">
      <c r="A876" s="45">
        <v>36571</v>
      </c>
      <c r="B876" s="37" t="s">
        <v>200</v>
      </c>
      <c r="C876" s="40">
        <f t="shared" ca="1" si="163"/>
        <v>0</v>
      </c>
      <c r="D876" s="40">
        <f t="shared" ca="1" si="166"/>
        <v>2.6179999999999999</v>
      </c>
      <c r="E876" s="40">
        <f t="shared" ca="1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">
      <c r="A877" s="45">
        <v>36572</v>
      </c>
      <c r="B877" s="37" t="s">
        <v>200</v>
      </c>
      <c r="C877" s="40">
        <f t="shared" ca="1" si="163"/>
        <v>2.4999999999999911E-2</v>
      </c>
      <c r="D877" s="40">
        <f t="shared" ca="1" si="166"/>
        <v>2.589</v>
      </c>
      <c r="E877" s="40">
        <f t="shared" ca="1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">
      <c r="A878" s="45">
        <v>36573</v>
      </c>
      <c r="B878" s="37" t="s">
        <v>200</v>
      </c>
      <c r="C878" s="40">
        <f t="shared" ca="1" si="163"/>
        <v>4.9999999999998934E-3</v>
      </c>
      <c r="D878" s="40">
        <f t="shared" ca="1" si="166"/>
        <v>2.6719999999999997</v>
      </c>
      <c r="E878" s="40">
        <f t="shared" ca="1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">
      <c r="A879" s="45">
        <v>36574</v>
      </c>
      <c r="B879" s="37" t="s">
        <v>200</v>
      </c>
      <c r="C879" s="40">
        <f t="shared" ca="1" si="163"/>
        <v>2.9999999999999805E-2</v>
      </c>
      <c r="D879" s="40">
        <f t="shared" ca="1" si="166"/>
        <v>2.6629999999999998</v>
      </c>
      <c r="E879" s="40">
        <f t="shared" ca="1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">
      <c r="A880" s="45">
        <v>36578</v>
      </c>
      <c r="B880" s="37" t="s">
        <v>200</v>
      </c>
      <c r="C880" s="40">
        <f t="shared" ca="1" si="163"/>
        <v>8.0000000000000071E-2</v>
      </c>
      <c r="D880" s="40">
        <f t="shared" ca="1" si="166"/>
        <v>2.5950000000000002</v>
      </c>
      <c r="E880" s="40">
        <f t="shared" ca="1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">
      <c r="A881" s="45">
        <v>36579</v>
      </c>
      <c r="B881" s="37" t="s">
        <v>200</v>
      </c>
      <c r="C881" s="40">
        <f t="shared" ca="1" si="163"/>
        <v>6.5000000000000391E-2</v>
      </c>
      <c r="D881" s="40">
        <f t="shared" ca="1" si="166"/>
        <v>2.5950000000000002</v>
      </c>
      <c r="E881" s="40">
        <f t="shared" ca="1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">
      <c r="A882" s="45">
        <v>36580</v>
      </c>
      <c r="B882" s="37" t="s">
        <v>200</v>
      </c>
      <c r="C882" s="40">
        <f t="shared" ca="1" si="163"/>
        <v>3.2500000000000195E-2</v>
      </c>
      <c r="D882" s="40">
        <f t="shared" ca="1" si="166"/>
        <v>2.5815000000000001</v>
      </c>
      <c r="E882" s="40">
        <f t="shared" ca="1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">
      <c r="A883" s="45">
        <v>36581</v>
      </c>
      <c r="B883" s="37" t="s">
        <v>200</v>
      </c>
      <c r="C883" s="40">
        <f t="shared" ca="1" si="163"/>
        <v>-9.9999999999997868E-3</v>
      </c>
      <c r="D883" s="40">
        <f t="shared" ca="1" si="166"/>
        <v>2.5930000000000004</v>
      </c>
      <c r="E883" s="40">
        <f t="shared" ca="1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">
      <c r="A884" s="45">
        <v>36584</v>
      </c>
      <c r="B884" s="44" t="s">
        <v>202</v>
      </c>
      <c r="C884" s="40">
        <f t="shared" ca="1" si="163"/>
        <v>-1.7500000000000071E-2</v>
      </c>
      <c r="D884" s="40">
        <f t="shared" ca="1" si="166"/>
        <v>2.6684999999999999</v>
      </c>
      <c r="E884" s="40">
        <f t="shared" ca="1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">
      <c r="A885" s="45">
        <v>36585</v>
      </c>
      <c r="B885" s="44" t="s">
        <v>202</v>
      </c>
      <c r="C885" s="40">
        <f t="shared" ca="1" si="163"/>
        <v>-2.0000000000000018E-2</v>
      </c>
      <c r="D885" s="40">
        <f t="shared" ca="1" si="166"/>
        <v>2.7410000000000001</v>
      </c>
      <c r="E885" s="40">
        <f t="shared" ca="1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">
      <c r="A886" s="45">
        <v>36586</v>
      </c>
      <c r="B886" s="44" t="s">
        <v>202</v>
      </c>
      <c r="C886" s="40">
        <f t="shared" ca="1" si="163"/>
        <v>-2.7499999999999858E-2</v>
      </c>
      <c r="D886" s="40">
        <f t="shared" ca="1" si="166"/>
        <v>2.7875000000000001</v>
      </c>
      <c r="E886" s="40">
        <f t="shared" ca="1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">
      <c r="A887" s="45">
        <v>36587</v>
      </c>
      <c r="B887" s="44" t="s">
        <v>202</v>
      </c>
      <c r="C887" s="40">
        <f t="shared" ca="1" si="163"/>
        <v>-9.9999999999997868E-3</v>
      </c>
      <c r="D887" s="40">
        <f t="shared" ca="1" si="166"/>
        <v>2.7730000000000001</v>
      </c>
      <c r="E887" s="40">
        <f t="shared" ca="1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">
      <c r="A888" s="45">
        <v>36588</v>
      </c>
      <c r="B888" s="44" t="s">
        <v>202</v>
      </c>
      <c r="C888" s="40">
        <f t="shared" ca="1" si="163"/>
        <v>-2.5000000000003908E-3</v>
      </c>
      <c r="D888" s="40">
        <f t="shared" ca="1" si="166"/>
        <v>2.8224999999999998</v>
      </c>
      <c r="E888" s="40">
        <f t="shared" ca="1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">
      <c r="A889" s="45">
        <v>36591</v>
      </c>
      <c r="B889" s="44" t="s">
        <v>202</v>
      </c>
      <c r="C889" s="40">
        <f t="shared" ca="1" si="163"/>
        <v>2.0000000000000018E-2</v>
      </c>
      <c r="D889" s="40">
        <f t="shared" ca="1" si="166"/>
        <v>2.87</v>
      </c>
      <c r="E889" s="40">
        <f t="shared" ca="1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">
      <c r="A890" s="45">
        <v>36592</v>
      </c>
      <c r="B890" s="44" t="s">
        <v>202</v>
      </c>
      <c r="C890" s="40">
        <f t="shared" ca="1" si="163"/>
        <v>4.0000000000000036E-2</v>
      </c>
      <c r="D890" s="40">
        <f t="shared" ca="1" si="166"/>
        <v>2.839</v>
      </c>
      <c r="E890" s="40">
        <f t="shared" ca="1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">
      <c r="A891" s="45">
        <v>36593</v>
      </c>
      <c r="B891" s="44" t="s">
        <v>202</v>
      </c>
      <c r="C891" s="40">
        <f t="shared" ca="1" si="163"/>
        <v>4.7499999999999876E-2</v>
      </c>
      <c r="D891" s="40">
        <f t="shared" ca="1" si="166"/>
        <v>2.7574999999999998</v>
      </c>
      <c r="E891" s="40">
        <f t="shared" ca="1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">
      <c r="A892" s="45">
        <v>36594</v>
      </c>
      <c r="B892" s="44" t="s">
        <v>202</v>
      </c>
      <c r="C892" s="40">
        <f t="shared" ca="1" si="163"/>
        <v>2.4999999999999911E-2</v>
      </c>
      <c r="D892" s="40">
        <f t="shared" ca="1" si="166"/>
        <v>2.8109999999999999</v>
      </c>
      <c r="E892" s="40">
        <f t="shared" ca="1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">
      <c r="A893" s="45">
        <v>36595</v>
      </c>
      <c r="B893" s="44" t="s">
        <v>202</v>
      </c>
      <c r="C893" s="40">
        <f t="shared" ca="1" si="163"/>
        <v>3.7500000000000089E-2</v>
      </c>
      <c r="D893" s="40">
        <f t="shared" ca="1" si="166"/>
        <v>2.8115000000000001</v>
      </c>
      <c r="E893" s="40">
        <f t="shared" ca="1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">
      <c r="A894" s="45">
        <v>36598</v>
      </c>
      <c r="B894" s="44" t="s">
        <v>202</v>
      </c>
      <c r="C894" s="40">
        <f t="shared" ca="1" si="163"/>
        <v>1.5000000000000124E-2</v>
      </c>
      <c r="D894" s="40">
        <f t="shared" ca="1" si="166"/>
        <v>2.875</v>
      </c>
      <c r="E894" s="40">
        <f t="shared" ca="1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workbookViewId="0">
      <selection activeCell="O15" sqref="O15"/>
    </sheetView>
  </sheetViews>
  <sheetFormatPr defaultRowHeight="12.75" x14ac:dyDescent="0.2"/>
  <cols>
    <col min="1" max="1" width="9.7109375" customWidth="1"/>
    <col min="2" max="2" width="8.140625" customWidth="1"/>
    <col min="3" max="3" width="7.7109375" customWidth="1"/>
    <col min="4" max="5" width="6.7109375" customWidth="1"/>
    <col min="6" max="6" width="6.85546875" customWidth="1"/>
    <col min="7" max="11" width="6.7109375" customWidth="1"/>
    <col min="12" max="12" width="8.7109375" customWidth="1"/>
    <col min="13" max="17" width="6.7109375" customWidth="1"/>
  </cols>
  <sheetData>
    <row r="1" spans="1:19" s="13" customFormat="1" x14ac:dyDescent="0.2">
      <c r="A1" s="4" t="s">
        <v>172</v>
      </c>
      <c r="B1" s="4"/>
      <c r="C1" s="4"/>
      <c r="D1" s="4" t="s">
        <v>270</v>
      </c>
      <c r="E1" s="4"/>
      <c r="F1" s="4" t="str">
        <f ca="1">IF(fixed="fixed",CONCATENATE(pipe1,"  Fixed Price"),CONCATENATE(pipe1, " - ",discount))</f>
        <v>CGT APP - NYMEX</v>
      </c>
      <c r="G1" s="4"/>
      <c r="H1" s="4"/>
      <c r="I1" s="4"/>
      <c r="J1" s="4"/>
      <c r="K1" s="4"/>
      <c r="L1" s="4" t="s">
        <v>268</v>
      </c>
      <c r="M1" s="4">
        <v>0.35</v>
      </c>
      <c r="N1" s="4"/>
      <c r="O1" s="4"/>
      <c r="P1" s="4"/>
      <c r="Q1" s="4"/>
    </row>
    <row r="2" spans="1:19" s="13" customFormat="1" x14ac:dyDescent="0.2">
      <c r="A2" s="4" t="s">
        <v>173</v>
      </c>
      <c r="B2" s="4"/>
      <c r="C2" s="4"/>
      <c r="D2" s="2" t="s">
        <v>22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>
        <f ca="1">IF(fixed="fixed",IF(J59&gt;0,J59," "),IF(J59&gt;0,IF(J77&gt;0,J59-J77," ")," "))</f>
        <v>0.11299999999999999</v>
      </c>
      <c r="K7" s="16">
        <f ca="1">IF(fixed="fixed",IF(K59&gt;0,K59," "),IF(K59&gt;0,IF(K77&gt;0,K59-K77," ")," "))</f>
        <v>7.6999999999999957E-2</v>
      </c>
      <c r="L7" s="16">
        <f ca="1">IF(fixed="fixed",IF(L59&gt;0,L59," "),IF(L59&gt;0,IF(L77&gt;0,L59-L77," ")," "))</f>
        <v>0.121</v>
      </c>
      <c r="M7" s="16">
        <f ca="1">IF(fixed="fixed",IF(M59&gt;0,M59," "),IF(M59&gt;0,IF(M77&gt;0,M59-M77," ")," "))</f>
        <v>0.36800000000000033</v>
      </c>
      <c r="N7" s="16"/>
      <c r="O7" s="16" t="str">
        <f t="shared" si="0"/>
        <v xml:space="preserve"> </v>
      </c>
      <c r="P7" s="16">
        <f t="shared" si="1"/>
        <v>0.29920000000000008</v>
      </c>
      <c r="Q7" s="16" t="str">
        <f t="shared" si="2"/>
        <v xml:space="preserve"> </v>
      </c>
      <c r="R7" s="16">
        <f t="shared" ref="R7:R15" si="3">MAX(B7:M7)</f>
        <v>0.36800000000000033</v>
      </c>
      <c r="S7" s="16">
        <f t="shared" ref="S7:S15" si="4">MIN(B7:M7)</f>
        <v>7.6999999999999957E-2</v>
      </c>
    </row>
    <row r="8" spans="1:19" s="13" customFormat="1" x14ac:dyDescent="0.2">
      <c r="A8" s="4">
        <v>1993</v>
      </c>
      <c r="B8" s="16">
        <f t="shared" ref="B8:M8" ca="1" si="5">IF(fixed="fixed",IF(B60&gt;0,B60," "),IF(B60&gt;0,IF(B78&gt;0,B60-B78," ")," "))</f>
        <v>0.42700000000000005</v>
      </c>
      <c r="C8" s="16">
        <f t="shared" ca="1" si="5"/>
        <v>0.31600000000000006</v>
      </c>
      <c r="D8" s="16">
        <f t="shared" ca="1" si="5"/>
        <v>0.26400000000000001</v>
      </c>
      <c r="E8" s="16">
        <f t="shared" ca="1" si="5"/>
        <v>0.11599999999999966</v>
      </c>
      <c r="F8" s="16">
        <f t="shared" ca="1" si="5"/>
        <v>0.17200000000000015</v>
      </c>
      <c r="G8" s="16">
        <f t="shared" ca="1" si="5"/>
        <v>0.18099999999999961</v>
      </c>
      <c r="H8" s="16">
        <f t="shared" ca="1" si="5"/>
        <v>0.18200000000000016</v>
      </c>
      <c r="I8" s="16">
        <f t="shared" ca="1" si="5"/>
        <v>7.9000000000000181E-2</v>
      </c>
      <c r="J8" s="16">
        <f t="shared" ca="1" si="5"/>
        <v>0.11900000000000022</v>
      </c>
      <c r="K8" s="16">
        <f t="shared" ca="1" si="5"/>
        <v>0.13400000000000034</v>
      </c>
      <c r="L8" s="16">
        <f t="shared" ca="1" si="5"/>
        <v>0.15500000000000025</v>
      </c>
      <c r="M8" s="16">
        <f t="shared" ca="1" si="5"/>
        <v>0.24500000000000011</v>
      </c>
      <c r="N8" s="16"/>
      <c r="O8" s="16">
        <f t="shared" si="0"/>
        <v>0.14042857142857149</v>
      </c>
      <c r="P8" s="16">
        <f t="shared" si="1"/>
        <v>0.25</v>
      </c>
      <c r="Q8" s="16">
        <f t="shared" si="2"/>
        <v>0.19916666666666671</v>
      </c>
      <c r="R8" s="16">
        <f t="shared" si="3"/>
        <v>0.42700000000000005</v>
      </c>
      <c r="S8" s="16">
        <f t="shared" si="4"/>
        <v>7.9000000000000181E-2</v>
      </c>
    </row>
    <row r="9" spans="1:19" s="13" customFormat="1" x14ac:dyDescent="0.2">
      <c r="A9" s="4">
        <v>1994</v>
      </c>
      <c r="B9" s="16">
        <f t="shared" ref="B9:M9" ca="1" si="6">IF(fixed="fixed",IF(B61&gt;0,B61," "),IF(B61&gt;0,IF(B79&gt;0,B61-B79," ")," "))</f>
        <v>0.27800000000000002</v>
      </c>
      <c r="C9" s="16">
        <f t="shared" ca="1" si="6"/>
        <v>0.20999999999999996</v>
      </c>
      <c r="D9" s="16">
        <f t="shared" ca="1" si="6"/>
        <v>0.36199999999999966</v>
      </c>
      <c r="E9" s="16">
        <f t="shared" ca="1" si="6"/>
        <v>0.25900000000000012</v>
      </c>
      <c r="F9" s="16">
        <f t="shared" ca="1" si="6"/>
        <v>0.20399999999999974</v>
      </c>
      <c r="G9" s="16">
        <f t="shared" ca="1" si="6"/>
        <v>0.129</v>
      </c>
      <c r="H9" s="16">
        <f t="shared" ca="1" si="6"/>
        <v>9.4000000000000083E-2</v>
      </c>
      <c r="I9" s="16">
        <f t="shared" ca="1" si="6"/>
        <v>9.099999999999997E-2</v>
      </c>
      <c r="J9" s="16">
        <f t="shared" ca="1" si="6"/>
        <v>7.6000000000000068E-2</v>
      </c>
      <c r="K9" s="16">
        <f t="shared" ca="1" si="6"/>
        <v>0.10400000000000009</v>
      </c>
      <c r="L9" s="16">
        <f t="shared" ca="1" si="6"/>
        <v>0.15700000000000003</v>
      </c>
      <c r="M9" s="16">
        <f t="shared" ca="1" si="6"/>
        <v>0.26899999999999991</v>
      </c>
      <c r="N9" s="16"/>
      <c r="O9" s="16">
        <f t="shared" si="0"/>
        <v>0.13671428571428573</v>
      </c>
      <c r="P9" s="16">
        <f t="shared" si="1"/>
        <v>0.21259999999999998</v>
      </c>
      <c r="Q9" s="16">
        <f t="shared" si="2"/>
        <v>0.1860833333333333</v>
      </c>
      <c r="R9" s="16">
        <f t="shared" si="3"/>
        <v>0.36199999999999966</v>
      </c>
      <c r="S9" s="16">
        <f t="shared" si="4"/>
        <v>7.6000000000000068E-2</v>
      </c>
    </row>
    <row r="10" spans="1:19" s="13" customFormat="1" x14ac:dyDescent="0.2">
      <c r="A10" s="4">
        <v>1995</v>
      </c>
      <c r="B10" s="16">
        <f t="shared" ref="B10:M10" ca="1" si="7">IF(fixed="fixed",IF(B62&gt;0,B62," "),IF(B62&gt;0,IF(B80&gt;0,B62-B80," ")," "))</f>
        <v>0.24099999999999988</v>
      </c>
      <c r="C10" s="16">
        <f t="shared" ca="1" si="7"/>
        <v>0.22399999999999998</v>
      </c>
      <c r="D10" s="16">
        <f t="shared" ca="1" si="7"/>
        <v>0.17200000000000015</v>
      </c>
      <c r="E10" s="16">
        <f t="shared" ca="1" si="7"/>
        <v>0.10399999999999987</v>
      </c>
      <c r="F10" s="16">
        <f t="shared" ca="1" si="7"/>
        <v>0.13800000000000012</v>
      </c>
      <c r="G10" s="16">
        <f t="shared" ca="1" si="7"/>
        <v>8.3000000000000185E-2</v>
      </c>
      <c r="H10" s="16">
        <f t="shared" ca="1" si="7"/>
        <v>6.800000000000006E-2</v>
      </c>
      <c r="I10" s="16">
        <f t="shared" ca="1" si="7"/>
        <v>7.4999999999999956E-2</v>
      </c>
      <c r="J10" s="16">
        <f t="shared" ca="1" si="7"/>
        <v>9.4999999999999973E-2</v>
      </c>
      <c r="K10" s="16">
        <f t="shared" ca="1" si="7"/>
        <v>0.1160000000000001</v>
      </c>
      <c r="L10" s="16">
        <f t="shared" ca="1" si="7"/>
        <v>0.17799999999999994</v>
      </c>
      <c r="M10" s="16">
        <f t="shared" ca="1" si="7"/>
        <v>0.2589999999999999</v>
      </c>
      <c r="N10" s="16"/>
      <c r="O10" s="16">
        <f t="shared" si="0"/>
        <v>9.7000000000000045E-2</v>
      </c>
      <c r="P10" s="16">
        <f t="shared" si="1"/>
        <v>0.7165999999999999</v>
      </c>
      <c r="Q10" s="16">
        <f t="shared" si="2"/>
        <v>0.14608333333333334</v>
      </c>
      <c r="R10" s="16">
        <f t="shared" si="3"/>
        <v>0.2589999999999999</v>
      </c>
      <c r="S10" s="16">
        <f t="shared" si="4"/>
        <v>6.800000000000006E-2</v>
      </c>
    </row>
    <row r="11" spans="1:19" s="13" customFormat="1" x14ac:dyDescent="0.2">
      <c r="A11" s="4">
        <v>1996</v>
      </c>
      <c r="B11" s="16">
        <f t="shared" ref="B11:M11" ca="1" si="8">IF(fixed="fixed",IF(B63&gt;0,B63," "),IF(B63&gt;0,IF(B81&gt;0,B63-B81," ")," "))</f>
        <v>0.25200000000000022</v>
      </c>
      <c r="C11" s="16">
        <f t="shared" ca="1" si="8"/>
        <v>1.08</v>
      </c>
      <c r="D11" s="16">
        <f t="shared" ca="1" si="8"/>
        <v>1.8139999999999996</v>
      </c>
      <c r="E11" s="16">
        <f t="shared" ca="1" si="8"/>
        <v>0.28100000000000014</v>
      </c>
      <c r="F11" s="16">
        <f t="shared" ca="1" si="8"/>
        <v>0.22599999999999998</v>
      </c>
      <c r="G11" s="16">
        <f t="shared" ca="1" si="8"/>
        <v>0.16899999999999959</v>
      </c>
      <c r="H11" s="16">
        <f t="shared" ca="1" si="8"/>
        <v>0.16400000000000015</v>
      </c>
      <c r="I11" s="16">
        <f t="shared" ca="1" si="8"/>
        <v>0.12800000000000011</v>
      </c>
      <c r="J11" s="16">
        <f t="shared" ca="1" si="8"/>
        <v>7.6999999999999957E-2</v>
      </c>
      <c r="K11" s="16">
        <f t="shared" ca="1" si="8"/>
        <v>0.16199999999999992</v>
      </c>
      <c r="L11" s="16">
        <f t="shared" ca="1" si="8"/>
        <v>0.28799999999999981</v>
      </c>
      <c r="M11" s="16">
        <f t="shared" ca="1" si="8"/>
        <v>0.32900000000000063</v>
      </c>
      <c r="N11" s="16"/>
      <c r="O11" s="16">
        <f t="shared" si="0"/>
        <v>0.1724285714285714</v>
      </c>
      <c r="P11" s="16">
        <f t="shared" si="1"/>
        <v>0.24900000000000005</v>
      </c>
      <c r="Q11" s="16">
        <f t="shared" si="2"/>
        <v>0.41416666666666674</v>
      </c>
      <c r="R11" s="16">
        <f t="shared" si="3"/>
        <v>1.8139999999999996</v>
      </c>
      <c r="S11" s="16">
        <f t="shared" si="4"/>
        <v>7.6999999999999957E-2</v>
      </c>
    </row>
    <row r="12" spans="1:19" s="13" customFormat="1" x14ac:dyDescent="0.2">
      <c r="A12" s="4">
        <v>1997</v>
      </c>
      <c r="B12" s="16">
        <f t="shared" ref="B12:M12" ca="1" si="9">IF(fixed="fixed",IF(B64&gt;0,B64," "),IF(B64&gt;0,IF(B82&gt;0,B64-B82," ")," "))</f>
        <v>0.3019999999999996</v>
      </c>
      <c r="C12" s="16">
        <f t="shared" ca="1" si="9"/>
        <v>0.23600000000000021</v>
      </c>
      <c r="D12" s="16">
        <f t="shared" ca="1" si="9"/>
        <v>9.000000000000008E-2</v>
      </c>
      <c r="E12" s="16">
        <f t="shared" ca="1" si="9"/>
        <v>0.19300000000000006</v>
      </c>
      <c r="F12" s="16">
        <f t="shared" ca="1" si="9"/>
        <v>0.18800000000000017</v>
      </c>
      <c r="G12" s="16">
        <f t="shared" ca="1" si="9"/>
        <v>0.11399999999999988</v>
      </c>
      <c r="H12" s="16">
        <f t="shared" ca="1" si="9"/>
        <v>0.14500000000000002</v>
      </c>
      <c r="I12" s="16">
        <f t="shared" ca="1" si="9"/>
        <v>0.14900000000000002</v>
      </c>
      <c r="J12" s="16">
        <f t="shared" ca="1" si="9"/>
        <v>0.17499999999999982</v>
      </c>
      <c r="K12" s="16">
        <f t="shared" ca="1" si="9"/>
        <v>-5.600000000000005E-2</v>
      </c>
      <c r="L12" s="16">
        <f t="shared" ca="1" si="9"/>
        <v>0.254</v>
      </c>
      <c r="M12" s="16">
        <f t="shared" ca="1" si="9"/>
        <v>8.3000000000000185E-2</v>
      </c>
      <c r="N12" s="16"/>
      <c r="O12" s="16">
        <f t="shared" si="0"/>
        <v>0.1297142857142857</v>
      </c>
      <c r="P12" s="16">
        <f t="shared" si="1"/>
        <v>0.12220000000000004</v>
      </c>
      <c r="Q12" s="16">
        <f t="shared" si="2"/>
        <v>0.15608333333333332</v>
      </c>
      <c r="R12" s="16">
        <f t="shared" si="3"/>
        <v>0.3019999999999996</v>
      </c>
      <c r="S12" s="16">
        <f t="shared" si="4"/>
        <v>-5.600000000000005E-2</v>
      </c>
    </row>
    <row r="13" spans="1:19" s="13" customFormat="1" x14ac:dyDescent="0.2">
      <c r="A13" s="4">
        <v>1998</v>
      </c>
      <c r="B13" s="16">
        <f t="shared" ref="B13:M13" ca="1" si="10">IF(fixed="fixed",IF(B65&gt;0,B65," "),IF(B65&gt;0,IF(B83&gt;0,B65-B83," ")," "))</f>
        <v>7.099999999999973E-2</v>
      </c>
      <c r="C13" s="16">
        <f t="shared" ca="1" si="10"/>
        <v>0.11900000000000022</v>
      </c>
      <c r="D13" s="16">
        <f t="shared" ca="1" si="10"/>
        <v>8.4000000000000075E-2</v>
      </c>
      <c r="E13" s="16">
        <f t="shared" ca="1" si="10"/>
        <v>0.15000000000000036</v>
      </c>
      <c r="F13" s="16">
        <f t="shared" ca="1" si="10"/>
        <v>0.15799999999999992</v>
      </c>
      <c r="G13" s="16">
        <f t="shared" ca="1" si="10"/>
        <v>0.14300000000000024</v>
      </c>
      <c r="H13" s="16">
        <f t="shared" ca="1" si="10"/>
        <v>0.10199999999999987</v>
      </c>
      <c r="I13" s="16">
        <f t="shared" ca="1" si="10"/>
        <v>0.11799999999999988</v>
      </c>
      <c r="J13" s="16">
        <f t="shared" ca="1" si="10"/>
        <v>9.8000000000000087E-2</v>
      </c>
      <c r="K13" s="16">
        <f t="shared" ca="1" si="10"/>
        <v>0.16900000000000004</v>
      </c>
      <c r="L13" s="16">
        <f t="shared" ca="1" si="10"/>
        <v>0.26800000000000024</v>
      </c>
      <c r="M13" s="16">
        <f t="shared" ca="1" si="10"/>
        <v>8.0999999999999961E-2</v>
      </c>
      <c r="N13" s="16"/>
      <c r="O13" s="16">
        <f t="shared" si="0"/>
        <v>0.13400000000000006</v>
      </c>
      <c r="P13" s="16">
        <f>IF((L116+M116+B117+C117+D117)=5,(L14+M14+B15+C15+D15)/5," ")</f>
        <v>0.14419999999999994</v>
      </c>
      <c r="Q13" s="16">
        <f t="shared" si="2"/>
        <v>0.13008333333333338</v>
      </c>
      <c r="R13" s="16">
        <f t="shared" si="3"/>
        <v>0.26800000000000024</v>
      </c>
      <c r="S13" s="16">
        <f t="shared" si="4"/>
        <v>7.099999999999973E-2</v>
      </c>
    </row>
    <row r="14" spans="1:19" s="13" customFormat="1" x14ac:dyDescent="0.2">
      <c r="A14" s="4">
        <v>1999</v>
      </c>
      <c r="B14" s="16">
        <f t="shared" ref="B14:M14" ca="1" si="11">IF(fixed="fixed",IF(B66&gt;0,B66," "),IF(B66&gt;0,IF(B84&gt;0,B66-B84," ")," "))</f>
        <v>0.15500000000000003</v>
      </c>
      <c r="C14" s="16">
        <f t="shared" ca="1" si="11"/>
        <v>0.10999999999999988</v>
      </c>
      <c r="D14" s="16">
        <f t="shared" ca="1" si="11"/>
        <v>6.4000000000000057E-2</v>
      </c>
      <c r="E14" s="16">
        <f t="shared" ca="1" si="11"/>
        <v>0.19799999999999973</v>
      </c>
      <c r="F14" s="16">
        <f t="shared" ca="1" si="11"/>
        <v>0.15200000000000014</v>
      </c>
      <c r="G14" s="16">
        <f t="shared" ca="1" si="11"/>
        <v>0.12400000000000011</v>
      </c>
      <c r="H14" s="16">
        <f t="shared" ca="1" si="11"/>
        <v>0.12800000000000011</v>
      </c>
      <c r="I14" s="16">
        <f t="shared" ca="1" si="11"/>
        <v>0.17899999999999983</v>
      </c>
      <c r="J14" s="16">
        <f t="shared" ca="1" si="11"/>
        <v>0.11799999999999988</v>
      </c>
      <c r="K14" s="16">
        <f t="shared" ca="1" si="11"/>
        <v>0.12999999999999989</v>
      </c>
      <c r="L14" s="16">
        <f t="shared" ca="1" si="11"/>
        <v>0.15799999999999992</v>
      </c>
      <c r="M14" s="16">
        <f t="shared" ca="1" si="11"/>
        <v>0.13999999999999968</v>
      </c>
      <c r="N14" s="16"/>
      <c r="O14" s="16">
        <f t="shared" si="0"/>
        <v>0.14699999999999996</v>
      </c>
      <c r="P14" s="16">
        <f>IF((L117+M117+B118+C118+D118)=5,(L15+M15+B17+C17+D17)/5," ")</f>
        <v>9.0599999999999875E-2</v>
      </c>
      <c r="Q14" s="16">
        <f t="shared" si="2"/>
        <v>0.13799999999999993</v>
      </c>
      <c r="R14" s="16">
        <f t="shared" si="3"/>
        <v>0.19799999999999973</v>
      </c>
      <c r="S14" s="16">
        <f t="shared" si="4"/>
        <v>6.4000000000000057E-2</v>
      </c>
    </row>
    <row r="15" spans="1:19" s="13" customFormat="1" x14ac:dyDescent="0.2">
      <c r="A15" s="4">
        <v>2000</v>
      </c>
      <c r="B15" s="16">
        <f t="shared" ref="B15:M15" ca="1" si="12">IF(fixed="fixed",IF(B67&gt;0,B67," "),IF(B67&gt;0,IF(B85&gt;0,B67-B85," ")," "))</f>
        <v>0.14600000000000035</v>
      </c>
      <c r="C15" s="16">
        <f t="shared" ca="1" si="12"/>
        <v>0.14999999999999991</v>
      </c>
      <c r="D15" s="16">
        <f t="shared" ca="1" si="12"/>
        <v>0.12699999999999978</v>
      </c>
      <c r="E15" s="16">
        <f t="shared" ca="1" si="12"/>
        <v>0.10999999999999988</v>
      </c>
      <c r="F15" s="16">
        <f t="shared" ca="1" si="12"/>
        <v>0.16100000000000003</v>
      </c>
      <c r="G15" s="16">
        <f t="shared" ca="1" si="12"/>
        <v>0.12400000000000055</v>
      </c>
      <c r="H15" s="16">
        <f t="shared" ca="1" si="12"/>
        <v>0.1509999999999998</v>
      </c>
      <c r="I15" s="16">
        <f t="shared" ca="1" si="12"/>
        <v>0.16000000000000014</v>
      </c>
      <c r="J15" s="16">
        <f t="shared" ca="1" si="12"/>
        <v>0.19199999999999928</v>
      </c>
      <c r="K15" s="16">
        <f t="shared" ca="1" si="12"/>
        <v>0.23799999999999955</v>
      </c>
      <c r="L15" s="16">
        <f t="shared" ca="1" si="12"/>
        <v>0.19899999999999984</v>
      </c>
      <c r="M15" s="16">
        <f t="shared" ca="1" si="12"/>
        <v>0.25399999999999956</v>
      </c>
      <c r="N15" s="16"/>
      <c r="O15" s="16">
        <f t="shared" si="0"/>
        <v>0.16228571428571417</v>
      </c>
      <c r="P15" s="16">
        <f>(L15+M15+C16+D16)/4</f>
        <v>0.22299999999999986</v>
      </c>
      <c r="Q15" s="16"/>
      <c r="R15" s="16">
        <f t="shared" si="3"/>
        <v>0.25399999999999956</v>
      </c>
      <c r="S15" s="16">
        <f t="shared" si="4"/>
        <v>0.10999999999999988</v>
      </c>
    </row>
    <row r="16" spans="1:19" s="13" customFormat="1" x14ac:dyDescent="0.2">
      <c r="A16" s="4">
        <v>2001</v>
      </c>
      <c r="B16" s="16">
        <f t="shared" ref="B16:I16" ca="1" si="13">IF(fixed="fixed",IF(B68&gt;0,B68," "),IF(B68&gt;0,IF(B86&gt;0,B68-B86," ")," "))</f>
        <v>0.54999999999999893</v>
      </c>
      <c r="C16" s="16">
        <f t="shared" ca="1" si="13"/>
        <v>0.14700000000000024</v>
      </c>
      <c r="D16" s="16">
        <f t="shared" ca="1" si="13"/>
        <v>0.29199999999999982</v>
      </c>
      <c r="E16" s="16">
        <f t="shared" ca="1" si="13"/>
        <v>0.23599999999999977</v>
      </c>
      <c r="F16" s="16">
        <f t="shared" ca="1" si="13"/>
        <v>0.22900000000000009</v>
      </c>
      <c r="G16" s="16">
        <f t="shared" ca="1" si="13"/>
        <v>0.19200000000000017</v>
      </c>
      <c r="H16" s="16">
        <f t="shared" ca="1" si="13"/>
        <v>0.15799999999999992</v>
      </c>
      <c r="I16" s="16">
        <f t="shared" ca="1" si="13"/>
        <v>0.18300000000000027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0.54999999999999893</v>
      </c>
      <c r="S16" s="16">
        <f>MIN(B16:M16)</f>
        <v>0.14700000000000024</v>
      </c>
    </row>
    <row r="17" spans="1:18" s="13" customFormat="1" x14ac:dyDescent="0.2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">
      <c r="A18" s="23" t="s">
        <v>157</v>
      </c>
      <c r="B18" s="29">
        <f>MAX(B5:B14)</f>
        <v>0.42700000000000005</v>
      </c>
      <c r="C18" s="29">
        <f t="shared" ref="C18:M18" si="14">MAX(C5:C14)</f>
        <v>1.08</v>
      </c>
      <c r="D18" s="29">
        <f t="shared" si="14"/>
        <v>1.8139999999999996</v>
      </c>
      <c r="E18" s="29">
        <f t="shared" si="14"/>
        <v>0.28100000000000014</v>
      </c>
      <c r="F18" s="29">
        <f t="shared" si="14"/>
        <v>0.22599999999999998</v>
      </c>
      <c r="G18" s="29">
        <f t="shared" si="14"/>
        <v>0.18099999999999961</v>
      </c>
      <c r="H18" s="29">
        <f t="shared" si="14"/>
        <v>0.18200000000000016</v>
      </c>
      <c r="I18" s="29">
        <f t="shared" si="14"/>
        <v>0.17899999999999983</v>
      </c>
      <c r="J18" s="29">
        <f t="shared" si="14"/>
        <v>0.17499999999999982</v>
      </c>
      <c r="K18" s="29">
        <f t="shared" si="14"/>
        <v>0.16900000000000004</v>
      </c>
      <c r="L18" s="29">
        <f t="shared" si="14"/>
        <v>0.28799999999999981</v>
      </c>
      <c r="M18" s="29">
        <f t="shared" si="14"/>
        <v>0.36800000000000033</v>
      </c>
      <c r="N18" s="24"/>
      <c r="O18" s="24">
        <f>MAX(O5:O13)</f>
        <v>0.1724285714285714</v>
      </c>
      <c r="P18" s="24">
        <f>MAX(P5:P13)</f>
        <v>0.7165999999999999</v>
      </c>
      <c r="Q18" s="24">
        <f>MAX(Q5:Q13)</f>
        <v>0.41416666666666674</v>
      </c>
    </row>
    <row r="19" spans="1:18" s="28" customFormat="1" x14ac:dyDescent="0.2">
      <c r="A19" s="26" t="s">
        <v>158</v>
      </c>
      <c r="B19" s="29">
        <f>MIN(B5:B14)</f>
        <v>7.099999999999973E-2</v>
      </c>
      <c r="C19" s="29">
        <f t="shared" ref="C19:M19" si="15">MIN(C5:C14)</f>
        <v>0.10999999999999988</v>
      </c>
      <c r="D19" s="29">
        <f t="shared" si="15"/>
        <v>6.4000000000000057E-2</v>
      </c>
      <c r="E19" s="29">
        <f t="shared" si="15"/>
        <v>0.10399999999999987</v>
      </c>
      <c r="F19" s="29">
        <f t="shared" si="15"/>
        <v>0.13800000000000012</v>
      </c>
      <c r="G19" s="29">
        <f t="shared" si="15"/>
        <v>8.3000000000000185E-2</v>
      </c>
      <c r="H19" s="29">
        <f t="shared" si="15"/>
        <v>6.800000000000006E-2</v>
      </c>
      <c r="I19" s="29">
        <f t="shared" si="15"/>
        <v>7.4999999999999956E-2</v>
      </c>
      <c r="J19" s="29">
        <f t="shared" si="15"/>
        <v>7.6000000000000068E-2</v>
      </c>
      <c r="K19" s="29">
        <f t="shared" si="15"/>
        <v>-5.600000000000005E-2</v>
      </c>
      <c r="L19" s="29">
        <f t="shared" si="15"/>
        <v>0.121</v>
      </c>
      <c r="M19" s="29">
        <f t="shared" si="15"/>
        <v>8.0999999999999961E-2</v>
      </c>
      <c r="N19" s="27"/>
      <c r="O19" s="27">
        <f>MIN(O5:O13)</f>
        <v>9.7000000000000045E-2</v>
      </c>
      <c r="P19" s="27">
        <f>MIN(P5:P13)</f>
        <v>0.12220000000000004</v>
      </c>
      <c r="Q19" s="27">
        <f>MIN(Q5:Q13)</f>
        <v>0.13008333333333338</v>
      </c>
    </row>
    <row r="20" spans="1:18" s="13" customFormat="1" x14ac:dyDescent="0.2">
      <c r="A20" s="17" t="s">
        <v>159</v>
      </c>
      <c r="B20" s="30">
        <f>AVERAGE(B5:B14)</f>
        <v>0.2465714285714285</v>
      </c>
      <c r="C20" s="30">
        <f t="shared" ref="C20:M20" si="16">AVERAGE(C5:C14)</f>
        <v>0.3278571428571429</v>
      </c>
      <c r="D20" s="30">
        <f t="shared" si="16"/>
        <v>0.40714285714285703</v>
      </c>
      <c r="E20" s="30">
        <f t="shared" si="16"/>
        <v>0.18585714285714286</v>
      </c>
      <c r="F20" s="30">
        <f t="shared" si="16"/>
        <v>0.17685714285714288</v>
      </c>
      <c r="G20" s="30">
        <f t="shared" si="16"/>
        <v>0.13471428571428565</v>
      </c>
      <c r="H20" s="30">
        <f t="shared" si="16"/>
        <v>0.1261428571428572</v>
      </c>
      <c r="I20" s="30">
        <f t="shared" si="16"/>
        <v>0.11699999999999999</v>
      </c>
      <c r="J20" s="30">
        <f t="shared" si="16"/>
        <v>0.108875</v>
      </c>
      <c r="K20" s="30">
        <f t="shared" si="16"/>
        <v>0.10450000000000004</v>
      </c>
      <c r="L20" s="30">
        <f t="shared" si="16"/>
        <v>0.19737500000000002</v>
      </c>
      <c r="M20" s="30">
        <f t="shared" si="16"/>
        <v>0.22175000000000009</v>
      </c>
      <c r="N20" s="18"/>
      <c r="O20" s="18">
        <f>AVERAGE(O5:O13)</f>
        <v>0.13504761904761908</v>
      </c>
      <c r="P20" s="18">
        <f>AVERAGE(P5:P13)</f>
        <v>0.28482857142857149</v>
      </c>
      <c r="Q20" s="18">
        <f>AVERAGE(Q5:Q13)</f>
        <v>0.20527777777777778</v>
      </c>
      <c r="R20" s="31">
        <f>AVERAGE(B20:M20)</f>
        <v>0.19622023809523806</v>
      </c>
    </row>
    <row r="21" spans="1:18" s="13" customFormat="1" x14ac:dyDescent="0.2">
      <c r="A21" s="13" t="s">
        <v>211</v>
      </c>
      <c r="B21" s="30">
        <f>AVERAGE(B13:B15)</f>
        <v>0.12400000000000004</v>
      </c>
      <c r="C21" s="30">
        <f>AVERAGE(C13:C15)</f>
        <v>0.12633333333333333</v>
      </c>
      <c r="D21" s="30">
        <f>AVERAGE(D13:D15)</f>
        <v>9.1666666666666632E-2</v>
      </c>
      <c r="E21" s="30">
        <f t="shared" ref="E21:M21" si="17">AVERAGE(E12:E14)</f>
        <v>0.18033333333333337</v>
      </c>
      <c r="F21" s="30">
        <f t="shared" si="17"/>
        <v>0.16600000000000006</v>
      </c>
      <c r="G21" s="30">
        <f t="shared" si="17"/>
        <v>0.12700000000000009</v>
      </c>
      <c r="H21" s="30">
        <f t="shared" si="17"/>
        <v>0.125</v>
      </c>
      <c r="I21" s="30">
        <f t="shared" si="17"/>
        <v>0.14866666666666659</v>
      </c>
      <c r="J21" s="30">
        <f t="shared" si="17"/>
        <v>0.13033333333333327</v>
      </c>
      <c r="K21" s="30">
        <f t="shared" si="17"/>
        <v>8.0999999999999961E-2</v>
      </c>
      <c r="L21" s="30">
        <f t="shared" si="17"/>
        <v>0.22666666666666671</v>
      </c>
      <c r="M21" s="30">
        <f t="shared" si="17"/>
        <v>0.10133333333333328</v>
      </c>
    </row>
    <row r="22" spans="1:18" s="13" customForma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>
        <f ca="1">IF(type="call",IF(J7&gt;=strike,J7-strike,0),IF(type="put",IF(J7&lt;=strike,strike-J7,0),IF(type="straddle",ABS(strike-J7))))</f>
        <v>0.23699999999999999</v>
      </c>
      <c r="K25" s="30">
        <f ca="1">IF(type="call",IF(K7&gt;=strike,K7-strike,0),IF(type="put",IF(K7&lt;=strike,strike-K7,0),IF(type="straddle",ABS(strike-K7))))</f>
        <v>0.27300000000000002</v>
      </c>
      <c r="L25" s="30">
        <f ca="1">IF(type="call",IF(L7&gt;=strike,L7-strike,0),IF(type="put",IF(L7&lt;=strike,strike-L7,0),IF(type="straddle",ABS(strike-L7))))</f>
        <v>0.22899999999999998</v>
      </c>
      <c r="M25" s="30">
        <f ca="1">IF(type="call",IF(M7&gt;=strike,M7-strike,0),IF(type="put",IF(M7&lt;=strike,strike-M7,0),IF(type="straddle",ABS(strike-M7))))</f>
        <v>0</v>
      </c>
      <c r="P25" s="18">
        <f>AVERAGE(L25,M25,B26,C26,D26)</f>
        <v>6.9799999999999973E-2</v>
      </c>
    </row>
    <row r="26" spans="1:18" s="13" customFormat="1" x14ac:dyDescent="0.2">
      <c r="A26" s="4">
        <v>1993</v>
      </c>
      <c r="B26" s="30">
        <f t="shared" ref="B26:M26" ca="1" si="18">IF(type="call",IF(B8&gt;=strike,B8-strike,0),IF(type="put",IF(B8&lt;=strike,strike-B8,0),IF(type="straddle",ABS(strike-B8))))</f>
        <v>0</v>
      </c>
      <c r="C26" s="30">
        <f t="shared" ca="1" si="18"/>
        <v>3.3999999999999919E-2</v>
      </c>
      <c r="D26" s="30">
        <f t="shared" ca="1" si="18"/>
        <v>8.5999999999999965E-2</v>
      </c>
      <c r="E26" s="30">
        <f t="shared" ca="1" si="18"/>
        <v>0.23400000000000032</v>
      </c>
      <c r="F26" s="30">
        <f t="shared" ca="1" si="18"/>
        <v>0.17799999999999983</v>
      </c>
      <c r="G26" s="30">
        <f t="shared" ca="1" si="18"/>
        <v>0.16900000000000037</v>
      </c>
      <c r="H26" s="30">
        <f t="shared" ca="1" si="18"/>
        <v>0.16799999999999982</v>
      </c>
      <c r="I26" s="30">
        <f t="shared" ca="1" si="18"/>
        <v>0.2709999999999998</v>
      </c>
      <c r="J26" s="30">
        <f t="shared" ca="1" si="18"/>
        <v>0.23099999999999976</v>
      </c>
      <c r="K26" s="30">
        <f t="shared" ca="1" si="18"/>
        <v>0.21599999999999964</v>
      </c>
      <c r="L26" s="30">
        <f t="shared" ca="1" si="18"/>
        <v>0.19499999999999973</v>
      </c>
      <c r="M26" s="30">
        <f t="shared" ca="1" si="18"/>
        <v>0.10499999999999987</v>
      </c>
      <c r="O26" s="18">
        <f>AVERAGE(E26:K26)</f>
        <v>0.20957142857142852</v>
      </c>
      <c r="P26" s="18">
        <f>AVERAGE(L26,M26,B27,C27,D27)</f>
        <v>0.10239999999999991</v>
      </c>
      <c r="Q26" s="18">
        <f>AVERAGE(B26:M26)</f>
        <v>0.15724999999999997</v>
      </c>
    </row>
    <row r="27" spans="1:18" s="13" customFormat="1" x14ac:dyDescent="0.2">
      <c r="A27" s="4">
        <v>1994</v>
      </c>
      <c r="B27" s="30">
        <f t="shared" ref="B27:M27" ca="1" si="19">IF(type="call",IF(B9&gt;=strike,B9-strike,0),IF(type="put",IF(B9&lt;=strike,strike-B9,0),IF(type="straddle",ABS(strike-B9))))</f>
        <v>7.1999999999999953E-2</v>
      </c>
      <c r="C27" s="30">
        <f t="shared" ca="1" si="19"/>
        <v>0.14000000000000001</v>
      </c>
      <c r="D27" s="30">
        <f t="shared" ca="1" si="19"/>
        <v>0</v>
      </c>
      <c r="E27" s="30">
        <f t="shared" ca="1" si="19"/>
        <v>9.0999999999999859E-2</v>
      </c>
      <c r="F27" s="30">
        <f t="shared" ca="1" si="19"/>
        <v>0.14600000000000024</v>
      </c>
      <c r="G27" s="30">
        <f t="shared" ca="1" si="19"/>
        <v>0.22099999999999997</v>
      </c>
      <c r="H27" s="30">
        <f t="shared" ca="1" si="19"/>
        <v>0.25599999999999989</v>
      </c>
      <c r="I27" s="30">
        <f t="shared" ca="1" si="19"/>
        <v>0.25900000000000001</v>
      </c>
      <c r="J27" s="30">
        <f t="shared" ca="1" si="19"/>
        <v>0.27399999999999991</v>
      </c>
      <c r="K27" s="30">
        <f t="shared" ca="1" si="19"/>
        <v>0.24599999999999989</v>
      </c>
      <c r="L27" s="30">
        <f t="shared" ca="1" si="19"/>
        <v>0.19299999999999995</v>
      </c>
      <c r="M27" s="30">
        <f t="shared" ca="1" si="19"/>
        <v>8.1000000000000072E-2</v>
      </c>
      <c r="O27" s="18">
        <f t="shared" ref="O27:O34" si="20">AVERAGE(E27:K27)</f>
        <v>0.21328571428571427</v>
      </c>
      <c r="P27" s="18">
        <f t="shared" ref="P27:P33" si="21">AVERAGE(L27,M27,B28,C28,D28)</f>
        <v>0.13739999999999999</v>
      </c>
      <c r="Q27" s="18">
        <f t="shared" ref="Q27:Q33" si="22">AVERAGE(B27:M27)</f>
        <v>0.16491666666666668</v>
      </c>
    </row>
    <row r="28" spans="1:18" s="13" customFormat="1" x14ac:dyDescent="0.2">
      <c r="A28" s="4">
        <v>1995</v>
      </c>
      <c r="B28" s="30">
        <f t="shared" ref="B28:M28" ca="1" si="23">IF(type="call",IF(B10&gt;=strike,B10-strike,0),IF(type="put",IF(B10&lt;=strike,strike-B10,0),IF(type="straddle",ABS(strike-B10))))</f>
        <v>0.1090000000000001</v>
      </c>
      <c r="C28" s="30">
        <f t="shared" ca="1" si="23"/>
        <v>0.126</v>
      </c>
      <c r="D28" s="30">
        <f t="shared" ca="1" si="23"/>
        <v>0.17799999999999983</v>
      </c>
      <c r="E28" s="30">
        <f t="shared" ca="1" si="23"/>
        <v>0.24600000000000011</v>
      </c>
      <c r="F28" s="30">
        <f t="shared" ca="1" si="23"/>
        <v>0.21199999999999986</v>
      </c>
      <c r="G28" s="30">
        <f t="shared" ca="1" si="23"/>
        <v>0.26699999999999979</v>
      </c>
      <c r="H28" s="30">
        <f t="shared" ca="1" si="23"/>
        <v>0.28199999999999992</v>
      </c>
      <c r="I28" s="30">
        <f t="shared" ca="1" si="23"/>
        <v>0.27500000000000002</v>
      </c>
      <c r="J28" s="30">
        <f t="shared" ca="1" si="23"/>
        <v>0.255</v>
      </c>
      <c r="K28" s="30">
        <f t="shared" ca="1" si="23"/>
        <v>0.23399999999999987</v>
      </c>
      <c r="L28" s="30">
        <f t="shared" ca="1" si="23"/>
        <v>0.17200000000000004</v>
      </c>
      <c r="M28" s="30">
        <f t="shared" ca="1" si="23"/>
        <v>9.1000000000000081E-2</v>
      </c>
      <c r="O28" s="18">
        <f t="shared" si="20"/>
        <v>0.25299999999999995</v>
      </c>
      <c r="P28" s="18">
        <f t="shared" si="21"/>
        <v>7.2199999999999973E-2</v>
      </c>
      <c r="Q28" s="18">
        <f t="shared" si="22"/>
        <v>0.20391666666666663</v>
      </c>
    </row>
    <row r="29" spans="1:18" s="13" customFormat="1" x14ac:dyDescent="0.2">
      <c r="A29" s="4">
        <v>1996</v>
      </c>
      <c r="B29" s="30">
        <f t="shared" ref="B29:M29" ca="1" si="24">IF(type="call",IF(B11&gt;=strike,B11-strike,0),IF(type="put",IF(B11&lt;=strike,strike-B11,0),IF(type="straddle",ABS(strike-B11))))</f>
        <v>9.7999999999999754E-2</v>
      </c>
      <c r="C29" s="30">
        <f t="shared" ca="1" si="24"/>
        <v>0</v>
      </c>
      <c r="D29" s="30">
        <f t="shared" ca="1" si="24"/>
        <v>0</v>
      </c>
      <c r="E29" s="30">
        <f t="shared" ca="1" si="24"/>
        <v>6.8999999999999839E-2</v>
      </c>
      <c r="F29" s="30">
        <f t="shared" ca="1" si="24"/>
        <v>0.124</v>
      </c>
      <c r="G29" s="30">
        <f t="shared" ca="1" si="24"/>
        <v>0.18100000000000038</v>
      </c>
      <c r="H29" s="30">
        <f t="shared" ca="1" si="24"/>
        <v>0.18599999999999983</v>
      </c>
      <c r="I29" s="30">
        <f t="shared" ca="1" si="24"/>
        <v>0.22199999999999986</v>
      </c>
      <c r="J29" s="30">
        <f t="shared" ca="1" si="24"/>
        <v>0.27300000000000002</v>
      </c>
      <c r="K29" s="30">
        <f t="shared" ca="1" si="24"/>
        <v>0.18800000000000006</v>
      </c>
      <c r="L29" s="30">
        <f t="shared" ca="1" si="24"/>
        <v>6.2000000000000166E-2</v>
      </c>
      <c r="M29" s="30">
        <f t="shared" ca="1" si="24"/>
        <v>2.0999999999999353E-2</v>
      </c>
      <c r="O29" s="18">
        <f t="shared" si="20"/>
        <v>0.17757142857142855</v>
      </c>
      <c r="P29" s="18">
        <f t="shared" si="21"/>
        <v>0.10099999999999991</v>
      </c>
      <c r="Q29" s="18">
        <f t="shared" si="22"/>
        <v>0.11866666666666663</v>
      </c>
    </row>
    <row r="30" spans="1:18" s="13" customFormat="1" x14ac:dyDescent="0.2">
      <c r="A30" s="4">
        <v>1997</v>
      </c>
      <c r="B30" s="30">
        <f t="shared" ref="B30:M30" ca="1" si="25">IF(type="call",IF(B12&gt;=strike,B12-strike,0),IF(type="put",IF(B12&lt;=strike,strike-B12,0),IF(type="straddle",ABS(strike-B12))))</f>
        <v>4.8000000000000376E-2</v>
      </c>
      <c r="C30" s="30">
        <f t="shared" ca="1" si="25"/>
        <v>0.11399999999999977</v>
      </c>
      <c r="D30" s="30">
        <f t="shared" ca="1" si="25"/>
        <v>0.2599999999999999</v>
      </c>
      <c r="E30" s="30">
        <f t="shared" ca="1" si="25"/>
        <v>0.15699999999999992</v>
      </c>
      <c r="F30" s="30">
        <f t="shared" ca="1" si="25"/>
        <v>0.16199999999999981</v>
      </c>
      <c r="G30" s="30">
        <f t="shared" ca="1" si="25"/>
        <v>0.2360000000000001</v>
      </c>
      <c r="H30" s="30">
        <f t="shared" ca="1" si="25"/>
        <v>0.20499999999999996</v>
      </c>
      <c r="I30" s="30">
        <f t="shared" ca="1" si="25"/>
        <v>0.20099999999999996</v>
      </c>
      <c r="J30" s="30">
        <f t="shared" ca="1" si="25"/>
        <v>0.17500000000000016</v>
      </c>
      <c r="K30" s="30">
        <f t="shared" ca="1" si="25"/>
        <v>0.40600000000000003</v>
      </c>
      <c r="L30" s="30">
        <f t="shared" ca="1" si="25"/>
        <v>9.5999999999999974E-2</v>
      </c>
      <c r="M30" s="30">
        <f t="shared" ca="1" si="25"/>
        <v>0.26699999999999979</v>
      </c>
      <c r="O30" s="18">
        <f t="shared" si="20"/>
        <v>0.22028571428571425</v>
      </c>
      <c r="P30" s="18">
        <f t="shared" si="21"/>
        <v>0.22779999999999995</v>
      </c>
      <c r="Q30" s="18">
        <f t="shared" si="22"/>
        <v>0.19391666666666671</v>
      </c>
    </row>
    <row r="31" spans="1:18" s="13" customFormat="1" x14ac:dyDescent="0.2">
      <c r="A31" s="4">
        <v>1998</v>
      </c>
      <c r="B31" s="30">
        <f t="shared" ref="B31:M31" ca="1" si="26">IF(type="call",IF(B13&gt;=strike,B13-strike,0),IF(type="put",IF(B13&lt;=strike,strike-B13,0),IF(type="straddle",ABS(strike-B13))))</f>
        <v>0.27900000000000025</v>
      </c>
      <c r="C31" s="30">
        <f t="shared" ca="1" si="26"/>
        <v>0.23099999999999976</v>
      </c>
      <c r="D31" s="30">
        <f t="shared" ca="1" si="26"/>
        <v>0.2659999999999999</v>
      </c>
      <c r="E31" s="30">
        <f t="shared" ca="1" si="26"/>
        <v>0.19999999999999962</v>
      </c>
      <c r="F31" s="30">
        <f t="shared" ca="1" si="26"/>
        <v>0.19200000000000006</v>
      </c>
      <c r="G31" s="30">
        <f t="shared" ca="1" si="26"/>
        <v>0.20699999999999974</v>
      </c>
      <c r="H31" s="30">
        <f t="shared" ca="1" si="26"/>
        <v>0.24800000000000011</v>
      </c>
      <c r="I31" s="30">
        <f t="shared" ca="1" si="26"/>
        <v>0.2320000000000001</v>
      </c>
      <c r="J31" s="30">
        <f t="shared" ca="1" si="26"/>
        <v>0.25199999999999989</v>
      </c>
      <c r="K31" s="30">
        <f t="shared" ca="1" si="26"/>
        <v>0.18099999999999994</v>
      </c>
      <c r="L31" s="30">
        <f t="shared" ca="1" si="26"/>
        <v>8.199999999999974E-2</v>
      </c>
      <c r="M31" s="30">
        <f t="shared" ca="1" si="26"/>
        <v>0.26900000000000002</v>
      </c>
      <c r="O31" s="18">
        <f t="shared" si="20"/>
        <v>0.21599999999999994</v>
      </c>
      <c r="P31" s="18">
        <f t="shared" si="21"/>
        <v>0.21439999999999992</v>
      </c>
      <c r="Q31" s="18">
        <f t="shared" si="22"/>
        <v>0.21991666666666665</v>
      </c>
    </row>
    <row r="32" spans="1:18" s="13" customFormat="1" x14ac:dyDescent="0.2">
      <c r="A32" s="4">
        <v>1999</v>
      </c>
      <c r="B32" s="30">
        <f t="shared" ref="B32:M32" ca="1" si="27">IF(type="call",IF(B14&gt;=strike,B14-strike,0),IF(type="put",IF(B14&lt;=strike,strike-B14,0),IF(type="straddle",ABS(strike-B14))))</f>
        <v>0.19499999999999995</v>
      </c>
      <c r="C32" s="30">
        <f t="shared" ca="1" si="27"/>
        <v>0.2400000000000001</v>
      </c>
      <c r="D32" s="30">
        <f t="shared" ca="1" si="27"/>
        <v>0.28599999999999992</v>
      </c>
      <c r="E32" s="30">
        <f t="shared" ca="1" si="27"/>
        <v>0.15200000000000025</v>
      </c>
      <c r="F32" s="30">
        <f t="shared" ca="1" si="27"/>
        <v>0.19799999999999984</v>
      </c>
      <c r="G32" s="30">
        <f t="shared" ca="1" si="27"/>
        <v>0.22599999999999987</v>
      </c>
      <c r="H32" s="30">
        <f t="shared" ca="1" si="27"/>
        <v>0.22199999999999986</v>
      </c>
      <c r="I32" s="30">
        <f t="shared" ca="1" si="27"/>
        <v>0.17100000000000015</v>
      </c>
      <c r="J32" s="30">
        <f t="shared" ca="1" si="27"/>
        <v>0.2320000000000001</v>
      </c>
      <c r="K32" s="30">
        <f t="shared" ca="1" si="27"/>
        <v>0.22000000000000008</v>
      </c>
      <c r="L32" s="30">
        <f t="shared" ca="1" si="27"/>
        <v>0.19200000000000006</v>
      </c>
      <c r="M32" s="30">
        <f t="shared" ca="1" si="27"/>
        <v>0.2100000000000003</v>
      </c>
      <c r="O32" s="18">
        <f t="shared" si="20"/>
        <v>0.20300000000000004</v>
      </c>
      <c r="P32" s="18">
        <f t="shared" si="21"/>
        <v>0.20580000000000007</v>
      </c>
      <c r="Q32" s="18">
        <f t="shared" si="22"/>
        <v>0.21200000000000011</v>
      </c>
    </row>
    <row r="33" spans="1:17" s="13" customFormat="1" x14ac:dyDescent="0.2">
      <c r="A33" s="4">
        <v>2000</v>
      </c>
      <c r="B33" s="30">
        <f t="shared" ref="B33:M33" ca="1" si="28">IF(type="call",IF(B15&gt;=strike,B15-strike,0),IF(type="put",IF(B15&lt;=strike,strike-B15,0),IF(type="straddle",ABS(strike-B15))))</f>
        <v>0.20399999999999963</v>
      </c>
      <c r="C33" s="30">
        <f t="shared" ca="1" si="28"/>
        <v>0.20000000000000007</v>
      </c>
      <c r="D33" s="30">
        <f t="shared" ca="1" si="28"/>
        <v>0.2230000000000002</v>
      </c>
      <c r="E33" s="30">
        <f t="shared" ca="1" si="28"/>
        <v>0.2400000000000001</v>
      </c>
      <c r="F33" s="30">
        <f t="shared" ca="1" si="28"/>
        <v>0.18899999999999995</v>
      </c>
      <c r="G33" s="30">
        <f t="shared" ca="1" si="28"/>
        <v>0.22599999999999942</v>
      </c>
      <c r="H33" s="30">
        <f t="shared" ca="1" si="28"/>
        <v>0.19900000000000018</v>
      </c>
      <c r="I33" s="30">
        <f t="shared" ca="1" si="28"/>
        <v>0.18999999999999984</v>
      </c>
      <c r="J33" s="30">
        <f t="shared" ca="1" si="28"/>
        <v>0.1580000000000007</v>
      </c>
      <c r="K33" s="30">
        <f t="shared" ca="1" si="28"/>
        <v>0.11200000000000043</v>
      </c>
      <c r="L33" s="30">
        <f t="shared" ca="1" si="28"/>
        <v>0.15100000000000013</v>
      </c>
      <c r="M33" s="30">
        <f t="shared" ca="1" si="28"/>
        <v>9.6000000000000418E-2</v>
      </c>
      <c r="O33" s="18">
        <f t="shared" si="20"/>
        <v>0.18771428571428586</v>
      </c>
      <c r="P33" s="18">
        <f t="shared" si="21"/>
        <v>0.10160000000000009</v>
      </c>
      <c r="Q33" s="18">
        <f t="shared" si="22"/>
        <v>0.18233333333333349</v>
      </c>
    </row>
    <row r="34" spans="1:17" s="13" customFormat="1" x14ac:dyDescent="0.2">
      <c r="A34" s="4">
        <v>2001</v>
      </c>
      <c r="B34" s="30">
        <f ca="1">IF(type="call",IF(B16&gt;=strike,B16-strike,0),IF(type="put",IF(B16&lt;=strike,strike-B16,0),IF(type="straddle",ABS(strike-B16))))</f>
        <v>0</v>
      </c>
      <c r="C34" s="30">
        <f t="shared" ref="C34:I34" ca="1" si="29">IF(type="call",IF(C16&gt;=strike,C16-strike,0),IF(type="put",IF(C16&lt;=strike,strike-C16,0),IF(type="straddle",ABS(strike-C16))))</f>
        <v>0.20299999999999974</v>
      </c>
      <c r="D34" s="30">
        <f t="shared" ca="1" si="29"/>
        <v>5.8000000000000163E-2</v>
      </c>
      <c r="E34" s="30">
        <f t="shared" ca="1" si="29"/>
        <v>0.11400000000000021</v>
      </c>
      <c r="F34" s="30">
        <f t="shared" ca="1" si="29"/>
        <v>0.12099999999999989</v>
      </c>
      <c r="G34" s="30">
        <f t="shared" ca="1" si="29"/>
        <v>0.15799999999999981</v>
      </c>
      <c r="H34" s="30">
        <f t="shared" ca="1" si="29"/>
        <v>0.19200000000000006</v>
      </c>
      <c r="I34" s="30">
        <f t="shared" ca="1" si="29"/>
        <v>0.1669999999999997</v>
      </c>
      <c r="J34" s="30"/>
      <c r="K34" s="30"/>
      <c r="L34" s="30"/>
      <c r="M34" s="30"/>
      <c r="O34" s="18">
        <f t="shared" si="20"/>
        <v>0.15039999999999992</v>
      </c>
    </row>
    <row r="35" spans="1:17" s="13" customFormat="1" x14ac:dyDescent="0.2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">
      <c r="A56" s="1" t="str">
        <f ca="1">pipe1</f>
        <v>CGT APP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>
        <f t="shared" ref="H57:M57" ca="1" si="30">VLOOKUP(H93,IFERCPRICES,HLOOKUP($A$56,IFERCPRICES,2,FALSE),FALSE)</f>
        <v>1.62</v>
      </c>
      <c r="I57" s="8">
        <f t="shared" ca="1" si="30"/>
        <v>1.54</v>
      </c>
      <c r="J57" s="8" t="str">
        <f t="shared" ca="1" si="30"/>
        <v xml:space="preserve">          </v>
      </c>
      <c r="K57" s="8">
        <f t="shared" ca="1" si="30"/>
        <v>1.74</v>
      </c>
      <c r="L57" s="8">
        <f t="shared" ca="1" si="30"/>
        <v>2.42</v>
      </c>
      <c r="M57" s="8">
        <f t="shared" ca="1" si="30"/>
        <v>2.72</v>
      </c>
      <c r="N57" s="8"/>
      <c r="O57" s="8"/>
      <c r="P57" s="8"/>
      <c r="Q57" s="8"/>
    </row>
    <row r="58" spans="1:17" x14ac:dyDescent="0.2">
      <c r="A58" s="7">
        <v>1991</v>
      </c>
      <c r="B58" s="8">
        <f t="shared" ref="B58:M58" ca="1" si="31">VLOOKUP(B94,IFERCPRICES,HLOOKUP($A$56,IFERCPRICES,2,FALSE),FALSE)</f>
        <v>2.77</v>
      </c>
      <c r="C58" s="8">
        <f t="shared" ca="1" si="31"/>
        <v>2</v>
      </c>
      <c r="D58" s="8">
        <f t="shared" ca="1" si="31"/>
        <v>1.75</v>
      </c>
      <c r="E58" s="8">
        <f t="shared" ca="1" si="31"/>
        <v>1.69</v>
      </c>
      <c r="F58" s="8">
        <f t="shared" ca="1" si="31"/>
        <v>1.54</v>
      </c>
      <c r="G58" s="8">
        <f t="shared" ca="1" si="31"/>
        <v>1.43</v>
      </c>
      <c r="H58" s="8">
        <f t="shared" ca="1" si="31"/>
        <v>1.28</v>
      </c>
      <c r="I58" s="8">
        <f t="shared" ca="1" si="31"/>
        <v>1.29</v>
      </c>
      <c r="J58" s="8">
        <f t="shared" ca="1" si="31"/>
        <v>1.5</v>
      </c>
      <c r="K58" s="8">
        <f t="shared" ca="1" si="31"/>
        <v>1.86</v>
      </c>
      <c r="L58" s="8">
        <f t="shared" ca="1" si="31"/>
        <v>2.04</v>
      </c>
      <c r="M58" s="8">
        <f t="shared" ca="1" si="31"/>
        <v>2.5</v>
      </c>
      <c r="N58" s="8"/>
      <c r="O58" s="8"/>
      <c r="P58" s="8"/>
      <c r="Q58" s="8"/>
    </row>
    <row r="59" spans="1:17" x14ac:dyDescent="0.2">
      <c r="A59" s="7">
        <v>1992</v>
      </c>
      <c r="B59" s="8">
        <f t="shared" ref="B59:M59" ca="1" si="32">VLOOKUP(B95,IFERCPRICES,HLOOKUP($A$56,IFERCPRICES,2,FALSE),FALSE)</f>
        <v>2.16</v>
      </c>
      <c r="C59" s="8">
        <f t="shared" ca="1" si="32"/>
        <v>1.38</v>
      </c>
      <c r="D59" s="8">
        <f t="shared" ca="1" si="32"/>
        <v>1.45</v>
      </c>
      <c r="E59" s="8">
        <f t="shared" ca="1" si="32"/>
        <v>1.52</v>
      </c>
      <c r="F59" s="8">
        <f t="shared" ca="1" si="32"/>
        <v>1.75</v>
      </c>
      <c r="G59" s="8">
        <f t="shared" ca="1" si="32"/>
        <v>1.95</v>
      </c>
      <c r="H59" s="8">
        <f t="shared" ca="1" si="32"/>
        <v>1.64</v>
      </c>
      <c r="I59" s="8">
        <f t="shared" ca="1" si="32"/>
        <v>2.02</v>
      </c>
      <c r="J59" s="8">
        <f t="shared" ca="1" si="32"/>
        <v>2.1</v>
      </c>
      <c r="K59" s="8">
        <f t="shared" ca="1" si="32"/>
        <v>2.82</v>
      </c>
      <c r="L59" s="8">
        <f t="shared" ca="1" si="32"/>
        <v>2.62</v>
      </c>
      <c r="M59" s="8">
        <f t="shared" ca="1" si="32"/>
        <v>2.7</v>
      </c>
      <c r="N59" s="8"/>
      <c r="O59" s="8"/>
      <c r="P59" s="8"/>
      <c r="Q59" s="8"/>
    </row>
    <row r="60" spans="1:17" x14ac:dyDescent="0.2">
      <c r="A60" s="7">
        <v>1993</v>
      </c>
      <c r="B60" s="8">
        <f t="shared" ref="B60:M60" ca="1" si="33">VLOOKUP(B96,IFERCPRICES,HLOOKUP($A$56,IFERCPRICES,2,FALSE),FALSE)</f>
        <v>2.4300000000000002</v>
      </c>
      <c r="C60" s="8">
        <f t="shared" ca="1" si="33"/>
        <v>1.95</v>
      </c>
      <c r="D60" s="8">
        <f t="shared" ca="1" si="33"/>
        <v>2.17</v>
      </c>
      <c r="E60" s="8">
        <f t="shared" ca="1" si="33"/>
        <v>2.34</v>
      </c>
      <c r="F60" s="8">
        <f t="shared" ca="1" si="33"/>
        <v>2.93</v>
      </c>
      <c r="G60" s="8">
        <f t="shared" ca="1" si="33"/>
        <v>2.2999999999999998</v>
      </c>
      <c r="H60" s="8">
        <f t="shared" ca="1" si="33"/>
        <v>2.1</v>
      </c>
      <c r="I60" s="8">
        <f t="shared" ca="1" si="33"/>
        <v>2.2000000000000002</v>
      </c>
      <c r="J60" s="8">
        <f t="shared" ca="1" si="33"/>
        <v>2.52</v>
      </c>
      <c r="K60" s="8">
        <f t="shared" ca="1" si="33"/>
        <v>2.2000000000000002</v>
      </c>
      <c r="L60" s="8">
        <f t="shared" ca="1" si="33"/>
        <v>2.31</v>
      </c>
      <c r="M60" s="8">
        <f t="shared" ca="1" si="33"/>
        <v>2.63</v>
      </c>
      <c r="N60" s="8"/>
      <c r="O60" s="8"/>
      <c r="P60" s="8"/>
      <c r="Q60" s="8"/>
    </row>
    <row r="61" spans="1:17" x14ac:dyDescent="0.2">
      <c r="A61" s="7">
        <v>1994</v>
      </c>
      <c r="B61" s="8">
        <f t="shared" ref="B61:M61" ca="1" si="34">VLOOKUP(B97,IFERCPRICES,HLOOKUP($A$56,IFERCPRICES,2,FALSE),FALSE)</f>
        <v>2.2999999999999998</v>
      </c>
      <c r="C61" s="8">
        <f t="shared" ca="1" si="34"/>
        <v>2.68</v>
      </c>
      <c r="D61" s="8">
        <f t="shared" ca="1" si="34"/>
        <v>2.78</v>
      </c>
      <c r="E61" s="8">
        <f t="shared" ca="1" si="34"/>
        <v>2.2400000000000002</v>
      </c>
      <c r="F61" s="8">
        <f t="shared" ca="1" si="34"/>
        <v>2.2799999999999998</v>
      </c>
      <c r="G61" s="8">
        <f t="shared" ca="1" si="34"/>
        <v>1.98</v>
      </c>
      <c r="H61" s="8">
        <f t="shared" ca="1" si="34"/>
        <v>2.06</v>
      </c>
      <c r="I61" s="8">
        <f t="shared" ca="1" si="34"/>
        <v>1.88</v>
      </c>
      <c r="J61" s="8">
        <f t="shared" ca="1" si="34"/>
        <v>1.56</v>
      </c>
      <c r="K61" s="8">
        <f t="shared" ca="1" si="34"/>
        <v>1.51</v>
      </c>
      <c r="L61" s="8">
        <f t="shared" ca="1" si="34"/>
        <v>1.84</v>
      </c>
      <c r="M61" s="8">
        <f t="shared" ca="1" si="34"/>
        <v>1.93</v>
      </c>
      <c r="N61" s="8"/>
      <c r="O61" s="8"/>
      <c r="P61" s="8"/>
      <c r="Q61" s="8"/>
    </row>
    <row r="62" spans="1:17" x14ac:dyDescent="0.2">
      <c r="A62" s="7">
        <v>1995</v>
      </c>
      <c r="B62" s="8">
        <f t="shared" ref="B62:M62" ca="1" si="35">VLOOKUP(B98,IFERCPRICES,HLOOKUP($A$56,IFERCPRICES,2,FALSE),FALSE)</f>
        <v>1.88</v>
      </c>
      <c r="C62" s="8">
        <f t="shared" ca="1" si="35"/>
        <v>1.64</v>
      </c>
      <c r="D62" s="8">
        <f t="shared" ca="1" si="35"/>
        <v>1.6</v>
      </c>
      <c r="E62" s="8">
        <f t="shared" ca="1" si="35"/>
        <v>1.67</v>
      </c>
      <c r="F62" s="8">
        <f t="shared" ca="1" si="35"/>
        <v>1.81</v>
      </c>
      <c r="G62" s="8">
        <f t="shared" ca="1" si="35"/>
        <v>1.84</v>
      </c>
      <c r="H62" s="8">
        <f t="shared" ca="1" si="35"/>
        <v>1.6</v>
      </c>
      <c r="I62" s="8">
        <f t="shared" ca="1" si="35"/>
        <v>1.46</v>
      </c>
      <c r="J62" s="8">
        <f t="shared" ca="1" si="35"/>
        <v>1.67</v>
      </c>
      <c r="K62" s="8">
        <f t="shared" ca="1" si="35"/>
        <v>1.76</v>
      </c>
      <c r="L62" s="8">
        <f t="shared" ca="1" si="35"/>
        <v>1.95</v>
      </c>
      <c r="M62" s="8">
        <f t="shared" ca="1" si="35"/>
        <v>2.5</v>
      </c>
      <c r="N62" s="8"/>
      <c r="O62" s="8"/>
      <c r="P62" s="8"/>
      <c r="Q62" s="8"/>
    </row>
    <row r="63" spans="1:17" x14ac:dyDescent="0.2">
      <c r="A63" s="7">
        <v>1996</v>
      </c>
      <c r="B63" s="8">
        <f t="shared" ref="B63:M63" ca="1" si="36">VLOOKUP(B99,IFERCPRICES,HLOOKUP($A$56,IFERCPRICES,2,FALSE),FALSE)</f>
        <v>3.7</v>
      </c>
      <c r="C63" s="8">
        <f t="shared" ca="1" si="36"/>
        <v>3.42</v>
      </c>
      <c r="D63" s="8">
        <f t="shared" ca="1" si="36"/>
        <v>4.5599999999999996</v>
      </c>
      <c r="E63" s="8">
        <f t="shared" ca="1" si="36"/>
        <v>3.06</v>
      </c>
      <c r="F63" s="8">
        <f t="shared" ca="1" si="36"/>
        <v>2.44</v>
      </c>
      <c r="G63" s="8">
        <f t="shared" ca="1" si="36"/>
        <v>2.5299999999999998</v>
      </c>
      <c r="H63" s="8">
        <f t="shared" ca="1" si="36"/>
        <v>2.81</v>
      </c>
      <c r="I63" s="8">
        <f t="shared" ca="1" si="36"/>
        <v>2.4500000000000002</v>
      </c>
      <c r="J63" s="8">
        <f t="shared" ca="1" si="36"/>
        <v>1.93</v>
      </c>
      <c r="K63" s="8">
        <f t="shared" ca="1" si="36"/>
        <v>1.99</v>
      </c>
      <c r="L63" s="8">
        <f t="shared" ca="1" si="36"/>
        <v>2.94</v>
      </c>
      <c r="M63" s="8">
        <f t="shared" ca="1" si="36"/>
        <v>4.2300000000000004</v>
      </c>
      <c r="N63" s="8"/>
      <c r="O63" s="8"/>
      <c r="P63" s="8"/>
      <c r="Q63" s="8"/>
    </row>
    <row r="64" spans="1:17" x14ac:dyDescent="0.2">
      <c r="A64" s="7">
        <v>1997</v>
      </c>
      <c r="B64" s="8">
        <f t="shared" ref="B64:M64" ca="1" si="37">VLOOKUP(B100,IFERCPRICES,HLOOKUP($A$56,IFERCPRICES,2,FALSE),FALSE)</f>
        <v>4.3</v>
      </c>
      <c r="C64" s="8">
        <f t="shared" ca="1" si="37"/>
        <v>3.06</v>
      </c>
      <c r="D64" s="8">
        <f t="shared" ca="1" si="37"/>
        <v>1.87</v>
      </c>
      <c r="E64" s="8">
        <f t="shared" ca="1" si="37"/>
        <v>2</v>
      </c>
      <c r="F64" s="8">
        <f t="shared" ca="1" si="37"/>
        <v>2.31</v>
      </c>
      <c r="G64" s="8">
        <f t="shared" ca="1" si="37"/>
        <v>2.46</v>
      </c>
      <c r="H64" s="8">
        <f t="shared" ca="1" si="37"/>
        <v>2.29</v>
      </c>
      <c r="I64" s="8">
        <f t="shared" ca="1" si="37"/>
        <v>2.31</v>
      </c>
      <c r="J64" s="8">
        <f t="shared" ca="1" si="37"/>
        <v>2.69</v>
      </c>
      <c r="K64" s="8">
        <f t="shared" ca="1" si="37"/>
        <v>3.29</v>
      </c>
      <c r="L64" s="8">
        <f t="shared" ca="1" si="37"/>
        <v>3.52</v>
      </c>
      <c r="M64" s="8">
        <f t="shared" ca="1" si="37"/>
        <v>2.66</v>
      </c>
      <c r="N64" s="8"/>
      <c r="O64" s="8"/>
      <c r="P64" s="8"/>
      <c r="Q64" s="8"/>
    </row>
    <row r="65" spans="1:17" x14ac:dyDescent="0.2">
      <c r="A65" s="7">
        <v>1998</v>
      </c>
      <c r="B65" s="8">
        <f t="shared" ref="B65:M68" ca="1" si="38">VLOOKUP(B101,IFERCPRICES,HLOOKUP($A$56,IFERCPRICES,2,FALSE),FALSE)</f>
        <v>2.38</v>
      </c>
      <c r="C65" s="8">
        <f t="shared" ca="1" si="38"/>
        <v>2.12</v>
      </c>
      <c r="D65" s="8">
        <f t="shared" ca="1" si="38"/>
        <v>2.37</v>
      </c>
      <c r="E65" s="8">
        <f t="shared" ca="1" si="38"/>
        <v>2.4500000000000002</v>
      </c>
      <c r="F65" s="8">
        <f t="shared" ca="1" si="38"/>
        <v>2.42</v>
      </c>
      <c r="G65" s="8">
        <f t="shared" ca="1" si="38"/>
        <v>2.16</v>
      </c>
      <c r="H65" s="8">
        <f t="shared" ca="1" si="38"/>
        <v>2.46</v>
      </c>
      <c r="I65" s="8">
        <f t="shared" ca="1" si="38"/>
        <v>2.0499999999999998</v>
      </c>
      <c r="J65" s="8">
        <f t="shared" ca="1" si="38"/>
        <v>1.77</v>
      </c>
      <c r="K65" s="8">
        <f t="shared" ca="1" si="38"/>
        <v>2.2000000000000002</v>
      </c>
      <c r="L65" s="8">
        <f t="shared" ca="1" si="38"/>
        <v>2.2400000000000002</v>
      </c>
      <c r="M65" s="8">
        <f t="shared" ca="1" si="38"/>
        <v>2.23</v>
      </c>
      <c r="N65" s="8"/>
      <c r="O65" s="8"/>
      <c r="P65" s="8"/>
      <c r="Q65" s="8"/>
    </row>
    <row r="66" spans="1:17" x14ac:dyDescent="0.2">
      <c r="A66" s="7">
        <v>1999</v>
      </c>
      <c r="B66" s="8">
        <f t="shared" ca="1" si="38"/>
        <v>1.92</v>
      </c>
      <c r="C66" s="8">
        <f t="shared" ca="1" si="38"/>
        <v>1.92</v>
      </c>
      <c r="D66" s="8">
        <f t="shared" ca="1" si="38"/>
        <v>1.73</v>
      </c>
      <c r="E66" s="8">
        <f t="shared" ca="1" si="38"/>
        <v>2.0499999999999998</v>
      </c>
      <c r="F66" s="8">
        <f t="shared" ca="1" si="38"/>
        <v>2.5</v>
      </c>
      <c r="G66" s="8">
        <f t="shared" ca="1" si="38"/>
        <v>2.35</v>
      </c>
      <c r="H66" s="8">
        <f t="shared" ca="1" si="38"/>
        <v>2.39</v>
      </c>
      <c r="I66" s="8">
        <f t="shared" ca="1" si="38"/>
        <v>2.78</v>
      </c>
      <c r="J66" s="8">
        <f t="shared" ca="1" si="38"/>
        <v>3.03</v>
      </c>
      <c r="K66" s="8">
        <f t="shared" ca="1" si="38"/>
        <v>2.69</v>
      </c>
      <c r="L66" s="8">
        <f t="shared" ca="1" si="38"/>
        <v>3.25</v>
      </c>
      <c r="M66" s="8">
        <f t="shared" ca="1" si="38"/>
        <v>2.2599999999999998</v>
      </c>
      <c r="N66" s="8"/>
      <c r="O66" s="8"/>
      <c r="P66" s="8"/>
      <c r="Q66" s="8"/>
    </row>
    <row r="67" spans="1:17" x14ac:dyDescent="0.2">
      <c r="A67" s="7">
        <v>2000</v>
      </c>
      <c r="B67" s="8">
        <f t="shared" ca="1" si="38"/>
        <v>2.4900000000000002</v>
      </c>
      <c r="C67" s="8">
        <f t="shared" ca="1" si="38"/>
        <v>2.76</v>
      </c>
      <c r="D67" s="8">
        <f t="shared" ca="1" si="38"/>
        <v>2.73</v>
      </c>
      <c r="E67" s="8">
        <f t="shared" ca="1" si="38"/>
        <v>3.01</v>
      </c>
      <c r="F67" s="8">
        <f t="shared" ca="1" si="38"/>
        <v>3.25</v>
      </c>
      <c r="G67" s="8">
        <f t="shared" ca="1" si="38"/>
        <v>4.53</v>
      </c>
      <c r="H67" s="8">
        <f t="shared" ca="1" si="38"/>
        <v>4.5199999999999996</v>
      </c>
      <c r="I67" s="8">
        <f t="shared" ca="1" si="38"/>
        <v>3.98</v>
      </c>
      <c r="J67" s="8">
        <f t="shared" ca="1" si="38"/>
        <v>4.8099999999999996</v>
      </c>
      <c r="K67" s="8">
        <f t="shared" ca="1" si="38"/>
        <v>5.55</v>
      </c>
      <c r="L67" s="8">
        <f t="shared" ca="1" si="38"/>
        <v>4.74</v>
      </c>
      <c r="M67" s="8">
        <f t="shared" ca="1" si="38"/>
        <v>6.27</v>
      </c>
      <c r="N67" s="8"/>
      <c r="O67" s="8"/>
      <c r="P67" s="8"/>
      <c r="Q67" s="8"/>
    </row>
    <row r="68" spans="1:17" x14ac:dyDescent="0.2">
      <c r="A68" s="7">
        <v>2001</v>
      </c>
      <c r="B68" s="8">
        <f t="shared" ca="1" si="38"/>
        <v>10.53</v>
      </c>
      <c r="C68" s="8">
        <f t="shared" ca="1" si="38"/>
        <v>6.44</v>
      </c>
      <c r="D68" s="8">
        <f t="shared" ca="1" si="38"/>
        <v>5.29</v>
      </c>
      <c r="E68" s="8">
        <f t="shared" ca="1" si="38"/>
        <v>5.62</v>
      </c>
      <c r="F68" s="8">
        <f t="shared" ca="1" si="38"/>
        <v>5.12</v>
      </c>
      <c r="G68" s="8">
        <f t="shared" ca="1" si="38"/>
        <v>3.93</v>
      </c>
      <c r="H68" s="8">
        <f t="shared" ca="1" si="38"/>
        <v>3.34</v>
      </c>
      <c r="I68" s="8">
        <f t="shared" ca="1" si="38"/>
        <v>3.35</v>
      </c>
      <c r="J68" s="8"/>
      <c r="K68" s="8"/>
      <c r="L68" s="8"/>
      <c r="M68" s="8"/>
      <c r="N68" s="8"/>
      <c r="O68" s="8"/>
      <c r="P68" s="8"/>
      <c r="Q68" s="8"/>
    </row>
    <row r="69" spans="1:17" x14ac:dyDescent="0.2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">
      <c r="A70" s="9" t="s">
        <v>157</v>
      </c>
      <c r="B70" s="8">
        <f>MAX(B57:B65)</f>
        <v>4.3</v>
      </c>
      <c r="C70" s="8">
        <f t="shared" ref="C70:M70" si="39">MAX(C57:C65)</f>
        <v>3.42</v>
      </c>
      <c r="D70" s="8">
        <f t="shared" si="39"/>
        <v>4.5599999999999996</v>
      </c>
      <c r="E70" s="8">
        <f t="shared" si="39"/>
        <v>3.06</v>
      </c>
      <c r="F70" s="8">
        <f t="shared" si="39"/>
        <v>2.93</v>
      </c>
      <c r="G70" s="8">
        <f t="shared" si="39"/>
        <v>2.5299999999999998</v>
      </c>
      <c r="H70" s="8">
        <f t="shared" si="39"/>
        <v>2.81</v>
      </c>
      <c r="I70" s="8">
        <f t="shared" si="39"/>
        <v>2.4500000000000002</v>
      </c>
      <c r="J70" s="8">
        <f t="shared" si="39"/>
        <v>2.69</v>
      </c>
      <c r="K70" s="8">
        <f t="shared" si="39"/>
        <v>3.29</v>
      </c>
      <c r="L70" s="8">
        <f t="shared" si="39"/>
        <v>3.52</v>
      </c>
      <c r="M70" s="8">
        <f t="shared" si="39"/>
        <v>4.2300000000000004</v>
      </c>
      <c r="N70" s="8"/>
      <c r="O70" s="8"/>
      <c r="P70" s="8"/>
      <c r="Q70" s="8"/>
    </row>
    <row r="71" spans="1:17" x14ac:dyDescent="0.2">
      <c r="A71" s="9" t="s">
        <v>158</v>
      </c>
      <c r="B71" s="8">
        <f>MIN(B57:B65)</f>
        <v>1.88</v>
      </c>
      <c r="C71" s="8">
        <f t="shared" ref="C71:M71" si="40">MIN(C57:C65)</f>
        <v>1.38</v>
      </c>
      <c r="D71" s="8">
        <f t="shared" si="40"/>
        <v>1.45</v>
      </c>
      <c r="E71" s="8">
        <f t="shared" si="40"/>
        <v>1.52</v>
      </c>
      <c r="F71" s="8">
        <f t="shared" si="40"/>
        <v>1.54</v>
      </c>
      <c r="G71" s="8">
        <f t="shared" si="40"/>
        <v>1.43</v>
      </c>
      <c r="H71" s="8">
        <f t="shared" si="40"/>
        <v>1.28</v>
      </c>
      <c r="I71" s="8">
        <f t="shared" si="40"/>
        <v>1.29</v>
      </c>
      <c r="J71" s="8">
        <f t="shared" si="40"/>
        <v>1.5</v>
      </c>
      <c r="K71" s="8">
        <f t="shared" si="40"/>
        <v>1.51</v>
      </c>
      <c r="L71" s="8">
        <f t="shared" si="40"/>
        <v>1.84</v>
      </c>
      <c r="M71" s="8">
        <f t="shared" si="40"/>
        <v>1.93</v>
      </c>
      <c r="N71" s="8"/>
      <c r="O71" s="8"/>
      <c r="P71" s="8"/>
      <c r="Q71" s="8"/>
    </row>
    <row r="72" spans="1:17" x14ac:dyDescent="0.2">
      <c r="A72" s="10" t="s">
        <v>159</v>
      </c>
      <c r="B72" s="11">
        <f>AVERAGE(B55:B65)</f>
        <v>2.7399999999999998</v>
      </c>
      <c r="C72" s="11">
        <f t="shared" ref="C72:M72" si="41">AVERAGE(C55:C65)</f>
        <v>2.28125</v>
      </c>
      <c r="D72" s="11">
        <f t="shared" si="41"/>
        <v>2.3187500000000001</v>
      </c>
      <c r="E72" s="11">
        <f t="shared" si="41"/>
        <v>2.1212500000000003</v>
      </c>
      <c r="F72" s="11">
        <f t="shared" si="41"/>
        <v>2.1850000000000001</v>
      </c>
      <c r="G72" s="11">
        <f t="shared" si="41"/>
        <v>2.0812499999999998</v>
      </c>
      <c r="H72" s="11">
        <f t="shared" si="41"/>
        <v>1.9844444444444447</v>
      </c>
      <c r="I72" s="11">
        <f t="shared" si="41"/>
        <v>1.911111111111111</v>
      </c>
      <c r="J72" s="11">
        <f t="shared" si="41"/>
        <v>1.9674999999999998</v>
      </c>
      <c r="K72" s="11">
        <f t="shared" si="41"/>
        <v>2.1522222222222225</v>
      </c>
      <c r="L72" s="11">
        <f t="shared" si="41"/>
        <v>2.4311111111111114</v>
      </c>
      <c r="M72" s="11">
        <f t="shared" si="41"/>
        <v>2.677777777777778</v>
      </c>
      <c r="N72" s="11"/>
      <c r="O72" s="11"/>
      <c r="P72" s="11"/>
      <c r="Q72" s="11"/>
    </row>
    <row r="73" spans="1:17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">
      <c r="A74" s="1" t="str">
        <f ca="1"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ca="1" si="42">VLOOKUP(H93,IFERCPRICES,HLOOKUP($A$74,IFERCPRICES,2,FALSE),FALSE)</f>
        <v>1.51</v>
      </c>
      <c r="I75" s="8">
        <f t="shared" ca="1" si="42"/>
        <v>1.4259999999999999</v>
      </c>
      <c r="J75" s="8">
        <f t="shared" ca="1" si="42"/>
        <v>1.4279999999999999</v>
      </c>
      <c r="K75" s="8">
        <f t="shared" ca="1" si="42"/>
        <v>1.5549999999999999</v>
      </c>
      <c r="L75" s="8">
        <f t="shared" ca="1" si="42"/>
        <v>1.97</v>
      </c>
      <c r="M75" s="8">
        <f t="shared" ca="1" si="42"/>
        <v>2.38</v>
      </c>
      <c r="N75" s="8"/>
      <c r="O75" s="8"/>
      <c r="P75" s="8"/>
      <c r="Q75" s="8"/>
    </row>
    <row r="76" spans="1:17" x14ac:dyDescent="0.2">
      <c r="A76" s="7">
        <v>1991</v>
      </c>
      <c r="B76" s="8">
        <f t="shared" ref="B76:M76" ca="1" si="43">VLOOKUP(B94,IFERCPRICES,HLOOKUP($A$74,IFERCPRICES,2,FALSE),FALSE)</f>
        <v>2.0459999999999998</v>
      </c>
      <c r="C76" s="8">
        <f t="shared" ca="1" si="43"/>
        <v>1.538</v>
      </c>
      <c r="D76" s="8">
        <f t="shared" ca="1" si="43"/>
        <v>1.395</v>
      </c>
      <c r="E76" s="8">
        <f t="shared" ca="1" si="43"/>
        <v>1.391</v>
      </c>
      <c r="F76" s="8">
        <f t="shared" ca="1" si="43"/>
        <v>1.35</v>
      </c>
      <c r="G76" s="8">
        <f t="shared" ca="1" si="43"/>
        <v>1.3360000000000001</v>
      </c>
      <c r="H76" s="8">
        <f t="shared" ca="1" si="43"/>
        <v>1.167</v>
      </c>
      <c r="I76" s="8">
        <f t="shared" ca="1" si="43"/>
        <v>1.1950000000000001</v>
      </c>
      <c r="J76" s="8">
        <f t="shared" ca="1" si="43"/>
        <v>1.42</v>
      </c>
      <c r="K76" s="8">
        <f t="shared" ca="1" si="43"/>
        <v>1.8</v>
      </c>
      <c r="L76" s="8">
        <f t="shared" ca="1" si="43"/>
        <v>1.772</v>
      </c>
      <c r="M76" s="8">
        <f t="shared" ca="1" si="43"/>
        <v>1.9870000000000001</v>
      </c>
      <c r="N76" s="8"/>
      <c r="O76" s="8"/>
      <c r="P76" s="8"/>
      <c r="Q76" s="8"/>
    </row>
    <row r="77" spans="1:17" x14ac:dyDescent="0.2">
      <c r="A77" s="7">
        <v>1992</v>
      </c>
      <c r="B77" s="8">
        <f t="shared" ref="B77:M77" ca="1" si="44">VLOOKUP(B95,IFERCPRICES,HLOOKUP($A$74,IFERCPRICES,2,FALSE),FALSE)</f>
        <v>1.6950000000000001</v>
      </c>
      <c r="C77" s="8">
        <f t="shared" ca="1" si="44"/>
        <v>1.046</v>
      </c>
      <c r="D77" s="8">
        <f t="shared" ca="1" si="44"/>
        <v>1.2490000000000001</v>
      </c>
      <c r="E77" s="8">
        <f t="shared" ca="1" si="44"/>
        <v>1.4179999999999999</v>
      </c>
      <c r="F77" s="8">
        <f t="shared" ca="1" si="44"/>
        <v>1.5960000000000001</v>
      </c>
      <c r="G77" s="8">
        <f t="shared" ca="1" si="44"/>
        <v>1.6850000000000001</v>
      </c>
      <c r="H77" s="8">
        <f t="shared" ca="1" si="44"/>
        <v>1.5169999999999999</v>
      </c>
      <c r="I77" s="8">
        <f t="shared" ca="1" si="44"/>
        <v>1.9390000000000001</v>
      </c>
      <c r="J77" s="8">
        <f t="shared" ca="1" si="44"/>
        <v>1.9870000000000001</v>
      </c>
      <c r="K77" s="8">
        <f t="shared" ca="1" si="44"/>
        <v>2.7429999999999999</v>
      </c>
      <c r="L77" s="8">
        <f t="shared" ca="1" si="44"/>
        <v>2.4990000000000001</v>
      </c>
      <c r="M77" s="8">
        <f t="shared" ca="1" si="44"/>
        <v>2.3319999999999999</v>
      </c>
      <c r="N77" s="8"/>
      <c r="O77" s="8"/>
      <c r="P77" s="8"/>
      <c r="Q77" s="8"/>
    </row>
    <row r="78" spans="1:17" x14ac:dyDescent="0.2">
      <c r="A78" s="7">
        <v>1993</v>
      </c>
      <c r="B78" s="8">
        <f t="shared" ref="B78:M78" ca="1" si="45">VLOOKUP(B96,IFERCPRICES,HLOOKUP($A$74,IFERCPRICES,2,FALSE),FALSE)</f>
        <v>2.0030000000000001</v>
      </c>
      <c r="C78" s="8">
        <f t="shared" ca="1" si="45"/>
        <v>1.6339999999999999</v>
      </c>
      <c r="D78" s="8">
        <f t="shared" ca="1" si="45"/>
        <v>1.9059999999999999</v>
      </c>
      <c r="E78" s="8">
        <f t="shared" ca="1" si="45"/>
        <v>2.2240000000000002</v>
      </c>
      <c r="F78" s="8">
        <f t="shared" ca="1" si="45"/>
        <v>2.758</v>
      </c>
      <c r="G78" s="8">
        <f t="shared" ca="1" si="45"/>
        <v>2.1190000000000002</v>
      </c>
      <c r="H78" s="8">
        <f t="shared" ca="1" si="45"/>
        <v>1.9179999999999999</v>
      </c>
      <c r="I78" s="8">
        <f t="shared" ca="1" si="45"/>
        <v>2.121</v>
      </c>
      <c r="J78" s="8">
        <f t="shared" ca="1" si="45"/>
        <v>2.4009999999999998</v>
      </c>
      <c r="K78" s="8">
        <f t="shared" ca="1" si="45"/>
        <v>2.0659999999999998</v>
      </c>
      <c r="L78" s="8">
        <f t="shared" ca="1" si="45"/>
        <v>2.1549999999999998</v>
      </c>
      <c r="M78" s="8">
        <f t="shared" ca="1" si="45"/>
        <v>2.3849999999999998</v>
      </c>
      <c r="N78" s="8"/>
      <c r="O78" s="8"/>
      <c r="P78" s="8"/>
      <c r="Q78" s="8"/>
    </row>
    <row r="79" spans="1:17" x14ac:dyDescent="0.2">
      <c r="A79" s="7">
        <v>1994</v>
      </c>
      <c r="B79" s="8">
        <f t="shared" ref="B79:M79" ca="1" si="46">VLOOKUP(B97,IFERCPRICES,HLOOKUP($A$74,IFERCPRICES,2,FALSE),FALSE)</f>
        <v>2.0219999999999998</v>
      </c>
      <c r="C79" s="8">
        <f t="shared" ca="1" si="46"/>
        <v>2.4700000000000002</v>
      </c>
      <c r="D79" s="8">
        <f t="shared" ca="1" si="46"/>
        <v>2.4180000000000001</v>
      </c>
      <c r="E79" s="8">
        <f t="shared" ca="1" si="46"/>
        <v>1.9810000000000001</v>
      </c>
      <c r="F79" s="8">
        <f t="shared" ca="1" si="46"/>
        <v>2.0760000000000001</v>
      </c>
      <c r="G79" s="8">
        <f t="shared" ca="1" si="46"/>
        <v>1.851</v>
      </c>
      <c r="H79" s="8">
        <f t="shared" ca="1" si="46"/>
        <v>1.966</v>
      </c>
      <c r="I79" s="8">
        <f t="shared" ca="1" si="46"/>
        <v>1.7889999999999999</v>
      </c>
      <c r="J79" s="8">
        <f t="shared" ca="1" si="46"/>
        <v>1.484</v>
      </c>
      <c r="K79" s="8">
        <f t="shared" ca="1" si="46"/>
        <v>1.4059999999999999</v>
      </c>
      <c r="L79" s="8">
        <f t="shared" ca="1" si="46"/>
        <v>1.6830000000000001</v>
      </c>
      <c r="M79" s="8">
        <f t="shared" ca="1" si="46"/>
        <v>1.661</v>
      </c>
      <c r="N79" s="8"/>
      <c r="O79" s="8"/>
      <c r="P79" s="8"/>
      <c r="Q79" s="8"/>
    </row>
    <row r="80" spans="1:17" x14ac:dyDescent="0.2">
      <c r="A80" s="7">
        <v>1995</v>
      </c>
      <c r="B80" s="8">
        <f t="shared" ref="B80:M80" ca="1" si="47">VLOOKUP(B98,IFERCPRICES,HLOOKUP($A$74,IFERCPRICES,2,FALSE),FALSE)</f>
        <v>1.639</v>
      </c>
      <c r="C80" s="8">
        <f t="shared" ca="1" si="47"/>
        <v>1.4159999999999999</v>
      </c>
      <c r="D80" s="8">
        <f t="shared" ca="1" si="47"/>
        <v>1.4279999999999999</v>
      </c>
      <c r="E80" s="8">
        <f t="shared" ca="1" si="47"/>
        <v>1.5660000000000001</v>
      </c>
      <c r="F80" s="8">
        <f t="shared" ca="1" si="47"/>
        <v>1.6719999999999999</v>
      </c>
      <c r="G80" s="8">
        <f t="shared" ca="1" si="47"/>
        <v>1.7569999999999999</v>
      </c>
      <c r="H80" s="8">
        <f t="shared" ca="1" si="47"/>
        <v>1.532</v>
      </c>
      <c r="I80" s="8">
        <f t="shared" ca="1" si="47"/>
        <v>1.385</v>
      </c>
      <c r="J80" s="8">
        <f t="shared" ca="1" si="47"/>
        <v>1.575</v>
      </c>
      <c r="K80" s="8">
        <f t="shared" ca="1" si="47"/>
        <v>1.6439999999999999</v>
      </c>
      <c r="L80" s="8">
        <f t="shared" ca="1" si="47"/>
        <v>1.772</v>
      </c>
      <c r="M80" s="8">
        <f t="shared" ca="1" si="47"/>
        <v>2.2410000000000001</v>
      </c>
      <c r="N80" s="8"/>
      <c r="O80" s="8"/>
      <c r="P80" s="8"/>
      <c r="Q80" s="8"/>
    </row>
    <row r="81" spans="1:17" x14ac:dyDescent="0.2">
      <c r="A81" s="7">
        <v>1996</v>
      </c>
      <c r="B81" s="8">
        <f t="shared" ref="B81:M81" ca="1" si="48">VLOOKUP(B99,IFERCPRICES,HLOOKUP($A$74,IFERCPRICES,2,FALSE),FALSE)</f>
        <v>3.448</v>
      </c>
      <c r="C81" s="8">
        <f t="shared" ca="1" si="48"/>
        <v>2.34</v>
      </c>
      <c r="D81" s="8">
        <f t="shared" ca="1" si="48"/>
        <v>2.746</v>
      </c>
      <c r="E81" s="8">
        <f t="shared" ca="1" si="48"/>
        <v>2.7789999999999999</v>
      </c>
      <c r="F81" s="8">
        <f t="shared" ca="1" si="48"/>
        <v>2.214</v>
      </c>
      <c r="G81" s="8">
        <f t="shared" ca="1" si="48"/>
        <v>2.3610000000000002</v>
      </c>
      <c r="H81" s="8">
        <f t="shared" ca="1" si="48"/>
        <v>2.6459999999999999</v>
      </c>
      <c r="I81" s="8">
        <f t="shared" ca="1" si="48"/>
        <v>2.3220000000000001</v>
      </c>
      <c r="J81" s="8">
        <f t="shared" ca="1" si="48"/>
        <v>1.853</v>
      </c>
      <c r="K81" s="8">
        <f t="shared" ca="1" si="48"/>
        <v>1.8280000000000001</v>
      </c>
      <c r="L81" s="8">
        <f t="shared" ca="1" si="48"/>
        <v>2.6520000000000001</v>
      </c>
      <c r="M81" s="8">
        <f t="shared" ca="1" si="48"/>
        <v>3.9009999999999998</v>
      </c>
      <c r="N81" s="8"/>
      <c r="O81" s="8"/>
      <c r="P81" s="8"/>
      <c r="Q81" s="8"/>
    </row>
    <row r="82" spans="1:17" x14ac:dyDescent="0.2">
      <c r="A82" s="7">
        <v>1997</v>
      </c>
      <c r="B82" s="8">
        <f t="shared" ref="B82:M82" ca="1" si="49">VLOOKUP(B100,IFERCPRICES,HLOOKUP($A$74,IFERCPRICES,2,FALSE),FALSE)</f>
        <v>3.9980000000000002</v>
      </c>
      <c r="C82" s="8">
        <f t="shared" ca="1" si="49"/>
        <v>2.8239999999999998</v>
      </c>
      <c r="D82" s="8">
        <f t="shared" ca="1" si="49"/>
        <v>1.78</v>
      </c>
      <c r="E82" s="8">
        <f t="shared" ca="1" si="49"/>
        <v>1.8069999999999999</v>
      </c>
      <c r="F82" s="8">
        <f t="shared" ca="1" si="49"/>
        <v>2.1219999999999999</v>
      </c>
      <c r="G82" s="8">
        <f t="shared" ca="1" si="49"/>
        <v>2.3460000000000001</v>
      </c>
      <c r="H82" s="8">
        <f t="shared" ca="1" si="49"/>
        <v>2.145</v>
      </c>
      <c r="I82" s="8">
        <f t="shared" ca="1" si="49"/>
        <v>2.161</v>
      </c>
      <c r="J82" s="8">
        <f t="shared" ca="1" si="49"/>
        <v>2.5150000000000001</v>
      </c>
      <c r="K82" s="8">
        <f t="shared" ca="1" si="49"/>
        <v>3.3460000000000001</v>
      </c>
      <c r="L82" s="8">
        <f t="shared" ca="1" si="49"/>
        <v>3.266</v>
      </c>
      <c r="M82" s="8">
        <f t="shared" ca="1" si="49"/>
        <v>2.577</v>
      </c>
      <c r="N82" s="8"/>
      <c r="O82" s="8"/>
      <c r="P82" s="8"/>
      <c r="Q82" s="8"/>
    </row>
    <row r="83" spans="1:17" x14ac:dyDescent="0.2">
      <c r="A83" s="7">
        <v>1998</v>
      </c>
      <c r="B83" s="8">
        <f t="shared" ref="B83:M86" ca="1" si="50">VLOOKUP(B101,IFERCPRICES,HLOOKUP($A$74,IFERCPRICES,2,FALSE),FALSE)</f>
        <v>2.3090000000000002</v>
      </c>
      <c r="C83" s="8">
        <f t="shared" ca="1" si="50"/>
        <v>2.0009999999999999</v>
      </c>
      <c r="D83" s="8">
        <f t="shared" ca="1" si="50"/>
        <v>2.286</v>
      </c>
      <c r="E83" s="8">
        <f t="shared" ca="1" si="50"/>
        <v>2.2999999999999998</v>
      </c>
      <c r="F83" s="8">
        <f t="shared" ca="1" si="50"/>
        <v>2.262</v>
      </c>
      <c r="G83" s="8">
        <f t="shared" ca="1" si="50"/>
        <v>2.0169999999999999</v>
      </c>
      <c r="H83" s="8">
        <f t="shared" ca="1" si="50"/>
        <v>2.3580000000000001</v>
      </c>
      <c r="I83" s="8">
        <f t="shared" ca="1" si="50"/>
        <v>1.9319999999999999</v>
      </c>
      <c r="J83" s="8">
        <f t="shared" ca="1" si="50"/>
        <v>1.6719999999999999</v>
      </c>
      <c r="K83" s="8">
        <f t="shared" ca="1" si="50"/>
        <v>2.0310000000000001</v>
      </c>
      <c r="L83" s="8">
        <f t="shared" ca="1" si="50"/>
        <v>1.972</v>
      </c>
      <c r="M83" s="8">
        <f t="shared" ca="1" si="50"/>
        <v>2.149</v>
      </c>
      <c r="N83" s="8"/>
      <c r="O83" s="8"/>
      <c r="P83" s="8"/>
      <c r="Q83" s="8"/>
    </row>
    <row r="84" spans="1:17" x14ac:dyDescent="0.2">
      <c r="A84" s="7">
        <v>1999</v>
      </c>
      <c r="B84" s="8">
        <f t="shared" ca="1" si="50"/>
        <v>1.7649999999999999</v>
      </c>
      <c r="C84" s="8">
        <f t="shared" ca="1" si="50"/>
        <v>1.81</v>
      </c>
      <c r="D84" s="8">
        <f t="shared" ca="1" si="50"/>
        <v>1.6659999999999999</v>
      </c>
      <c r="E84" s="8">
        <f ca="1">VLOOKUP(E102,IFERCPRICES,HLOOKUP($A$74,IFERCPRICES,2,FALSE),FALSE)</f>
        <v>1.8520000000000001</v>
      </c>
      <c r="F84" s="8">
        <f t="shared" ca="1" si="50"/>
        <v>2.3479999999999999</v>
      </c>
      <c r="G84" s="8">
        <f t="shared" ca="1" si="50"/>
        <v>2.226</v>
      </c>
      <c r="H84" s="8">
        <f t="shared" ca="1" si="50"/>
        <v>2.262</v>
      </c>
      <c r="I84" s="8">
        <f t="shared" ca="1" si="50"/>
        <v>2.601</v>
      </c>
      <c r="J84" s="8">
        <f t="shared" ca="1" si="50"/>
        <v>2.9119999999999999</v>
      </c>
      <c r="K84" s="8">
        <f t="shared" ca="1" si="50"/>
        <v>2.56</v>
      </c>
      <c r="L84" s="8">
        <f t="shared" ca="1" si="50"/>
        <v>3.0920000000000001</v>
      </c>
      <c r="M84" s="8">
        <f t="shared" ca="1" si="50"/>
        <v>2.12</v>
      </c>
      <c r="N84" s="8"/>
      <c r="O84" s="8"/>
      <c r="P84" s="8"/>
      <c r="Q84" s="8"/>
    </row>
    <row r="85" spans="1:17" x14ac:dyDescent="0.2">
      <c r="A85" s="7">
        <v>2000</v>
      </c>
      <c r="B85" s="8">
        <f t="shared" ca="1" si="50"/>
        <v>2.3439999999999999</v>
      </c>
      <c r="C85" s="8">
        <f t="shared" ca="1" si="50"/>
        <v>2.61</v>
      </c>
      <c r="D85" s="8">
        <f t="shared" ca="1" si="50"/>
        <v>2.6030000000000002</v>
      </c>
      <c r="E85" s="8">
        <f ca="1">VLOOKUP(E103,IFERCPRICES,HLOOKUP($A$74,IFERCPRICES,2,FALSE),FALSE)</f>
        <v>2.9</v>
      </c>
      <c r="F85" s="8">
        <f t="shared" ca="1" si="50"/>
        <v>3.089</v>
      </c>
      <c r="G85" s="8">
        <f t="shared" ca="1" si="50"/>
        <v>4.4059999999999997</v>
      </c>
      <c r="H85" s="8">
        <f t="shared" ca="1" si="50"/>
        <v>4.3689999999999998</v>
      </c>
      <c r="I85" s="8">
        <f t="shared" ca="1" si="50"/>
        <v>3.82</v>
      </c>
      <c r="J85" s="8">
        <f t="shared" ca="1" si="50"/>
        <v>4.6180000000000003</v>
      </c>
      <c r="K85" s="8">
        <f t="shared" ca="1" si="50"/>
        <v>5.3120000000000003</v>
      </c>
      <c r="L85" s="8">
        <f t="shared" ca="1" si="50"/>
        <v>4.5410000000000004</v>
      </c>
      <c r="M85" s="8">
        <f t="shared" ca="1" si="50"/>
        <v>6.016</v>
      </c>
      <c r="N85" s="8"/>
      <c r="O85" s="8"/>
      <c r="P85" s="8"/>
      <c r="Q85" s="8"/>
    </row>
    <row r="86" spans="1:17" x14ac:dyDescent="0.2">
      <c r="A86" s="7">
        <v>2001</v>
      </c>
      <c r="B86" s="8">
        <f t="shared" ca="1" si="50"/>
        <v>9.98</v>
      </c>
      <c r="C86" s="8">
        <f t="shared" ca="1" si="50"/>
        <v>6.2930000000000001</v>
      </c>
      <c r="D86" s="8">
        <f t="shared" ca="1" si="50"/>
        <v>4.9980000000000002</v>
      </c>
      <c r="E86" s="8">
        <f t="shared" ca="1" si="50"/>
        <v>5.3840000000000003</v>
      </c>
      <c r="F86" s="8">
        <f t="shared" ca="1" si="50"/>
        <v>4.891</v>
      </c>
      <c r="G86" s="8">
        <f t="shared" ca="1" si="50"/>
        <v>3.738</v>
      </c>
      <c r="H86" s="8">
        <f t="shared" ca="1" si="50"/>
        <v>3.1819999999999999</v>
      </c>
      <c r="I86" s="8">
        <f t="shared" ca="1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1</v>
      </c>
      <c r="K109">
        <f t="shared" si="56"/>
        <v>1</v>
      </c>
      <c r="L109">
        <f t="shared" si="56"/>
        <v>1</v>
      </c>
      <c r="M109">
        <f t="shared" si="56"/>
        <v>1</v>
      </c>
    </row>
    <row r="110" spans="2:13" x14ac:dyDescent="0.2">
      <c r="B110">
        <f t="shared" ref="B110:M110" si="57">IF(ISNUMBER(B8),1,0)</f>
        <v>1</v>
      </c>
      <c r="C110">
        <f t="shared" si="57"/>
        <v>1</v>
      </c>
      <c r="D110">
        <f t="shared" si="57"/>
        <v>1</v>
      </c>
      <c r="E110">
        <f t="shared" si="57"/>
        <v>1</v>
      </c>
      <c r="F110">
        <f t="shared" si="57"/>
        <v>1</v>
      </c>
      <c r="G110">
        <f t="shared" si="57"/>
        <v>1</v>
      </c>
      <c r="H110">
        <f t="shared" si="57"/>
        <v>1</v>
      </c>
      <c r="I110">
        <f t="shared" si="57"/>
        <v>1</v>
      </c>
      <c r="J110">
        <f t="shared" si="57"/>
        <v>1</v>
      </c>
      <c r="K110">
        <f t="shared" si="57"/>
        <v>1</v>
      </c>
      <c r="L110">
        <f t="shared" si="57"/>
        <v>1</v>
      </c>
      <c r="M110">
        <f t="shared" si="57"/>
        <v>1</v>
      </c>
    </row>
    <row r="111" spans="2:13" x14ac:dyDescent="0.2">
      <c r="B111">
        <f t="shared" ref="B111:M111" si="58">IF(ISNUMBER(B9),1,0)</f>
        <v>1</v>
      </c>
      <c r="C111">
        <f t="shared" si="58"/>
        <v>1</v>
      </c>
      <c r="D111">
        <f t="shared" si="58"/>
        <v>1</v>
      </c>
      <c r="E111">
        <f t="shared" si="58"/>
        <v>1</v>
      </c>
      <c r="F111">
        <f t="shared" si="58"/>
        <v>1</v>
      </c>
      <c r="G111">
        <f t="shared" si="58"/>
        <v>1</v>
      </c>
      <c r="H111">
        <f t="shared" si="58"/>
        <v>1</v>
      </c>
      <c r="I111">
        <f t="shared" si="58"/>
        <v>1</v>
      </c>
      <c r="J111">
        <f t="shared" si="58"/>
        <v>1</v>
      </c>
      <c r="K111">
        <f t="shared" si="58"/>
        <v>1</v>
      </c>
      <c r="L111">
        <f t="shared" si="58"/>
        <v>1</v>
      </c>
      <c r="M111">
        <f t="shared" si="58"/>
        <v>1</v>
      </c>
    </row>
    <row r="112" spans="2:13" x14ac:dyDescent="0.2">
      <c r="B112">
        <f t="shared" ref="B112:M112" si="59">IF(ISNUMBER(B10),1,0)</f>
        <v>1</v>
      </c>
      <c r="C112">
        <f t="shared" si="59"/>
        <v>1</v>
      </c>
      <c r="D112">
        <f t="shared" si="59"/>
        <v>1</v>
      </c>
      <c r="E112">
        <f t="shared" si="59"/>
        <v>1</v>
      </c>
      <c r="F112">
        <f t="shared" si="59"/>
        <v>1</v>
      </c>
      <c r="G112">
        <f t="shared" si="59"/>
        <v>1</v>
      </c>
      <c r="H112">
        <f t="shared" si="59"/>
        <v>1</v>
      </c>
      <c r="I112">
        <f t="shared" si="59"/>
        <v>1</v>
      </c>
      <c r="J112">
        <f t="shared" si="59"/>
        <v>1</v>
      </c>
      <c r="K112">
        <f t="shared" si="59"/>
        <v>1</v>
      </c>
      <c r="L112">
        <f t="shared" si="59"/>
        <v>1</v>
      </c>
      <c r="M112">
        <f t="shared" si="59"/>
        <v>1</v>
      </c>
    </row>
    <row r="113" spans="2:13" x14ac:dyDescent="0.2">
      <c r="B113">
        <f t="shared" ref="B113:M113" si="60">IF(ISNUMBER(B11),1,0)</f>
        <v>1</v>
      </c>
      <c r="C113">
        <f t="shared" si="60"/>
        <v>1</v>
      </c>
      <c r="D113">
        <f t="shared" si="60"/>
        <v>1</v>
      </c>
      <c r="E113">
        <f t="shared" si="60"/>
        <v>1</v>
      </c>
      <c r="F113">
        <f t="shared" si="60"/>
        <v>1</v>
      </c>
      <c r="G113">
        <f t="shared" si="60"/>
        <v>1</v>
      </c>
      <c r="H113">
        <f t="shared" si="60"/>
        <v>1</v>
      </c>
      <c r="I113">
        <f t="shared" si="60"/>
        <v>1</v>
      </c>
      <c r="J113">
        <f t="shared" si="60"/>
        <v>1</v>
      </c>
      <c r="K113">
        <f t="shared" si="60"/>
        <v>1</v>
      </c>
      <c r="L113">
        <f t="shared" si="60"/>
        <v>1</v>
      </c>
      <c r="M113">
        <f t="shared" si="60"/>
        <v>1</v>
      </c>
    </row>
    <row r="114" spans="2:13" x14ac:dyDescent="0.2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Felienne</cp:lastModifiedBy>
  <cp:lastPrinted>2001-11-06T17:48:41Z</cp:lastPrinted>
  <dcterms:created xsi:type="dcterms:W3CDTF">1998-07-09T17:13:18Z</dcterms:created>
  <dcterms:modified xsi:type="dcterms:W3CDTF">2014-09-05T08:07:26Z</dcterms:modified>
</cp:coreProperties>
</file>