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Counterparty" sheetId="1" r:id="rId1"/>
    <sheet name="May Origination" sheetId="2" state="hidden" r:id="rId2"/>
    <sheet name="April Origination" sheetId="3" state="hidden" r:id="rId3"/>
  </sheets>
  <calcPr calcId="152511"/>
</workbook>
</file>

<file path=xl/calcChain.xml><?xml version="1.0" encoding="utf-8"?>
<calcChain xmlns="http://schemas.openxmlformats.org/spreadsheetml/2006/main">
  <c r="A3" i="3" l="1"/>
  <c r="G3" i="3"/>
  <c r="A7" i="3"/>
  <c r="G7" i="3"/>
  <c r="A34" i="3"/>
  <c r="A849" i="3" s="1"/>
  <c r="G34" i="3"/>
  <c r="A77" i="3"/>
  <c r="G77" i="3"/>
  <c r="A81" i="3"/>
  <c r="G81" i="3"/>
  <c r="A88" i="3"/>
  <c r="G88" i="3"/>
  <c r="A164" i="3"/>
  <c r="G164" i="3"/>
  <c r="A265" i="3"/>
  <c r="G265" i="3"/>
  <c r="A432" i="3"/>
  <c r="G432" i="3"/>
  <c r="A805" i="3"/>
  <c r="G805" i="3"/>
  <c r="A816" i="3"/>
  <c r="G816" i="3"/>
  <c r="A830" i="3"/>
  <c r="G830" i="3"/>
  <c r="A834" i="3"/>
  <c r="G834" i="3"/>
  <c r="A841" i="3"/>
  <c r="G841" i="3"/>
  <c r="A848" i="3"/>
  <c r="G848" i="3"/>
  <c r="G849" i="3" s="1"/>
  <c r="B34" i="1"/>
  <c r="B89" i="1" s="1"/>
  <c r="B90" i="1"/>
  <c r="A6" i="2"/>
  <c r="A938" i="2" s="1"/>
  <c r="G6" i="2"/>
  <c r="A8" i="2"/>
  <c r="G8" i="2"/>
  <c r="A16" i="2"/>
  <c r="G16" i="2"/>
  <c r="G38" i="2"/>
  <c r="G44" i="2"/>
  <c r="A72" i="2"/>
  <c r="G72" i="2"/>
  <c r="A86" i="2"/>
  <c r="G86" i="2"/>
  <c r="A151" i="2"/>
  <c r="G151" i="2"/>
  <c r="A257" i="2"/>
  <c r="G257" i="2"/>
  <c r="G322" i="2"/>
  <c r="G352" i="2"/>
  <c r="G435" i="2" s="1"/>
  <c r="A435" i="2"/>
  <c r="G827" i="2"/>
  <c r="G828" i="2"/>
  <c r="G868" i="2"/>
  <c r="A879" i="2"/>
  <c r="G879" i="2"/>
  <c r="A885" i="2"/>
  <c r="G885" i="2"/>
  <c r="A888" i="2"/>
  <c r="G888" i="2"/>
  <c r="A903" i="2"/>
  <c r="G903" i="2"/>
  <c r="A910" i="2"/>
  <c r="G910" i="2"/>
  <c r="A916" i="2"/>
  <c r="G916" i="2"/>
  <c r="G938" i="2" s="1"/>
  <c r="A937" i="2"/>
  <c r="G937" i="2"/>
</calcChain>
</file>

<file path=xl/sharedStrings.xml><?xml version="1.0" encoding="utf-8"?>
<sst xmlns="http://schemas.openxmlformats.org/spreadsheetml/2006/main" count="8899" uniqueCount="2318">
  <si>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</si>
  <si>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</si>
  <si>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</si>
  <si>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</si>
  <si>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</si>
  <si>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</si>
  <si>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</si>
  <si>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</si>
  <si>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</si>
  <si>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</si>
  <si>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</si>
  <si>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</si>
  <si>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</si>
  <si>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</si>
  <si>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</si>
  <si>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</si>
  <si>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</si>
  <si>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</si>
  <si>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</si>
  <si>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</si>
  <si>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Ward1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</si>
  <si>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</si>
  <si>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</si>
  <si>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</si>
  <si>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</si>
  <si>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</si>
  <si>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</si>
  <si>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</si>
  <si>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</si>
  <si>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</si>
  <si>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>Pala Alto</t>
  </si>
  <si>
    <t xml:space="preserve">Citizens </t>
  </si>
  <si>
    <t>QS5478.V</t>
  </si>
  <si>
    <t>QS5478.U</t>
  </si>
  <si>
    <t>TransAlta Energy</t>
  </si>
  <si>
    <t>QT7913</t>
  </si>
  <si>
    <t>QW8224</t>
  </si>
  <si>
    <t>V23177.1</t>
  </si>
  <si>
    <t>V23148.1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</si>
  <si>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</si>
  <si>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</si>
  <si>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</si>
  <si>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</si>
  <si>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</si>
  <si>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</si>
  <si>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</si>
  <si>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</si>
  <si>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</si>
  <si>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</si>
  <si>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Gas Alberta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</si>
  <si>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</si>
  <si>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</si>
  <si>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</si>
  <si>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</si>
  <si>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</si>
  <si>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</si>
  <si>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</si>
  <si>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</si>
  <si>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</si>
  <si>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</si>
  <si>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</si>
  <si>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</si>
  <si>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</si>
  <si>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</si>
  <si>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</si>
  <si>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</si>
  <si>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</si>
  <si>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</si>
  <si>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</si>
  <si>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</si>
  <si>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</si>
  <si>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</si>
  <si>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</si>
  <si>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</si>
  <si>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</si>
  <si>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</si>
  <si>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</si>
  <si>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</si>
  <si>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</si>
  <si>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</si>
  <si>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</si>
  <si>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</si>
  <si>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Agrium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</si>
  <si>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</si>
  <si>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</si>
  <si>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</si>
  <si>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</si>
  <si>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</si>
  <si>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</si>
  <si>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</si>
  <si>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</si>
  <si>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V55912</t>
  </si>
  <si>
    <t>V55916</t>
  </si>
  <si>
    <t>V55938</t>
  </si>
  <si>
    <t>V57728.2</t>
  </si>
  <si>
    <t>V57275</t>
  </si>
  <si>
    <t>V57482</t>
  </si>
  <si>
    <t>V60617</t>
  </si>
  <si>
    <t>TRIOCO</t>
  </si>
  <si>
    <t>V60398</t>
  </si>
  <si>
    <t>IMC Canada</t>
  </si>
  <si>
    <t>V61396</t>
  </si>
  <si>
    <t>V62102</t>
  </si>
  <si>
    <t>Strathcona Paper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</si>
  <si>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</si>
  <si>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</si>
  <si>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</si>
  <si>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</si>
  <si>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</si>
  <si>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</si>
  <si>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</si>
  <si>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</si>
  <si>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</si>
  <si>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</si>
  <si>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</si>
  <si>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</si>
  <si>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</si>
  <si>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</si>
  <si>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</si>
  <si>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</si>
  <si>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</si>
  <si>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</si>
  <si>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</si>
  <si>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</si>
  <si>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</si>
  <si>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</si>
  <si>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</si>
  <si>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</si>
  <si>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</si>
  <si>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</si>
  <si>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</si>
  <si>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</si>
  <si>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</si>
  <si>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</si>
  <si>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</si>
  <si>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</si>
  <si>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</si>
  <si>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</si>
  <si>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</si>
  <si>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</si>
  <si>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</si>
  <si>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</si>
  <si>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</si>
  <si>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</si>
  <si>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Entergy Louisiana</t>
  </si>
  <si>
    <t>V46814</t>
  </si>
  <si>
    <t>NNG</t>
  </si>
  <si>
    <t>McCaffy</t>
  </si>
  <si>
    <t>V17089.1</t>
  </si>
  <si>
    <t>Utilicorp United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</si>
  <si>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</si>
  <si>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</si>
  <si>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</si>
  <si>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</si>
  <si>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</si>
  <si>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</si>
  <si>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</si>
  <si>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</si>
  <si>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</si>
  <si>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</si>
  <si>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</si>
  <si>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</si>
  <si>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</si>
  <si>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</si>
  <si>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</si>
  <si>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</si>
  <si>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Clinton</t>
  </si>
  <si>
    <t>V11098</t>
  </si>
  <si>
    <t>V11107</t>
  </si>
  <si>
    <t>V22970.1-2</t>
  </si>
  <si>
    <t>V22750</t>
  </si>
  <si>
    <t>V25941</t>
  </si>
  <si>
    <t>V17089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</si>
  <si>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</si>
  <si>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</si>
  <si>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</si>
  <si>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</si>
  <si>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</si>
  <si>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</si>
  <si>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</si>
  <si>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</si>
  <si>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</si>
  <si>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</si>
  <si>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</si>
  <si>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</si>
  <si>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</si>
  <si>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</si>
  <si>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</si>
  <si>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</si>
  <si>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</si>
  <si>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</si>
  <si>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</si>
  <si>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</si>
  <si>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</si>
  <si>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MidAmerican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</si>
  <si>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</si>
  <si>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</si>
  <si>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</si>
  <si>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</si>
  <si>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</si>
  <si>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</si>
  <si>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</si>
  <si>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</si>
  <si>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</si>
  <si>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</si>
  <si>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</si>
  <si>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</si>
  <si>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</si>
  <si>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</si>
  <si>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</si>
  <si>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</si>
  <si>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</si>
  <si>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</si>
  <si>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</si>
  <si>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</si>
  <si>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</si>
  <si>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</si>
  <si>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</si>
  <si>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Mayne &amp; Mertz</t>
  </si>
  <si>
    <t>V01233</t>
  </si>
  <si>
    <t>Wilmar Pipeline Inc.</t>
  </si>
  <si>
    <t>V33609</t>
  </si>
  <si>
    <t>Scana Energy Marketing</t>
  </si>
  <si>
    <t>DePaolis</t>
  </si>
  <si>
    <t>V33651</t>
  </si>
  <si>
    <t>V34802</t>
  </si>
  <si>
    <t>V53514</t>
  </si>
  <si>
    <t>TotalFinaElf</t>
  </si>
  <si>
    <t>South Carolina Pipeline Corp.</t>
  </si>
  <si>
    <t>FT-Gulfeast</t>
  </si>
  <si>
    <t>PCS Nitrogen Fetilizer</t>
  </si>
  <si>
    <t>UGI Utilities</t>
  </si>
  <si>
    <t>V35258</t>
  </si>
  <si>
    <t>Southern Company</t>
  </si>
  <si>
    <t>DeMoes</t>
  </si>
  <si>
    <t>V40482</t>
  </si>
  <si>
    <t>V42530</t>
  </si>
  <si>
    <t>City of Tallahasee</t>
  </si>
  <si>
    <t>V42399.1</t>
  </si>
  <si>
    <t>V42399.2</t>
  </si>
  <si>
    <t>V47584</t>
  </si>
  <si>
    <t>Tropicana</t>
  </si>
  <si>
    <t>V48276.2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</si>
  <si>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</si>
  <si>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</si>
  <si>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</si>
  <si>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</si>
  <si>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</si>
  <si>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</si>
  <si>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</si>
  <si>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</si>
  <si>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</si>
  <si>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</si>
  <si>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</si>
  <si>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</si>
  <si>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</si>
  <si>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</si>
  <si>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</si>
  <si>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</si>
  <si>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</si>
  <si>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Crosstex</t>
  </si>
  <si>
    <t>V55511.1</t>
  </si>
  <si>
    <t>NRG</t>
  </si>
  <si>
    <t>v57832.1</t>
  </si>
  <si>
    <t>IDACORP</t>
  </si>
  <si>
    <t>SHORELINE GAS</t>
  </si>
  <si>
    <t>TAYLOR</t>
  </si>
  <si>
    <t>END USERES</t>
  </si>
  <si>
    <t>MGAG</t>
  </si>
  <si>
    <t>AGL</t>
  </si>
  <si>
    <t>SOUTHSTAR ENERGY</t>
  </si>
  <si>
    <t>UNOCAL</t>
  </si>
  <si>
    <t>HUNT PETROLEUM</t>
  </si>
  <si>
    <t>Elk River</t>
  </si>
  <si>
    <t>South Florida</t>
  </si>
  <si>
    <t>Zivley</t>
  </si>
  <si>
    <t>V48431</t>
  </si>
  <si>
    <t>Ena Upstream</t>
  </si>
  <si>
    <t>Ft-Intra-Gulf</t>
  </si>
  <si>
    <t>V48517</t>
  </si>
  <si>
    <t>V51091</t>
  </si>
  <si>
    <t>ferries</t>
  </si>
  <si>
    <t>V51004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</si>
  <si>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</si>
  <si>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</si>
  <si>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</si>
  <si>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</si>
  <si>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</si>
  <si>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</si>
  <si>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</si>
  <si>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</si>
  <si>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</si>
  <si>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</si>
  <si>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Indeck Pepperell</t>
  </si>
  <si>
    <t>V56976</t>
  </si>
  <si>
    <t>Columbia Gas Transmission</t>
  </si>
  <si>
    <t>Goodell</t>
  </si>
  <si>
    <t>V56556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</si>
  <si>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</si>
  <si>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</si>
  <si>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</si>
  <si>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</si>
  <si>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</si>
  <si>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</si>
  <si>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</si>
  <si>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</si>
  <si>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</si>
  <si>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</si>
  <si>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</si>
  <si>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</si>
  <si>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</si>
  <si>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</si>
  <si>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</si>
  <si>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</si>
  <si>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</si>
  <si>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</si>
  <si>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</si>
  <si>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</si>
  <si>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</si>
  <si>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</si>
  <si>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</si>
  <si>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</si>
  <si>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</si>
  <si>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</si>
  <si>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</si>
  <si>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</si>
  <si>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</si>
  <si>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</si>
  <si>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PSEG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</si>
  <si>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</si>
  <si>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</si>
  <si>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</si>
  <si>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</si>
  <si>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</si>
  <si>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</si>
  <si>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</si>
  <si>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</si>
  <si>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</si>
  <si>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</si>
  <si>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</si>
  <si>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</si>
  <si>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</si>
  <si>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</si>
  <si>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</si>
  <si>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</si>
  <si>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</si>
  <si>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</si>
  <si>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</si>
  <si>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</si>
  <si>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</si>
  <si>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</si>
  <si>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</si>
  <si>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</si>
  <si>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</si>
  <si>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</si>
  <si>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</si>
  <si>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</si>
  <si>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</si>
  <si>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</si>
  <si>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</si>
  <si>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</si>
  <si>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UGI</t>
  </si>
  <si>
    <t>V43158</t>
  </si>
  <si>
    <t>V47151.1</t>
  </si>
  <si>
    <t>Pepco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</si>
  <si>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</si>
  <si>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</si>
  <si>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</si>
  <si>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</si>
  <si>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</si>
  <si>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</si>
  <si>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</si>
  <si>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</si>
  <si>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</si>
  <si>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</si>
  <si>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V67862</t>
  </si>
  <si>
    <t>Qy7884</t>
  </si>
  <si>
    <t>Ng-price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</si>
  <si>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</si>
  <si>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</si>
  <si>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</si>
  <si>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</si>
  <si>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</si>
  <si>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</si>
  <si>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</si>
  <si>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</si>
  <si>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</si>
  <si>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</si>
  <si>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</si>
  <si>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</si>
  <si>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</si>
  <si>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</si>
  <si>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</si>
  <si>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</si>
  <si>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</si>
  <si>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</si>
  <si>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</si>
  <si>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</si>
  <si>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Imperial Sugar</t>
  </si>
  <si>
    <t>V63497</t>
  </si>
  <si>
    <t>Aux Sable</t>
  </si>
  <si>
    <t>V56206</t>
  </si>
  <si>
    <t>Continental Gas</t>
  </si>
  <si>
    <t>V60302</t>
  </si>
  <si>
    <t>FT-Int-Cen-Mkt2</t>
  </si>
  <si>
    <t>V45278.1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</si>
  <si>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</si>
  <si>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</si>
  <si>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</si>
  <si>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</si>
  <si>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</si>
  <si>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</si>
  <si>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</si>
  <si>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</si>
  <si>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</si>
  <si>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</si>
  <si>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V54350.1</t>
  </si>
  <si>
    <t>V55872.1</t>
  </si>
  <si>
    <t>V59897</t>
  </si>
  <si>
    <t>ultramar</t>
  </si>
  <si>
    <t>V61318</t>
  </si>
  <si>
    <t>marathon</t>
  </si>
  <si>
    <t>V64049</t>
  </si>
  <si>
    <t>Sheetal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</si>
  <si>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</si>
  <si>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</si>
  <si>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</si>
  <si>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</si>
  <si>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</si>
  <si>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</si>
  <si>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</si>
  <si>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</si>
  <si>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</si>
  <si>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</si>
  <si>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</si>
  <si>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</si>
  <si>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</si>
  <si>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</si>
  <si>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</si>
  <si>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</si>
  <si>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</si>
  <si>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</si>
  <si>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</si>
  <si>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</si>
  <si>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</si>
  <si>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</si>
  <si>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</si>
  <si>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</si>
  <si>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</si>
  <si>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</si>
  <si>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</si>
  <si>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</si>
  <si>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v11074</t>
  </si>
  <si>
    <t>V11174.1</t>
  </si>
  <si>
    <t>V11123.1</t>
  </si>
  <si>
    <t>V11091</t>
  </si>
  <si>
    <t>V11092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</si>
  <si>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</si>
  <si>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</si>
  <si>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</si>
  <si>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</si>
  <si>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</si>
  <si>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</si>
  <si>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</si>
  <si>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</si>
  <si>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</si>
  <si>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</si>
  <si>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</si>
  <si>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</si>
  <si>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</si>
  <si>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</si>
  <si>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</si>
  <si>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</si>
  <si>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</si>
  <si>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</si>
  <si>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</si>
  <si>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</si>
  <si>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</si>
  <si>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</si>
  <si>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</si>
  <si>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</si>
  <si>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</si>
  <si>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</si>
  <si>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</si>
  <si>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</si>
  <si>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</si>
  <si>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</si>
  <si>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</si>
  <si>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</si>
  <si>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</si>
  <si>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</si>
  <si>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</si>
  <si>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</si>
  <si>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</si>
  <si>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</si>
  <si>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</si>
  <si>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</si>
  <si>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</si>
  <si>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Degussa</t>
  </si>
  <si>
    <t>V25389</t>
  </si>
  <si>
    <t>V25891</t>
  </si>
  <si>
    <t>V28507</t>
  </si>
  <si>
    <t>V28227</t>
  </si>
  <si>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</si>
  <si>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</si>
  <si>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</si>
  <si>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</si>
  <si>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</si>
  <si>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</si>
  <si>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</si>
  <si>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</si>
  <si>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</si>
  <si>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</si>
  <si>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</si>
  <si>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</si>
  <si>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</si>
  <si>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</si>
  <si>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</si>
  <si>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</si>
  <si>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</si>
  <si>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</si>
  <si>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</si>
  <si>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</si>
  <si>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</si>
  <si>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</si>
  <si>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</si>
  <si>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</si>
  <si>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</si>
  <si>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</si>
  <si>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</si>
  <si>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</si>
  <si>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Questar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</si>
  <si>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</si>
  <si>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</si>
  <si>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</si>
  <si>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</si>
  <si>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</si>
  <si>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</si>
  <si>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</si>
  <si>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</si>
  <si>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</si>
  <si>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</si>
  <si>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</si>
  <si>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Westport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</si>
  <si>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</si>
  <si>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</si>
  <si>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</si>
  <si>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</si>
  <si>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</si>
  <si>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</si>
  <si>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</si>
  <si>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</si>
  <si>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</si>
  <si>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</si>
  <si>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</si>
  <si>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</si>
  <si>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</si>
  <si>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</si>
  <si>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</si>
  <si>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</si>
  <si>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</si>
  <si>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</si>
  <si>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</si>
  <si>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</si>
  <si>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</si>
  <si>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</si>
  <si>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</si>
  <si>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</si>
  <si>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</si>
  <si>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</si>
  <si>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</si>
  <si>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</si>
  <si>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</si>
  <si>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</si>
  <si>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</si>
  <si>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</si>
  <si>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</si>
  <si>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</si>
  <si>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</si>
  <si>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</si>
  <si>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</si>
  <si>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</si>
  <si>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</si>
  <si>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</si>
  <si>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</si>
  <si>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</si>
  <si>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</si>
  <si>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</si>
  <si>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</si>
  <si>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</si>
  <si>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</si>
  <si>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</si>
  <si>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</si>
  <si>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</si>
  <si>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</si>
  <si>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</si>
  <si>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</si>
  <si>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</si>
  <si>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</si>
  <si>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</si>
  <si>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</si>
  <si>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</si>
  <si>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</si>
  <si>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</si>
  <si>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</si>
  <si>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</si>
  <si>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</si>
  <si>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</si>
  <si>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</si>
  <si>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</si>
  <si>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</si>
  <si>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</si>
  <si>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</si>
  <si>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</si>
  <si>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</si>
  <si>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</si>
  <si>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</si>
  <si>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</si>
  <si>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</si>
  <si>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</si>
  <si>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</si>
  <si>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</si>
  <si>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</si>
  <si>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</si>
  <si>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</si>
  <si>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</si>
  <si>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</si>
  <si>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</si>
  <si>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</si>
  <si>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</si>
  <si>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</si>
  <si>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</si>
  <si>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</si>
  <si>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</si>
  <si>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</si>
  <si>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</si>
  <si>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</si>
  <si>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</si>
  <si>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</si>
  <si>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</si>
  <si>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</si>
  <si>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</si>
  <si>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</si>
  <si>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</si>
  <si>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</si>
  <si>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</si>
  <si>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</si>
  <si>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</si>
  <si>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</si>
  <si>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</si>
  <si>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</si>
  <si>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</si>
  <si>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</si>
  <si>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</si>
  <si>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</si>
  <si>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</si>
  <si>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</si>
  <si>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</si>
  <si>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</si>
  <si>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</si>
  <si>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</si>
  <si>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</si>
  <si>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</si>
  <si>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</si>
  <si>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</si>
  <si>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</si>
  <si>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</si>
  <si>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</si>
  <si>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</si>
  <si>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</si>
  <si>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</si>
  <si>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</si>
  <si>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</si>
  <si>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</si>
  <si>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</si>
  <si>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</si>
  <si>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</si>
  <si>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</si>
  <si>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</si>
  <si>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</si>
  <si>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</si>
  <si>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</si>
  <si>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</si>
  <si>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</si>
  <si>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</si>
  <si>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</si>
  <si>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</si>
  <si>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</si>
  <si>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</si>
  <si>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</si>
  <si>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</si>
  <si>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</si>
  <si>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</si>
  <si>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</si>
  <si>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</si>
  <si>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</si>
  <si>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</si>
  <si>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</si>
  <si>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</si>
  <si>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</si>
  <si>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</si>
  <si>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</si>
  <si>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</si>
  <si>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</si>
  <si>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</si>
  <si>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</si>
  <si>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</si>
  <si>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</si>
  <si>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</si>
  <si>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</si>
  <si>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</si>
  <si>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</si>
  <si>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</si>
  <si>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</si>
  <si>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</si>
  <si>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</si>
  <si>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</si>
  <si>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</si>
  <si>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</si>
  <si>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</si>
  <si>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</si>
  <si>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</si>
  <si>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</si>
  <si>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</si>
  <si>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</si>
  <si>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</si>
  <si>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</si>
  <si>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</si>
  <si>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</si>
  <si>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</si>
  <si>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</si>
  <si>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</si>
  <si>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</si>
  <si>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</si>
  <si>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</si>
  <si>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</si>
  <si>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</si>
  <si>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</si>
  <si>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</si>
  <si>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</si>
  <si>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</si>
  <si>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</si>
  <si>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</si>
  <si>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</si>
  <si>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</si>
  <si>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</si>
  <si>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</si>
  <si>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</si>
  <si>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</si>
  <si>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</si>
  <si>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</si>
  <si>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</si>
  <si>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</si>
  <si>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</si>
  <si>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</si>
  <si>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</si>
  <si>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</si>
  <si>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</si>
  <si>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</si>
  <si>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</si>
  <si>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V55555</t>
  </si>
  <si>
    <t>Natn'l Steel</t>
  </si>
  <si>
    <t>V67573</t>
  </si>
  <si>
    <t>qz2383</t>
  </si>
  <si>
    <t>V67383</t>
  </si>
  <si>
    <t>V67345</t>
  </si>
  <si>
    <t>V67399</t>
  </si>
  <si>
    <t>V67186</t>
  </si>
  <si>
    <t>V67008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</si>
  <si>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</si>
  <si>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</si>
  <si>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</si>
  <si>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</si>
  <si>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</si>
  <si>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</si>
  <si>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</si>
  <si>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</si>
  <si>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</si>
  <si>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</si>
  <si>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</si>
  <si>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</si>
  <si>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</si>
  <si>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</si>
  <si>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</si>
  <si>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</si>
  <si>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</si>
  <si>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</si>
  <si>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</si>
  <si>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</si>
  <si>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</si>
  <si>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</si>
  <si>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Thiele Kaolin</t>
  </si>
  <si>
    <t>Old Deal</t>
  </si>
  <si>
    <t>Cabit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</si>
  <si>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</si>
  <si>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</si>
  <si>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</si>
  <si>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</si>
  <si>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</si>
  <si>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</si>
  <si>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</si>
  <si>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</si>
  <si>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</si>
  <si>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</si>
  <si>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</si>
  <si>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</si>
  <si>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</si>
  <si>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</si>
  <si>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</si>
  <si>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</si>
  <si>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</si>
  <si>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</si>
  <si>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</si>
  <si>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</si>
  <si>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</si>
  <si>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</si>
  <si>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</si>
  <si>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</si>
  <si>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</si>
  <si>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</si>
  <si>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</si>
  <si>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Exelon</t>
  </si>
  <si>
    <t>NE Origination</t>
  </si>
  <si>
    <t>NE ORIG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</si>
  <si>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</si>
  <si>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</si>
  <si>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</si>
  <si>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</si>
  <si>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</si>
  <si>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</si>
  <si>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</si>
  <si>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</si>
  <si>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</si>
  <si>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</si>
  <si>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</si>
  <si>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</si>
  <si>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</si>
  <si>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No Value Deals (1)</t>
  </si>
  <si>
    <t>No Value Deals (9)</t>
  </si>
  <si>
    <t>Ercot Orig Count</t>
  </si>
  <si>
    <t>Gas Origination -  Mid Market West Count</t>
  </si>
  <si>
    <t>Middle Market - Nymex Count</t>
  </si>
  <si>
    <t>Hafslund Energy Trading, LLC</t>
  </si>
  <si>
    <t>El Paso Electric Company</t>
  </si>
  <si>
    <t>US West Power Phy Fwd CAISO</t>
  </si>
  <si>
    <t>US Pwr Phy CAISO NP15 Peak               21-30Jun01      USD/MWh</t>
  </si>
  <si>
    <t>US Pwr Phy Firm  PALVE OffPk             03-31Jul01      USD/MWh</t>
  </si>
  <si>
    <t>NP-15</t>
  </si>
  <si>
    <t>PALO VERDE</t>
  </si>
  <si>
    <t>Central Illinois Light Company</t>
  </si>
  <si>
    <t>Exelon Generation Company, LLC</t>
  </si>
  <si>
    <t>Morgan Stanley Capital Group Inc.</t>
  </si>
  <si>
    <t>The Energy Authority, Inc.</t>
  </si>
  <si>
    <t>ANP Marketing Company</t>
  </si>
  <si>
    <t>Engage Energy America LLC</t>
  </si>
  <si>
    <t>Griffin Energy Marketing, L.L.C.</t>
  </si>
  <si>
    <t>Ontario Power Generation Inc.</t>
  </si>
  <si>
    <t>South Carolina Electric &amp; Gas Company</t>
  </si>
  <si>
    <t>TXU Electric Company</t>
  </si>
  <si>
    <t>US East Power Phy Fwd Firm Unplan B</t>
  </si>
  <si>
    <t>US Pwr Phy Firm  COMED Off-Peak          05-30Jun01      USD/MWh</t>
  </si>
  <si>
    <t>US Pwr Phy Firm  COMED Peak              18Jun01         USD/MWh</t>
  </si>
  <si>
    <t>US Pwr Phy Firm  Cinergy Peak            27Jun01         USD/MWh</t>
  </si>
  <si>
    <t>US Pwr Phy Firm  Cinergy Peak            29Jun01         USD/MWh</t>
  </si>
  <si>
    <t>US Pwr Phy Firm  NEPOOL Peak             02Jul01         USD/MWh</t>
  </si>
  <si>
    <t>US Pwr Phy Firm  NEPOOL Peak             27Jun01         USD/MWh</t>
  </si>
  <si>
    <t>US Pwr Phy Firm  NEPOOL Peak             14Jun01         USD/MWh</t>
  </si>
  <si>
    <t>US Pwr Fin Swap  ISO NY Z-A Peak         15Jun01         USD/MWh</t>
  </si>
  <si>
    <t>US Pwr Phy Firm  TVA Peak                08Jun01         USD/MWh</t>
  </si>
  <si>
    <t>US Pwr Phy Unp B ERCOT Peak              20Jun01         USD/MWh</t>
  </si>
  <si>
    <t>EPMI-Midwest</t>
  </si>
  <si>
    <t>NEPOOL PTF</t>
  </si>
  <si>
    <t>NYISO Zone A (WEST)</t>
  </si>
  <si>
    <t>ST-SERC</t>
  </si>
  <si>
    <t>TVA  (Into) System Border</t>
  </si>
  <si>
    <t>ST-ERCOT</t>
  </si>
  <si>
    <t>ERCOT System</t>
  </si>
  <si>
    <t>AEC Storage and Hub Services Inc.</t>
  </si>
  <si>
    <t xml:space="preserve">US Gas Phy Fwd Firm &lt; or = 1Mo </t>
  </si>
  <si>
    <t>US Gas Phy       NGPL Midcont            23-25Jun01      USD/MM</t>
  </si>
  <si>
    <t>IF-NGPL/MIDCON</t>
  </si>
  <si>
    <t>Calcasieu Gas Gathering System</t>
  </si>
  <si>
    <t>Florida Gas Utility</t>
  </si>
  <si>
    <t>Riley Natural Gas Company</t>
  </si>
  <si>
    <t>Sequent Energy Management, LLC</t>
  </si>
  <si>
    <t>US Gas Phy       HeHub                   09-11Jun01      USD/MM</t>
  </si>
  <si>
    <t>US Gas Phy       FGT Z2                  22Jun01         USD/MM</t>
  </si>
  <si>
    <t>US Gas Phy       Dom SP TT               Jul01           USD/MM</t>
  </si>
  <si>
    <t>US Gas Phy       SONAT Z-0 Tier2 Pool    21Jun01         USD/MM</t>
  </si>
  <si>
    <t>ENA-IM NE GULF1</t>
  </si>
  <si>
    <t>IF-HEHUB</t>
  </si>
  <si>
    <t>ENA-IM NE GULF4</t>
  </si>
  <si>
    <t>IF-FGT/Z2</t>
  </si>
  <si>
    <t>ENA-IM ME CNG</t>
  </si>
  <si>
    <t>IF-CNG/APPALACH</t>
  </si>
  <si>
    <t>IF-SONAT/LA</t>
  </si>
  <si>
    <t>Forest Oil Corporation</t>
  </si>
  <si>
    <t>Gulf South Pipeline Company, LP</t>
  </si>
  <si>
    <t>Vitol Capital Management Ltd.</t>
  </si>
  <si>
    <t>XTO Energy Inc.</t>
  </si>
  <si>
    <t>US Gas Swap      Nymex                   Nov01-Mar02     USD/MM</t>
  </si>
  <si>
    <t>US Gas Swap      Nymex                   Aug01           USD/MM-L</t>
  </si>
  <si>
    <t>US Gas Swap      Nymex                   Jul01           USD/MM</t>
  </si>
  <si>
    <t>Middle Market -West Count</t>
  </si>
  <si>
    <t>Midwest Orig Count</t>
  </si>
  <si>
    <t>NE Origination Count</t>
  </si>
  <si>
    <t>SE Origination Count</t>
  </si>
  <si>
    <t>West Power Mid-Market Count</t>
  </si>
  <si>
    <t>REGION</t>
  </si>
  <si>
    <t>EOL ID</t>
  </si>
  <si>
    <t>Transaction Date</t>
  </si>
  <si>
    <t>Product Type</t>
  </si>
  <si>
    <t>US Gas Fin Swap</t>
  </si>
  <si>
    <t>US East Power Phy Fwd Firm</t>
  </si>
  <si>
    <t>US East Power Fin Swap</t>
  </si>
  <si>
    <t>US Gas Fin Opt Put</t>
  </si>
  <si>
    <t>CAN Power Fin Swap</t>
  </si>
  <si>
    <t>CAN Gas Phy Fwd Firm West &lt; or = 1Mo</t>
  </si>
  <si>
    <t xml:space="preserve">US Gas Phy Fwd Firm non-TX &lt; or = 1Mo </t>
  </si>
  <si>
    <t>US West Power Phy Fwd Firm</t>
  </si>
  <si>
    <t>US Gas Phy Fwd Firm non-TX &lt; or = 1Mo (RESTRICTED)</t>
  </si>
  <si>
    <t>Product</t>
  </si>
  <si>
    <t>Risk Book</t>
  </si>
  <si>
    <t>LOCATION</t>
  </si>
  <si>
    <t>US Gas Swap      Nymex                   Jun01           USD/MM</t>
  </si>
  <si>
    <t>NX1</t>
  </si>
  <si>
    <t>US Pwr Phy Firm  Cinergy Peak            Jun01           USD/MWh</t>
  </si>
  <si>
    <t>ST-ECAR</t>
  </si>
  <si>
    <t>CINERGY (Into) System</t>
  </si>
  <si>
    <t>US Pwr Fin Swap  ISO NY Z-G Peak         04May01         USD/MWh</t>
  </si>
  <si>
    <t>ST-New England</t>
  </si>
  <si>
    <t>NYISO Zone G (HUD VL)</t>
  </si>
  <si>
    <t>US Gas Fin Opt   NYMEX        EP3.5      Jul01           USD/MM-L</t>
  </si>
  <si>
    <t>NG EXOTIC</t>
  </si>
  <si>
    <t>NXB2</t>
  </si>
  <si>
    <t>CAN Pwr Swap     PPoA Flat               02May01         CAD/MWh</t>
  </si>
  <si>
    <t>ST Alberta</t>
  </si>
  <si>
    <t>Financial Deal - R21 (Alberta)</t>
  </si>
  <si>
    <t>CAN Gas Phy      NIT                     31May01         CAD/GJ</t>
  </si>
  <si>
    <t>EC-IM Canada West</t>
  </si>
  <si>
    <t>AECO-CDN/IM</t>
  </si>
  <si>
    <t>US Pwr Phy Firm  Entergy Peak            Jun01           USD/MWh</t>
  </si>
  <si>
    <t>LT-SPP</t>
  </si>
  <si>
    <t>Entergy (Into) System Border</t>
  </si>
  <si>
    <t>US Gas Phy       TranscoZ6NNY            05-07May01      USD/MM</t>
  </si>
  <si>
    <t>ENA-IM ME NEW YORK</t>
  </si>
  <si>
    <t>TRANSCO/Z6NONNY</t>
  </si>
  <si>
    <t>US Pwr Phy Firm  SOCO Peak               Jun01           USD/MWh</t>
  </si>
  <si>
    <t>LT-SERC</t>
  </si>
  <si>
    <t>SOCO (Into) System</t>
  </si>
  <si>
    <t>US Pwr Phy Firm  Mid-C Peak              02May01         USD/MWh</t>
  </si>
  <si>
    <t>MID COLUMBIA</t>
  </si>
  <si>
    <t>US Gas Phy       Transco Z6 NY           04Apr01         USD/MM</t>
  </si>
  <si>
    <t>IF-TRANSCO/Z6</t>
  </si>
  <si>
    <t>US Gas Phy       ANR SW Pool             04Apr01         USD/MM</t>
  </si>
  <si>
    <t>ENA-IM Mid Central South</t>
  </si>
  <si>
    <t>IF-ANR/OK</t>
  </si>
  <si>
    <t>US Gas Phy       EP Blanco Avg           05Apr01         USD/MM</t>
  </si>
  <si>
    <t>ENA - IM West</t>
  </si>
  <si>
    <t>IF-ELPO/SJ</t>
  </si>
  <si>
    <t>US Pwr Phy Firm  COMED Peak              09Apr01         USD/MWh</t>
  </si>
  <si>
    <t>ST-Main</t>
  </si>
  <si>
    <t>COMED (into) System Border</t>
  </si>
  <si>
    <t>US Pwr Phy Firm  Mid-C Peak              12Apr01         USD/MWh</t>
  </si>
  <si>
    <t>US Gas Phy       Exxon Katy              18Apr01         USD/MM</t>
  </si>
  <si>
    <t>HPLC - IM HPLC</t>
  </si>
  <si>
    <t>IF-KATY</t>
  </si>
  <si>
    <t>US Gas Phy       TENN 800                20Apr01         USD/MM</t>
  </si>
  <si>
    <t>ENA-IM NE GULF3</t>
  </si>
  <si>
    <t>IF-TENN/LA_OFF</t>
  </si>
  <si>
    <t>US Pwr Phy Firm  Mid-C OffPk             May01           USD/MWh</t>
  </si>
  <si>
    <t>US Pwr Phy Firm  COMED Peak              24Apr01         USD/MWh</t>
  </si>
  <si>
    <t>US Pwr Phy Firm  COMED Peak              26Apr01         USD/MWh</t>
  </si>
  <si>
    <t>US Gas Phy       TENN 800                25Apr01         USD/MM</t>
  </si>
  <si>
    <t>US Gas Phy       TCO Pool                26Apr01         USD/MM</t>
  </si>
  <si>
    <t>ENA-IM ME TCO</t>
  </si>
  <si>
    <t>IF-CGT/APPALAC</t>
  </si>
  <si>
    <t>US Gas Phy       TENN 800                26Apr01         USD/MM</t>
  </si>
  <si>
    <t>US Gas Phy       TENN Z-0                01May01         USD/MM</t>
  </si>
  <si>
    <t>IF-TENN/TX</t>
  </si>
  <si>
    <t xml:space="preserve">US Gas Phy Fwd Firm TX &lt; or = 1Mo </t>
  </si>
  <si>
    <t>For US Gas and Power</t>
  </si>
  <si>
    <t>U.S. Natural Gas</t>
  </si>
  <si>
    <t>Total Central Gas New Customers</t>
  </si>
  <si>
    <t>Target Central Gas New Customers</t>
  </si>
  <si>
    <t>U.S. Power</t>
  </si>
  <si>
    <t>Total East Gas New Customers</t>
  </si>
  <si>
    <t>Target East Gas New Customers</t>
  </si>
  <si>
    <t>Total Financial Gas New Customers</t>
  </si>
  <si>
    <t>Target Financial Gas New Customers</t>
  </si>
  <si>
    <t>Target Texas Gas New Customers</t>
  </si>
  <si>
    <t>Total Texas Gas New Customers</t>
  </si>
  <si>
    <t>Total West Gas New Customers</t>
  </si>
  <si>
    <t>Target West Gas New Customers</t>
  </si>
  <si>
    <t>Total Canada New Customers</t>
  </si>
  <si>
    <t>Target Canada New Customers</t>
  </si>
  <si>
    <t>Total West Power New Customers</t>
  </si>
  <si>
    <t>Target West Power New Customers</t>
  </si>
  <si>
    <t>Total East Power New Customers</t>
  </si>
  <si>
    <t>Target East Power New Customers</t>
  </si>
  <si>
    <t>Total Alberta New Customers</t>
  </si>
  <si>
    <t>Target Alberta New Customers</t>
  </si>
  <si>
    <t>Total New Customers</t>
  </si>
  <si>
    <t>Target New Customers</t>
  </si>
  <si>
    <t>EnronOnline New Counterparties for Year 2001--Second Quarter</t>
  </si>
  <si>
    <t>BP Corporation North America Inc.</t>
  </si>
  <si>
    <t>Carolina Power &amp; Light Company</t>
  </si>
  <si>
    <t>Central Hudson Gas &amp; Electric Corporation</t>
  </si>
  <si>
    <t>Empire District Electric Company</t>
  </si>
  <si>
    <t>ENMAX Energy Corporation</t>
  </si>
  <si>
    <t>Midstream Energy Marketing, Inc.</t>
  </si>
  <si>
    <t>ONEOK Power Marketing Company</t>
  </si>
  <si>
    <t>Richardson Energy Marketing, Ltd.</t>
  </si>
  <si>
    <t>South Jersey Resources Group LLC</t>
  </si>
  <si>
    <t>Southern Company Services, Inc.</t>
  </si>
  <si>
    <t>TransCanada Power, a division of TransCanada Energy Ltd.</t>
  </si>
  <si>
    <t>ECC</t>
  </si>
  <si>
    <t>Texaco Energy Marketing L.P.</t>
  </si>
  <si>
    <t>NG Energy Trading, L.L.C.</t>
  </si>
  <si>
    <t>SG Interests I, Ltd.</t>
  </si>
  <si>
    <t>Peco Energy Company</t>
  </si>
  <si>
    <t>City of Tacoma, Department of Public Utilities (dba Tacoma Power)</t>
  </si>
  <si>
    <t>Kinder Morgan Texas Pipeline, L.P.</t>
  </si>
  <si>
    <t>J. M. Huber Corporation</t>
  </si>
  <si>
    <t>Public Utility Dist. No. 2 of Grant Cty</t>
  </si>
  <si>
    <t>Alliant Energy Corporate Services, Inc., as authorized agent for and on behalf of IES Util</t>
  </si>
  <si>
    <t>Westport Oil &amp; Gas Company, Inc.</t>
  </si>
  <si>
    <t>Alliant Energy Corporate Services, Inc., as authorized agent</t>
  </si>
  <si>
    <t>EnergyUSA - Appalachian Corp</t>
  </si>
  <si>
    <t>National Fuel Gas Distribution Corporation</t>
  </si>
  <si>
    <t>Highland Energy Company</t>
  </si>
  <si>
    <t>Midwest Power</t>
  </si>
  <si>
    <t>Northeast Power</t>
  </si>
  <si>
    <t>Southeast Power</t>
  </si>
  <si>
    <t>Financial Gas</t>
  </si>
  <si>
    <t>Canada-Gas</t>
  </si>
  <si>
    <t>East Gas</t>
  </si>
  <si>
    <t>Central Gas</t>
  </si>
  <si>
    <t>West Gas</t>
  </si>
  <si>
    <t>Texas Gas</t>
  </si>
  <si>
    <t>Alberta Power</t>
  </si>
  <si>
    <t>Counterparty</t>
  </si>
  <si>
    <t>Grand Count</t>
  </si>
  <si>
    <t>West Power</t>
  </si>
  <si>
    <t>Deal #</t>
  </si>
  <si>
    <t>Deal Date</t>
  </si>
  <si>
    <t>Origination</t>
  </si>
  <si>
    <t>Granting Book</t>
  </si>
  <si>
    <t>Originator</t>
  </si>
  <si>
    <t>Value</t>
  </si>
  <si>
    <t>Old Dominion</t>
  </si>
  <si>
    <t>East Power</t>
  </si>
  <si>
    <t>Dalton</t>
  </si>
  <si>
    <t>FT-CAND-EGSC</t>
  </si>
  <si>
    <t>ng-price</t>
  </si>
  <si>
    <t>Palo Alto</t>
  </si>
  <si>
    <t>VC0975</t>
  </si>
  <si>
    <t>KCS</t>
  </si>
  <si>
    <t>Energy Capital Resources</t>
  </si>
  <si>
    <t>NG-Price</t>
  </si>
  <si>
    <t>Quick</t>
  </si>
  <si>
    <t>E%0439.1</t>
  </si>
  <si>
    <t>Reliant Energy</t>
  </si>
  <si>
    <t>Gas Assets</t>
  </si>
  <si>
    <t>FT-HPLC</t>
  </si>
  <si>
    <t>J. Wallis</t>
  </si>
  <si>
    <t>Accrual Value</t>
  </si>
  <si>
    <t>B. Riley</t>
  </si>
  <si>
    <t>Facility Fees</t>
  </si>
  <si>
    <t>S. Schneider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</si>
  <si>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</si>
  <si>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</si>
  <si>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</si>
  <si>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</si>
  <si>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</si>
  <si>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</si>
  <si>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</si>
  <si>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FT-WELLHEAD</t>
  </si>
  <si>
    <t>Hilgurt</t>
  </si>
  <si>
    <t>excelon energy</t>
  </si>
  <si>
    <t>Gas Origination - West</t>
  </si>
  <si>
    <t>FT-Denver</t>
  </si>
  <si>
    <t>Lucci</t>
  </si>
  <si>
    <t>Sinclair Oil</t>
  </si>
  <si>
    <t>Rainbow Gas</t>
  </si>
  <si>
    <t>Dominion E&amp;P</t>
  </si>
  <si>
    <t>VB5063</t>
  </si>
  <si>
    <t>EJW Family</t>
  </si>
  <si>
    <t>VB4828</t>
  </si>
  <si>
    <t>Patina Oil</t>
  </si>
  <si>
    <t>VC0613.1</t>
  </si>
  <si>
    <t>e-prime</t>
  </si>
  <si>
    <t>Fuller</t>
  </si>
  <si>
    <t>VC2610.1</t>
  </si>
  <si>
    <t>HS Energy Services</t>
  </si>
  <si>
    <t>Orro</t>
  </si>
  <si>
    <t>CMS</t>
  </si>
  <si>
    <t>Retex</t>
  </si>
  <si>
    <t>Kennedy Oil</t>
  </si>
  <si>
    <t>V85231.1</t>
  </si>
  <si>
    <t>E prime</t>
  </si>
  <si>
    <t>FT-Nwest</t>
  </si>
  <si>
    <t>VA7823.1</t>
  </si>
  <si>
    <t>VC3685</t>
  </si>
  <si>
    <t>V98141</t>
  </si>
  <si>
    <t>Arizona Public Service</t>
  </si>
  <si>
    <t>FT-TEXAS</t>
  </si>
  <si>
    <t>Ward</t>
  </si>
  <si>
    <t>FT-WEST</t>
  </si>
  <si>
    <t>QI4184.4</t>
  </si>
  <si>
    <t>VB7504</t>
  </si>
  <si>
    <t>City of Pasadena (May Transport)</t>
  </si>
  <si>
    <t>GD-NEW</t>
  </si>
  <si>
    <t>Transport Model (84 to 87)</t>
  </si>
  <si>
    <t>NWPL</t>
  </si>
  <si>
    <t>Tycholiz</t>
  </si>
  <si>
    <t>Whitt</t>
  </si>
  <si>
    <t>Harrison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</si>
  <si>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</si>
  <si>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</si>
  <si>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</si>
  <si>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</si>
  <si>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</si>
  <si>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</si>
  <si>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</si>
  <si>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</si>
  <si>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</si>
  <si>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</si>
  <si>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V4234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</si>
  <si>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</si>
  <si>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</si>
  <si>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</si>
  <si>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</si>
  <si>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</si>
  <si>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</si>
  <si>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</si>
  <si>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GD-NEWJR</t>
  </si>
  <si>
    <t>V97927.1</t>
  </si>
  <si>
    <t>V89671</t>
  </si>
  <si>
    <t>MGMT-WEST</t>
  </si>
  <si>
    <t>V70861</t>
  </si>
  <si>
    <t>Tucson</t>
  </si>
  <si>
    <t>V80973</t>
  </si>
  <si>
    <t>PaloAlto</t>
  </si>
  <si>
    <t>VA2303</t>
  </si>
  <si>
    <t>NA4410</t>
  </si>
  <si>
    <t>VA7344</t>
  </si>
  <si>
    <t>AES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</si>
  <si>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</si>
  <si>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</si>
  <si>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</si>
  <si>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</si>
  <si>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</si>
  <si>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</si>
  <si>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</si>
  <si>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</si>
  <si>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</si>
  <si>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</si>
  <si>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V98819</t>
  </si>
  <si>
    <t>Marathon</t>
  </si>
  <si>
    <t>VC7923</t>
  </si>
  <si>
    <t>VB6943.1</t>
  </si>
  <si>
    <t>Mexichem</t>
  </si>
  <si>
    <t>Mexico Origination</t>
  </si>
  <si>
    <t>Perez</t>
  </si>
  <si>
    <t>V95630.1</t>
  </si>
  <si>
    <t>Vitro</t>
  </si>
  <si>
    <t>Mexico origination</t>
  </si>
  <si>
    <t>Williams</t>
  </si>
  <si>
    <t>VC0510</t>
  </si>
  <si>
    <t>Fibras</t>
  </si>
  <si>
    <t>VC0539</t>
  </si>
  <si>
    <t>Nylon De Mexico</t>
  </si>
  <si>
    <t>VC0552</t>
  </si>
  <si>
    <t>Polykron</t>
  </si>
  <si>
    <t>VC0578</t>
  </si>
  <si>
    <t>Univex</t>
  </si>
  <si>
    <t>VC3376.1</t>
  </si>
  <si>
    <t>Lamosa</t>
  </si>
  <si>
    <t>VC3366</t>
  </si>
  <si>
    <t>Nemek</t>
  </si>
  <si>
    <t>VC3371</t>
  </si>
  <si>
    <t>Sanitarios</t>
  </si>
  <si>
    <t>VC7636</t>
  </si>
  <si>
    <t>Sigma</t>
  </si>
  <si>
    <t>VD8049</t>
  </si>
  <si>
    <t>VD7864</t>
  </si>
  <si>
    <t>Fibras/Nylon/Polykron</t>
  </si>
  <si>
    <t>V55945</t>
  </si>
  <si>
    <t>Vermont Gas</t>
  </si>
  <si>
    <t>Middle Market - Canada</t>
  </si>
  <si>
    <t>Grant Oh</t>
  </si>
  <si>
    <t>Q21100</t>
  </si>
  <si>
    <t>Premstar</t>
  </si>
  <si>
    <t>V69659</t>
  </si>
  <si>
    <t>Energy West</t>
  </si>
  <si>
    <t>Howard Sangwine</t>
  </si>
  <si>
    <t>V70857</t>
  </si>
  <si>
    <t>V70842</t>
  </si>
  <si>
    <t>Domtar</t>
  </si>
  <si>
    <t>Cyntia Pastega</t>
  </si>
  <si>
    <t>V73904</t>
  </si>
  <si>
    <t>V74125</t>
  </si>
  <si>
    <t>Vermont</t>
  </si>
  <si>
    <t>V74140</t>
  </si>
  <si>
    <t>V73942</t>
  </si>
  <si>
    <t>Husky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</si>
  <si>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</si>
  <si>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</si>
  <si>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</si>
  <si>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</si>
  <si>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</si>
  <si>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</si>
  <si>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</si>
  <si>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</si>
  <si>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Dean Drozdiak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</si>
  <si>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</si>
  <si>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</si>
  <si>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</si>
  <si>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</si>
  <si>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</si>
  <si>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</si>
  <si>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</si>
  <si>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</si>
  <si>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</si>
  <si>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</si>
  <si>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</si>
  <si>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</si>
  <si>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</si>
  <si>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</si>
  <si>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</si>
  <si>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</si>
  <si>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</si>
  <si>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</si>
  <si>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</si>
  <si>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</si>
  <si>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</si>
  <si>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</si>
  <si>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</si>
  <si>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</si>
  <si>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</si>
  <si>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</si>
  <si>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Gerry Hrap</t>
  </si>
  <si>
    <t>VA3935</t>
  </si>
  <si>
    <t>VB7367</t>
  </si>
  <si>
    <t>VB7372</t>
  </si>
  <si>
    <t>VB7389</t>
  </si>
  <si>
    <t>VB9202</t>
  </si>
  <si>
    <t>VB9229</t>
  </si>
  <si>
    <t>VC5925</t>
  </si>
  <si>
    <t>VC6042</t>
  </si>
  <si>
    <t>Sunoco</t>
  </si>
  <si>
    <t>VC6167</t>
  </si>
  <si>
    <t>VC6316</t>
  </si>
  <si>
    <t>EOG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</si>
  <si>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</si>
  <si>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</si>
  <si>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</si>
  <si>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</si>
  <si>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</si>
  <si>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</si>
  <si>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</si>
  <si>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</si>
  <si>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</si>
  <si>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Cowan</t>
  </si>
  <si>
    <t>VD8241</t>
  </si>
  <si>
    <t>Petro Canada</t>
  </si>
  <si>
    <t>VD8265</t>
  </si>
  <si>
    <t>Eric Le Dain</t>
  </si>
  <si>
    <t>Birch Hill / Ranch Res</t>
  </si>
  <si>
    <t>FT-CAND-EGSC-A</t>
  </si>
  <si>
    <t>VB7248</t>
  </si>
  <si>
    <t>Georgia-Pacific</t>
  </si>
  <si>
    <t>FT-CAND-EGSC-EA</t>
  </si>
  <si>
    <t>VC1331</t>
  </si>
  <si>
    <t>Northstar</t>
  </si>
  <si>
    <t>FT-CAND-EGSC-OP</t>
  </si>
  <si>
    <t>VC1001</t>
  </si>
  <si>
    <t>V70296</t>
  </si>
  <si>
    <t>CILCO</t>
  </si>
  <si>
    <t>Middle Market - Central</t>
  </si>
  <si>
    <t>Enpower</t>
  </si>
  <si>
    <t>Carrabine</t>
  </si>
  <si>
    <t>VC3049</t>
  </si>
  <si>
    <t>NG Energy</t>
  </si>
  <si>
    <t>FT-INT- CEN-MKT2</t>
  </si>
  <si>
    <t>Pollan</t>
  </si>
  <si>
    <t>NG-ENERGY</t>
  </si>
  <si>
    <t>FT-INT-CEN-MGMT</t>
  </si>
  <si>
    <t>VC2957</t>
  </si>
  <si>
    <t>ENTERGY LOUSIANA</t>
  </si>
  <si>
    <t>FT-INT-CEN-MID</t>
  </si>
  <si>
    <t>Frihart</t>
  </si>
  <si>
    <t>V72539.1/2</t>
  </si>
  <si>
    <t>EES</t>
  </si>
  <si>
    <t>FT-Ontario</t>
  </si>
  <si>
    <t>Patel</t>
  </si>
  <si>
    <t>V80300</t>
  </si>
  <si>
    <t>Cilco</t>
  </si>
  <si>
    <t>ft-ontario</t>
  </si>
  <si>
    <t>V80312.1</t>
  </si>
  <si>
    <t>Midamerican</t>
  </si>
  <si>
    <t>V82176.2</t>
  </si>
  <si>
    <t>V90168.1</t>
  </si>
  <si>
    <t>V95332</t>
  </si>
  <si>
    <t>VA5892</t>
  </si>
  <si>
    <t>Consumers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</si>
  <si>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</si>
  <si>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</si>
  <si>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</si>
  <si>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</si>
  <si>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</si>
  <si>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</si>
  <si>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</si>
  <si>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</si>
  <si>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GD-CENTRAL</t>
  </si>
  <si>
    <t>gd-central</t>
  </si>
  <si>
    <t>V80595.1</t>
  </si>
  <si>
    <t>wpl</t>
  </si>
  <si>
    <t>pollan</t>
  </si>
  <si>
    <t>V93275.1</t>
  </si>
  <si>
    <t>utilicorp</t>
  </si>
  <si>
    <t>VC3697.2</t>
  </si>
  <si>
    <t>Alcoa</t>
  </si>
  <si>
    <t>VC3697.3</t>
  </si>
  <si>
    <t>VD8091.1</t>
  </si>
  <si>
    <t>frihart</t>
  </si>
  <si>
    <t>V78409</t>
  </si>
  <si>
    <t>MUDO</t>
  </si>
  <si>
    <t>GD-options</t>
  </si>
  <si>
    <t>V69527</t>
  </si>
  <si>
    <t>Wps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</si>
  <si>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</si>
  <si>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</si>
  <si>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</si>
  <si>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</si>
  <si>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</si>
  <si>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</si>
  <si>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</si>
  <si>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</si>
  <si>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</si>
  <si>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</si>
  <si>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</si>
  <si>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</si>
  <si>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</si>
  <si>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</si>
  <si>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</si>
  <si>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</si>
  <si>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</si>
  <si>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</si>
  <si>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</si>
  <si>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WPSEnergy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</si>
  <si>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</si>
  <si>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</si>
  <si>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</si>
  <si>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</si>
  <si>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</si>
  <si>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</si>
  <si>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</si>
  <si>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</si>
  <si>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</si>
  <si>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</si>
  <si>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</si>
  <si>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</si>
  <si>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</si>
  <si>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</si>
  <si>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</si>
  <si>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</si>
  <si>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</si>
  <si>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WPS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</si>
  <si>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</si>
  <si>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</si>
  <si>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</si>
  <si>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</si>
  <si>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</si>
  <si>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</si>
  <si>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</si>
  <si>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</si>
  <si>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</si>
  <si>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</si>
  <si>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</si>
  <si>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</si>
  <si>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</si>
  <si>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Wisconsin</t>
  </si>
  <si>
    <t>VA5309</t>
  </si>
  <si>
    <t>VA7261</t>
  </si>
  <si>
    <t>VA7320</t>
  </si>
  <si>
    <t>VB0308</t>
  </si>
  <si>
    <t>VBA9969</t>
  </si>
  <si>
    <t>Mid American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</si>
  <si>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</si>
  <si>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</si>
  <si>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</si>
  <si>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</si>
  <si>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</si>
  <si>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</si>
  <si>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</si>
  <si>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</si>
  <si>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</si>
  <si>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</si>
  <si>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</si>
  <si>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</si>
  <si>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</si>
  <si>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</si>
  <si>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</si>
  <si>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</si>
  <si>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</si>
  <si>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</si>
  <si>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</si>
  <si>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</si>
  <si>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</si>
  <si>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</si>
  <si>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</si>
  <si>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</si>
  <si>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</si>
  <si>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</si>
  <si>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</si>
  <si>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Prior Energy</t>
  </si>
  <si>
    <t>Middle Market - East</t>
  </si>
  <si>
    <t>FT-EAST</t>
  </si>
  <si>
    <t>Black</t>
  </si>
  <si>
    <t>V81011</t>
  </si>
  <si>
    <t>TotalFinalElf</t>
  </si>
  <si>
    <t>Depaolis</t>
  </si>
  <si>
    <t>V85848</t>
  </si>
  <si>
    <t>Enron Energy Services</t>
  </si>
  <si>
    <t>ft-east</t>
  </si>
  <si>
    <t>Taylor</t>
  </si>
  <si>
    <t>VA6791</t>
  </si>
  <si>
    <t>Superior Natural Gas</t>
  </si>
  <si>
    <t>Pereira</t>
  </si>
  <si>
    <t>VA2311.1</t>
  </si>
  <si>
    <t>FP&amp;L</t>
  </si>
  <si>
    <t>V68876</t>
  </si>
  <si>
    <t>Crosstex Energy</t>
  </si>
  <si>
    <t>Ferries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</si>
  <si>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</si>
  <si>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</si>
  <si>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</si>
  <si>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</si>
  <si>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</si>
  <si>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</si>
  <si>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</si>
  <si>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Keyspan</t>
  </si>
  <si>
    <t>FT-NEWYORK</t>
  </si>
  <si>
    <t>Smith</t>
  </si>
  <si>
    <t>V82363</t>
  </si>
  <si>
    <t>V85998</t>
  </si>
  <si>
    <t>V85812</t>
  </si>
  <si>
    <t>Dominion Field Services</t>
  </si>
  <si>
    <t>VB7055</t>
  </si>
  <si>
    <t>FPL Power Mkting</t>
  </si>
  <si>
    <t>Barbe</t>
  </si>
  <si>
    <t>Ft-Texas</t>
  </si>
  <si>
    <t>Linder Oil Company, a Partnership</t>
  </si>
  <si>
    <t>FT-Wellhead</t>
  </si>
  <si>
    <t>VB7234</t>
  </si>
  <si>
    <t>Stone Energy</t>
  </si>
  <si>
    <t>VB7201</t>
  </si>
  <si>
    <t>VB7430</t>
  </si>
  <si>
    <t>Tolar Energy</t>
  </si>
  <si>
    <t>VB7439</t>
  </si>
  <si>
    <t>Century Exploration</t>
  </si>
  <si>
    <t>VB9158</t>
  </si>
  <si>
    <t>W&amp;T Offshore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</si>
  <si>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</si>
  <si>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</si>
  <si>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</si>
  <si>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</si>
  <si>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</si>
  <si>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</si>
  <si>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</si>
  <si>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</si>
  <si>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Spinnaker Exploration</t>
  </si>
  <si>
    <t>VC0512</t>
  </si>
  <si>
    <t>VC0524</t>
  </si>
  <si>
    <t>VC05232</t>
  </si>
  <si>
    <t>VC1462</t>
  </si>
  <si>
    <t>Energy Resource Tech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</si>
  <si>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</si>
  <si>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</si>
  <si>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</si>
  <si>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</si>
  <si>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</si>
  <si>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</si>
  <si>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</si>
  <si>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</si>
  <si>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</si>
  <si>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</si>
  <si>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</si>
  <si>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</si>
  <si>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</si>
  <si>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</si>
  <si>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</si>
  <si>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</si>
  <si>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</si>
  <si>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</si>
  <si>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</si>
  <si>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</si>
  <si>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</si>
  <si>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</si>
  <si>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</si>
  <si>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</si>
  <si>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</si>
  <si>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</si>
  <si>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Cabot Oil &amp; Gas</t>
  </si>
  <si>
    <t>VC4103</t>
  </si>
  <si>
    <t>VC4106</t>
  </si>
  <si>
    <t>Juniper Energy</t>
  </si>
  <si>
    <t>Bryan</t>
  </si>
  <si>
    <t>Samedan Oil Co.</t>
  </si>
  <si>
    <t>v82865.1</t>
  </si>
  <si>
    <t>Continental</t>
  </si>
  <si>
    <t>VC7852.1</t>
  </si>
  <si>
    <t>continental gas</t>
  </si>
  <si>
    <t>VC2249</t>
  </si>
  <si>
    <t>Enterprise Products</t>
  </si>
  <si>
    <t>GD-Hub</t>
  </si>
  <si>
    <t>Shipos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</si>
  <si>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</si>
  <si>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</si>
  <si>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</si>
  <si>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</si>
  <si>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</si>
  <si>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</si>
  <si>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</si>
  <si>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IE-Gulf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</si>
  <si>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</si>
  <si>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</si>
  <si>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</si>
  <si>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</si>
  <si>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</si>
  <si>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</si>
  <si>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Sempra</t>
  </si>
  <si>
    <t>IE-gulf</t>
  </si>
  <si>
    <t>VA7480</t>
  </si>
  <si>
    <t>SCANA</t>
  </si>
  <si>
    <t>VA7193.1</t>
  </si>
  <si>
    <t>Enline Energy</t>
  </si>
  <si>
    <t>VA7272</t>
  </si>
  <si>
    <t>Jefferson Cocke Co.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</si>
  <si>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</si>
  <si>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</si>
  <si>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</si>
  <si>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</si>
  <si>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</si>
  <si>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</si>
  <si>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</si>
  <si>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</si>
  <si>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</si>
  <si>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</si>
  <si>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</si>
  <si>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</si>
  <si>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</si>
  <si>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FGU</t>
  </si>
  <si>
    <t>Metromedia</t>
  </si>
  <si>
    <t>Nippon Oil</t>
  </si>
  <si>
    <t>Mirant</t>
  </si>
  <si>
    <t>Susan</t>
  </si>
  <si>
    <t>El Paso</t>
  </si>
  <si>
    <t>Otto</t>
  </si>
  <si>
    <t>V69687</t>
  </si>
  <si>
    <t>Vineyard Oil &amp; Gas</t>
  </si>
  <si>
    <t>IE-Mkt</t>
  </si>
  <si>
    <t>Singer</t>
  </si>
  <si>
    <t>V76344</t>
  </si>
  <si>
    <t>Gatherco, Inc.</t>
  </si>
  <si>
    <t>V95524</t>
  </si>
  <si>
    <t>Cumberland Valley Res.</t>
  </si>
  <si>
    <t>V98111</t>
  </si>
  <si>
    <t>Mason Producing</t>
  </si>
  <si>
    <t>793457/354/376&amp;770337</t>
  </si>
  <si>
    <t>VA4396</t>
  </si>
  <si>
    <t>VA6701</t>
  </si>
  <si>
    <t>Calpine Energy Services</t>
  </si>
  <si>
    <t>800091/800132</t>
  </si>
  <si>
    <t>Hydro-Quebec</t>
  </si>
  <si>
    <t>Oxford Oil Company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</si>
  <si>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</si>
  <si>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</si>
  <si>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</si>
  <si>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</si>
  <si>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</si>
  <si>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</si>
  <si>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</si>
  <si>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</si>
  <si>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</si>
  <si>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</si>
  <si>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IE-North</t>
  </si>
  <si>
    <t>V72771</t>
  </si>
  <si>
    <t>Upstream</t>
  </si>
  <si>
    <t>V84709</t>
  </si>
  <si>
    <t>North Central Oil</t>
  </si>
  <si>
    <t>IE-north</t>
  </si>
  <si>
    <t>V84803</t>
  </si>
  <si>
    <t>VA7961</t>
  </si>
  <si>
    <t>VB3481</t>
  </si>
  <si>
    <t>VB3493</t>
  </si>
  <si>
    <t>Interstate Gas Supply</t>
  </si>
  <si>
    <t>IE-Transport</t>
  </si>
  <si>
    <t>VB6942</t>
  </si>
  <si>
    <t>VB4860</t>
  </si>
  <si>
    <t>V70305</t>
  </si>
  <si>
    <t>CityofTallahassee</t>
  </si>
  <si>
    <t>Ng-Price</t>
  </si>
  <si>
    <t>V73135</t>
  </si>
  <si>
    <t>NU8732</t>
  </si>
  <si>
    <t>Alabama</t>
  </si>
  <si>
    <t>V81094</t>
  </si>
  <si>
    <t>Mainline Energy</t>
  </si>
  <si>
    <t>NU8752</t>
  </si>
  <si>
    <t>QF6611</t>
  </si>
  <si>
    <t>NO4632</t>
  </si>
  <si>
    <t>Ralaco</t>
  </si>
  <si>
    <t>NO4613</t>
  </si>
  <si>
    <t>Riceland</t>
  </si>
  <si>
    <t>V82865.1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</si>
  <si>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</si>
  <si>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</si>
  <si>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</si>
  <si>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</si>
  <si>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</si>
  <si>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</si>
  <si>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</si>
  <si>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</si>
  <si>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</si>
  <si>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</si>
  <si>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</si>
  <si>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</si>
  <si>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N/A</t>
  </si>
  <si>
    <t>VC3422</t>
  </si>
  <si>
    <t>VA2311</t>
  </si>
  <si>
    <t>VC6713</t>
  </si>
  <si>
    <t>VC7729</t>
  </si>
  <si>
    <t>VC7852</t>
  </si>
  <si>
    <t>VD6721</t>
  </si>
  <si>
    <t>Select Energy</t>
  </si>
  <si>
    <t>V89373.7</t>
  </si>
  <si>
    <t>Texican Natural Gas</t>
  </si>
  <si>
    <t>Options</t>
  </si>
  <si>
    <t>VD7035</t>
  </si>
  <si>
    <t>Tudor</t>
  </si>
  <si>
    <t>Middle Market - NYMEX</t>
  </si>
  <si>
    <t>Abramo</t>
  </si>
  <si>
    <t>VD1136.1</t>
  </si>
  <si>
    <t>Wasatch Energy LLC</t>
  </si>
  <si>
    <t>Middle Market - Nymex</t>
  </si>
  <si>
    <t>V80315</t>
  </si>
  <si>
    <t>V83025</t>
  </si>
  <si>
    <t>V89104.1</t>
  </si>
  <si>
    <t>V89104.2</t>
  </si>
  <si>
    <t>VC0363</t>
  </si>
  <si>
    <t>KINDER MORGAN</t>
  </si>
  <si>
    <t>OTTO</t>
  </si>
  <si>
    <t>Bethlehem Steel</t>
  </si>
  <si>
    <t>Breslau</t>
  </si>
  <si>
    <t>V56918</t>
  </si>
  <si>
    <t>North Coast Energy</t>
  </si>
  <si>
    <t>FT-INT-CEN-MKT2</t>
  </si>
  <si>
    <t>V45278.2/3</t>
  </si>
  <si>
    <t>FT-Lonestar</t>
  </si>
  <si>
    <t>S. Patel</t>
  </si>
  <si>
    <t>V69533</t>
  </si>
  <si>
    <t>V69951</t>
  </si>
  <si>
    <t>VB3252</t>
  </si>
  <si>
    <t>PROCER GAMBLE</t>
  </si>
  <si>
    <t>FEITLER</t>
  </si>
  <si>
    <t>VD6086</t>
  </si>
  <si>
    <t>V95342.1</t>
  </si>
  <si>
    <t>imperial sugar</t>
  </si>
  <si>
    <t>V95600</t>
  </si>
  <si>
    <t>VA1908.1</t>
  </si>
  <si>
    <t>marathon oil</t>
  </si>
  <si>
    <t>gilbert</t>
  </si>
  <si>
    <t>VB0897.2</t>
  </si>
  <si>
    <t>Hiland Partners</t>
  </si>
  <si>
    <t>Gilbert/Ferries</t>
  </si>
  <si>
    <t>V89031.1-4</t>
  </si>
  <si>
    <t>VB3421.1</t>
  </si>
  <si>
    <t>Belden &amp; Blake</t>
  </si>
  <si>
    <t>John Singer</t>
  </si>
  <si>
    <t>V70029.1</t>
  </si>
  <si>
    <t>HUNTSMAN PETRO CHEM</t>
  </si>
  <si>
    <t>TROY BLACK</t>
  </si>
  <si>
    <t>V70029.2</t>
  </si>
  <si>
    <t>SWIFT ENERGY</t>
  </si>
  <si>
    <t>FERRIES</t>
  </si>
  <si>
    <t>V69265.1</t>
  </si>
  <si>
    <t>V78446</t>
  </si>
  <si>
    <t>V82865.1/778291</t>
  </si>
  <si>
    <t>VA2891.1/2</t>
  </si>
  <si>
    <t>Gilbert</t>
  </si>
  <si>
    <t>VA6445.1</t>
  </si>
  <si>
    <t>HS ENERGY SERVICES</t>
  </si>
  <si>
    <t>VD8286</t>
  </si>
  <si>
    <t>VB7507.1</t>
  </si>
  <si>
    <t>Co-energy Trading</t>
  </si>
  <si>
    <t>GD-Options</t>
  </si>
  <si>
    <t>VB7507.2</t>
  </si>
  <si>
    <t>VC8218.1</t>
  </si>
  <si>
    <t>VC9214</t>
  </si>
  <si>
    <t>V74025</t>
  </si>
  <si>
    <t>Questar Energy Trading</t>
  </si>
  <si>
    <t>V70744.1</t>
  </si>
  <si>
    <t>EOG Resources</t>
  </si>
  <si>
    <t>Lagrasta</t>
  </si>
  <si>
    <t>V70927.1</t>
  </si>
  <si>
    <t>V70954</t>
  </si>
  <si>
    <t>V70732</t>
  </si>
  <si>
    <t>V70849.1</t>
  </si>
  <si>
    <t>ees</t>
  </si>
  <si>
    <t>Frank</t>
  </si>
  <si>
    <t>V70691</t>
  </si>
  <si>
    <t>V70866</t>
  </si>
  <si>
    <t>V69526</t>
  </si>
  <si>
    <t>V70884</t>
  </si>
  <si>
    <t>V66997</t>
  </si>
  <si>
    <t>HSEnergy</t>
  </si>
  <si>
    <t>V69420</t>
  </si>
  <si>
    <t>Neumin</t>
  </si>
  <si>
    <t>V69427</t>
  </si>
  <si>
    <t>NobleGasMktg</t>
  </si>
  <si>
    <t>V69430</t>
  </si>
  <si>
    <t>ClaytonWilliams</t>
  </si>
  <si>
    <t>V69444</t>
  </si>
  <si>
    <t>Midcoast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</si>
  <si>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</si>
  <si>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</si>
  <si>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</si>
  <si>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</si>
  <si>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</si>
  <si>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</si>
  <si>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</si>
  <si>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</si>
  <si>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</si>
  <si>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</si>
  <si>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</si>
  <si>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 xml:space="preserve">WTG </t>
  </si>
  <si>
    <t>V70411</t>
  </si>
  <si>
    <t>V70742</t>
  </si>
  <si>
    <t>V70846</t>
  </si>
  <si>
    <t>NewPower</t>
  </si>
  <si>
    <t>V70851</t>
  </si>
  <si>
    <t>V70858</t>
  </si>
  <si>
    <t>Aries</t>
  </si>
  <si>
    <t>V70958</t>
  </si>
  <si>
    <t>V70960</t>
  </si>
  <si>
    <t>V71008</t>
  </si>
  <si>
    <t>V72121</t>
  </si>
  <si>
    <t>New Power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</si>
  <si>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</si>
  <si>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</si>
  <si>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</si>
  <si>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</si>
  <si>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</si>
  <si>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</si>
  <si>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</si>
  <si>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</si>
  <si>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</si>
  <si>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</si>
  <si>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</si>
  <si>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</si>
  <si>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</si>
  <si>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</si>
  <si>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</si>
  <si>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</si>
  <si>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Noble</t>
  </si>
  <si>
    <t>V73400</t>
  </si>
  <si>
    <t>V73727-29-30-32</t>
  </si>
  <si>
    <t>Peoples</t>
  </si>
  <si>
    <t>V74054</t>
  </si>
  <si>
    <t>Westlake</t>
  </si>
  <si>
    <t>V73414-15-16</t>
  </si>
  <si>
    <t>V73405</t>
  </si>
  <si>
    <t>KinderMorgan</t>
  </si>
  <si>
    <t>V73901</t>
  </si>
  <si>
    <t>V74023</t>
  </si>
  <si>
    <t>V74405</t>
  </si>
  <si>
    <t>General Mills</t>
  </si>
  <si>
    <t>V76245</t>
  </si>
  <si>
    <t>V76259</t>
  </si>
  <si>
    <t>V76301</t>
  </si>
  <si>
    <t>V76314</t>
  </si>
  <si>
    <t>V76328</t>
  </si>
  <si>
    <t>Eprime</t>
  </si>
  <si>
    <t>V76333</t>
  </si>
  <si>
    <t>V76713</t>
  </si>
  <si>
    <t>V67871.4</t>
  </si>
  <si>
    <t>V76791</t>
  </si>
  <si>
    <t>V76310-11</t>
  </si>
  <si>
    <t>BP Capitol</t>
  </si>
  <si>
    <t>V76312</t>
  </si>
  <si>
    <t>V76760</t>
  </si>
  <si>
    <t>V76783</t>
  </si>
  <si>
    <t>Catequil</t>
  </si>
  <si>
    <t>V76663</t>
  </si>
  <si>
    <t>Noble Gas</t>
  </si>
  <si>
    <t>V76788.</t>
  </si>
  <si>
    <t>V78266.1-2</t>
  </si>
  <si>
    <t>V78554</t>
  </si>
  <si>
    <t>PMI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</si>
  <si>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</si>
  <si>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</si>
  <si>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</si>
  <si>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</si>
  <si>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</si>
  <si>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</si>
  <si>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</si>
  <si>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</si>
  <si>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</si>
  <si>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</si>
  <si>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</si>
  <si>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</si>
  <si>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Amerada Hess</t>
  </si>
  <si>
    <t>V81042-V81043</t>
  </si>
  <si>
    <t>Vernon Faulconer</t>
  </si>
  <si>
    <t>V34591.4</t>
  </si>
  <si>
    <t>V70742.2</t>
  </si>
  <si>
    <t>V34591.5</t>
  </si>
  <si>
    <t>V34591</t>
  </si>
  <si>
    <t>QZ2383</t>
  </si>
  <si>
    <t>Weirton Steel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</si>
  <si>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</si>
  <si>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</si>
  <si>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</si>
  <si>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</si>
  <si>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</si>
  <si>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</si>
  <si>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</si>
  <si>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</si>
  <si>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</si>
  <si>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</si>
  <si>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</si>
  <si>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</si>
  <si>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</si>
  <si>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</si>
  <si>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</si>
  <si>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</si>
  <si>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Lewis</t>
  </si>
  <si>
    <t>V82740</t>
  </si>
  <si>
    <t>V83102</t>
  </si>
  <si>
    <t>KernOil</t>
  </si>
  <si>
    <t>V67871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</si>
  <si>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</si>
  <si>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</si>
  <si>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</si>
  <si>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</si>
  <si>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</si>
  <si>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</si>
  <si>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</si>
  <si>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</si>
  <si>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</si>
  <si>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</si>
  <si>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</si>
  <si>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</si>
  <si>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</si>
  <si>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</si>
  <si>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</si>
  <si>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</si>
  <si>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</si>
  <si>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</si>
  <si>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</si>
  <si>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</si>
  <si>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PublicServiceofColorado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</si>
  <si>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</si>
  <si>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</si>
  <si>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</si>
  <si>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</si>
  <si>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</si>
  <si>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</si>
  <si>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</si>
  <si>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</si>
  <si>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</si>
  <si>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PCS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</si>
  <si>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</si>
  <si>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</si>
  <si>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</si>
  <si>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</si>
  <si>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</si>
  <si>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</si>
  <si>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</si>
  <si>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</si>
  <si>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</si>
  <si>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</si>
  <si>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</si>
  <si>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</si>
  <si>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</si>
  <si>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</si>
  <si>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</si>
  <si>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</si>
  <si>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</si>
  <si>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</si>
  <si>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</si>
  <si>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Figueroa</t>
  </si>
  <si>
    <t>V89702</t>
  </si>
  <si>
    <t>V89706</t>
  </si>
  <si>
    <t>V89715</t>
  </si>
  <si>
    <t>V90219</t>
  </si>
  <si>
    <t>GulfGasUtilities</t>
  </si>
  <si>
    <t>V90313</t>
  </si>
  <si>
    <t>GeneralElectric</t>
  </si>
  <si>
    <t>V90420</t>
  </si>
  <si>
    <t>V90424</t>
  </si>
  <si>
    <t>V90429</t>
  </si>
  <si>
    <t>NorthTexasGas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</si>
  <si>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</si>
  <si>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</si>
  <si>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</si>
  <si>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</si>
  <si>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</si>
  <si>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</si>
  <si>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</si>
  <si>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</si>
  <si>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</si>
  <si>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</si>
  <si>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</si>
  <si>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</si>
  <si>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</si>
  <si>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</si>
  <si>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</si>
  <si>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</si>
  <si>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</si>
  <si>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</si>
  <si>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</si>
  <si>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</si>
  <si>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</si>
  <si>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</si>
  <si>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</si>
  <si>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</si>
  <si>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</si>
  <si>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</si>
  <si>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</si>
  <si>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</si>
  <si>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Westlake Petrochemical</t>
  </si>
  <si>
    <t>V98349</t>
  </si>
  <si>
    <t>CNG Producing</t>
  </si>
  <si>
    <t>V98663</t>
  </si>
  <si>
    <t>otto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</si>
  <si>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</si>
  <si>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</si>
  <si>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</si>
  <si>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</si>
  <si>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</si>
  <si>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</si>
  <si>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</si>
  <si>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</si>
  <si>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</si>
  <si>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</si>
  <si>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</si>
  <si>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</si>
  <si>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</si>
  <si>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</si>
  <si>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</si>
  <si>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</si>
  <si>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</si>
  <si>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</si>
  <si>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</si>
  <si>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</si>
  <si>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</si>
  <si>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</si>
  <si>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</si>
  <si>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</si>
  <si>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>Dominion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</si>
  <si>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</si>
  <si>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</si>
  <si>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</si>
  <si>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</si>
  <si>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</si>
  <si>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</si>
  <si>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</si>
  <si>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</si>
  <si>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</si>
  <si>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</si>
  <si>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</si>
  <si>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</si>
  <si>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Citizens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</si>
  <si>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</si>
  <si>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</si>
  <si>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</si>
  <si>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</si>
  <si>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</si>
  <si>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</si>
  <si>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</si>
  <si>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</si>
  <si>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</si>
  <si>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</si>
  <si>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</si>
  <si>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</si>
  <si>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</si>
  <si>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</si>
  <si>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VA7327.1</t>
  </si>
  <si>
    <t>VA7246</t>
  </si>
  <si>
    <t>Feitier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</si>
  <si>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</si>
  <si>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</si>
  <si>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</si>
  <si>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</si>
  <si>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</si>
  <si>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</si>
  <si>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</si>
  <si>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</si>
  <si>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</si>
  <si>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</si>
  <si>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</si>
  <si>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</si>
  <si>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</si>
  <si>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North Texas Gas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</si>
  <si>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</si>
  <si>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</si>
  <si>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</si>
  <si>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</si>
  <si>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</si>
  <si>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</si>
  <si>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</si>
  <si>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</si>
  <si>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</si>
  <si>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Old World Industri</t>
  </si>
  <si>
    <t>VB3454</t>
  </si>
  <si>
    <t>Taylor/Dominion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</si>
  <si>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</si>
  <si>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</si>
  <si>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</si>
  <si>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</si>
  <si>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</si>
  <si>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</si>
  <si>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</si>
  <si>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</si>
  <si>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</si>
  <si>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</si>
  <si>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</si>
  <si>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</si>
  <si>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</si>
  <si>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Praxair</t>
  </si>
  <si>
    <t>VB6963</t>
  </si>
  <si>
    <t>VB6965</t>
  </si>
  <si>
    <t>VB6972</t>
  </si>
  <si>
    <t>VB6976</t>
  </si>
  <si>
    <t>Cokinos</t>
  </si>
  <si>
    <t>VB6999</t>
  </si>
  <si>
    <t>VB7061</t>
  </si>
  <si>
    <t>VB7464</t>
  </si>
  <si>
    <t>American Assurance</t>
  </si>
  <si>
    <t>Ortiz</t>
  </si>
  <si>
    <t>VB9809</t>
  </si>
  <si>
    <t>VB9837</t>
  </si>
  <si>
    <t>E Prime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</si>
  <si>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</si>
  <si>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</si>
  <si>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</si>
  <si>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</si>
  <si>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</si>
  <si>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</si>
  <si>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</si>
  <si>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</si>
  <si>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</si>
  <si>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</si>
  <si>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</si>
  <si>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</si>
  <si>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</si>
  <si>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</si>
  <si>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</si>
  <si>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</si>
  <si>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</si>
  <si>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</si>
  <si>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Clayton Williams</t>
  </si>
  <si>
    <t>VC1122</t>
  </si>
  <si>
    <t>VC0762</t>
  </si>
  <si>
    <t>Kcs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</si>
  <si>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</si>
  <si>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</si>
  <si>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</si>
  <si>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</si>
  <si>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</si>
  <si>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</si>
  <si>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</si>
  <si>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</si>
  <si>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National Fuel</t>
  </si>
  <si>
    <t>VC3221</t>
  </si>
  <si>
    <t>VC3225</t>
  </si>
  <si>
    <t>VC3229</t>
  </si>
  <si>
    <t>Welch</t>
  </si>
  <si>
    <t>VC3244</t>
  </si>
  <si>
    <t>VC3253</t>
  </si>
  <si>
    <t>VC3265</t>
  </si>
  <si>
    <t>Enterprise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</si>
  <si>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</si>
  <si>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</si>
  <si>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</si>
  <si>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</si>
  <si>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</si>
  <si>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</si>
  <si>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</si>
  <si>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</si>
  <si>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Hiland</t>
  </si>
  <si>
    <t>VC7449</t>
  </si>
  <si>
    <t>VC7467</t>
  </si>
  <si>
    <t>VC7477</t>
  </si>
  <si>
    <t>VC7496</t>
  </si>
  <si>
    <t>VC7621</t>
  </si>
  <si>
    <t>VC7626</t>
  </si>
  <si>
    <t>VC7771</t>
  </si>
  <si>
    <t>ContinentalGas</t>
  </si>
  <si>
    <t>VC7853</t>
  </si>
  <si>
    <t>VC8209</t>
  </si>
  <si>
    <t>VC8211</t>
  </si>
  <si>
    <t>VC8213</t>
  </si>
  <si>
    <t>VC8216</t>
  </si>
  <si>
    <t>VC7610-VC7611</t>
  </si>
  <si>
    <t>T-BOONE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</si>
  <si>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</si>
  <si>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</si>
  <si>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</si>
  <si>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</si>
  <si>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</si>
  <si>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</si>
  <si>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</si>
  <si>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KCS 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</si>
  <si>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</si>
  <si>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</si>
  <si>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</si>
  <si>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</si>
  <si>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</si>
  <si>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</si>
  <si>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</si>
  <si>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</si>
  <si>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</si>
  <si>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</si>
  <si>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</si>
  <si>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</si>
  <si>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</si>
  <si>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</si>
  <si>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</si>
  <si>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</si>
  <si>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</si>
  <si>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</si>
  <si>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VD7084</t>
  </si>
  <si>
    <t>VD7102</t>
  </si>
  <si>
    <t>VD7862</t>
  </si>
  <si>
    <t>VD7871</t>
  </si>
  <si>
    <t>VD7119</t>
  </si>
  <si>
    <t>VD8327</t>
  </si>
  <si>
    <t>VD8329</t>
  </si>
  <si>
    <t>V70962</t>
  </si>
  <si>
    <t>Louis Dreyfus Natural Gas</t>
  </si>
  <si>
    <t>V70967</t>
  </si>
  <si>
    <t>V78242</t>
  </si>
  <si>
    <t>Markwest Hydr</t>
  </si>
  <si>
    <t>VA1952.1</t>
  </si>
  <si>
    <t>VBA9942</t>
  </si>
  <si>
    <t>PECOS PRODUCTION</t>
  </si>
  <si>
    <t>VC4011</t>
  </si>
  <si>
    <t>Segundo Ravano</t>
  </si>
  <si>
    <t>VD3705</t>
  </si>
  <si>
    <t>DUPONT</t>
  </si>
  <si>
    <t>Shipos/Breslau</t>
  </si>
  <si>
    <t>VD8139</t>
  </si>
  <si>
    <t>ORTIZ</t>
  </si>
  <si>
    <t>Waha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</si>
  <si>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</si>
  <si>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</si>
  <si>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</si>
  <si>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</si>
  <si>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</si>
  <si>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</si>
  <si>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</si>
  <si>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GOLDSTON OIL</t>
  </si>
  <si>
    <t>V22954</t>
  </si>
  <si>
    <t>VB3526</t>
  </si>
  <si>
    <t>Global Octane Texas</t>
  </si>
  <si>
    <t>BP Energy</t>
  </si>
  <si>
    <t>Power-Ercot</t>
  </si>
  <si>
    <t>Curry</t>
  </si>
  <si>
    <t>EPMI</t>
  </si>
  <si>
    <t>Multiple Deals</t>
  </si>
  <si>
    <t>LTCA</t>
  </si>
  <si>
    <t>Foster</t>
  </si>
  <si>
    <t>LTNW</t>
  </si>
  <si>
    <t>LTSW</t>
  </si>
  <si>
    <t>LTWMGMT</t>
  </si>
  <si>
    <t>STCA</t>
  </si>
  <si>
    <t>STNW</t>
  </si>
  <si>
    <t>STSW</t>
  </si>
  <si>
    <t>Power-Midwest Origination</t>
  </si>
  <si>
    <t>Sewell</t>
  </si>
  <si>
    <t>Baughman</t>
  </si>
  <si>
    <t>DTE</t>
  </si>
  <si>
    <t>Valderama</t>
  </si>
  <si>
    <t>Transalta Energy</t>
  </si>
  <si>
    <t>Cinergy Services</t>
  </si>
  <si>
    <t>Alliant</t>
  </si>
  <si>
    <t>TEA</t>
  </si>
  <si>
    <t>AMPO-OHIO</t>
  </si>
  <si>
    <t>Contingent Call Options</t>
  </si>
  <si>
    <t>CC010516-1</t>
  </si>
  <si>
    <t>EGM</t>
  </si>
  <si>
    <t>Power-Northeast Origination</t>
  </si>
  <si>
    <t>Wheeler</t>
  </si>
  <si>
    <t>CLP</t>
  </si>
  <si>
    <t>Bernstein</t>
  </si>
  <si>
    <t>GE Treasury</t>
  </si>
  <si>
    <t>Cargill</t>
  </si>
  <si>
    <t>Power-Southeast Origination</t>
  </si>
  <si>
    <t>Braddock</t>
  </si>
  <si>
    <t>Morgan Stanley</t>
  </si>
  <si>
    <t>Rorschach</t>
  </si>
  <si>
    <t>Utilicorp</t>
  </si>
  <si>
    <t>CC010409-3</t>
  </si>
  <si>
    <t>Deseret</t>
  </si>
  <si>
    <t>Various Deals</t>
  </si>
  <si>
    <t>DWR</t>
  </si>
  <si>
    <t>West Power Origination</t>
  </si>
  <si>
    <t>Power Origination--LT-CA</t>
  </si>
  <si>
    <t>Calger</t>
  </si>
  <si>
    <t>Power Origination--LT-CA(NP-15)</t>
  </si>
  <si>
    <t>Dyre</t>
  </si>
  <si>
    <t>Power Origination--LT-SW</t>
  </si>
  <si>
    <t>Power Origination--LT-WMGMT</t>
  </si>
  <si>
    <t>Canada Origination</t>
  </si>
  <si>
    <t>Calgary Co-Op</t>
  </si>
  <si>
    <t>Davies</t>
  </si>
  <si>
    <t>Arc</t>
  </si>
  <si>
    <t>PML</t>
  </si>
  <si>
    <t>Devries</t>
  </si>
  <si>
    <t>Canada Origination Count</t>
  </si>
  <si>
    <t>Energy Capital Resources Count</t>
  </si>
  <si>
    <t>Gas Assets Count</t>
  </si>
  <si>
    <t>Gas Origination - West Count</t>
  </si>
  <si>
    <t>Mexico Origination Count</t>
  </si>
  <si>
    <t>Middle Market - Canada Count</t>
  </si>
  <si>
    <t>Middle Market - Central Count</t>
  </si>
  <si>
    <t>Middle Market - East Count</t>
  </si>
  <si>
    <t>Caroline Abramo</t>
  </si>
  <si>
    <t>Middle Market - NYMEX Count</t>
  </si>
  <si>
    <t>Middle Market - Texas Count</t>
  </si>
  <si>
    <t>Power-Ercot Count</t>
  </si>
  <si>
    <t>Power-Midwest Origination Count</t>
  </si>
  <si>
    <t>Power-Northeast Origination Count</t>
  </si>
  <si>
    <t>Power-Southeast Origination Count</t>
  </si>
  <si>
    <t>Pastoria</t>
  </si>
  <si>
    <t>Thomas</t>
  </si>
  <si>
    <t>Parquet</t>
  </si>
  <si>
    <t>PSCO</t>
  </si>
  <si>
    <t>LV Turbine Sale</t>
  </si>
  <si>
    <t>Blue Dog</t>
  </si>
  <si>
    <t>Santa Clara</t>
  </si>
  <si>
    <t>Dyer</t>
  </si>
  <si>
    <t>D5A turbine</t>
  </si>
  <si>
    <t>West Power Origination Count</t>
  </si>
  <si>
    <t>V09140</t>
  </si>
  <si>
    <t>NUI Corp.</t>
  </si>
  <si>
    <t>V48817</t>
  </si>
  <si>
    <t>Star V.P.</t>
  </si>
  <si>
    <t>Austin Energy</t>
  </si>
  <si>
    <t>Ercot Orig</t>
  </si>
  <si>
    <t>Power</t>
  </si>
  <si>
    <t>Chris Ahn</t>
  </si>
  <si>
    <t>ES5826.4/5/6</t>
  </si>
  <si>
    <t>Dreyfus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</si>
  <si>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</si>
  <si>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</si>
  <si>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</si>
  <si>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</si>
  <si>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</si>
  <si>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</si>
  <si>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</si>
  <si>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</si>
  <si>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</si>
  <si>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</si>
  <si>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</si>
  <si>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</si>
  <si>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</si>
  <si>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</si>
  <si>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</si>
  <si>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</si>
  <si>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</si>
  <si>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</si>
  <si>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</si>
  <si>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</si>
  <si>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</si>
  <si>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</si>
  <si>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</si>
  <si>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</si>
  <si>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</si>
  <si>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</si>
  <si>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</si>
  <si>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</si>
  <si>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</si>
  <si>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</si>
  <si>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</si>
  <si>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</si>
  <si>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V55940.1/2</t>
  </si>
  <si>
    <t>Bass Enterprises</t>
  </si>
  <si>
    <t>V56106.1/2</t>
  </si>
  <si>
    <t>MARQUEE</t>
  </si>
  <si>
    <t>V56670.1</t>
  </si>
  <si>
    <t>MSLATX</t>
  </si>
  <si>
    <t>V22954.1</t>
  </si>
  <si>
    <t>GAS ASSETS</t>
  </si>
  <si>
    <t>LAMPHIER</t>
  </si>
  <si>
    <t>V10339</t>
  </si>
  <si>
    <t>Southern</t>
  </si>
  <si>
    <t>Wallis</t>
  </si>
  <si>
    <t>V31516-19</t>
  </si>
  <si>
    <t>various</t>
  </si>
  <si>
    <t>Gas Origination -  Mid Market West</t>
  </si>
  <si>
    <t>V40795.1</t>
  </si>
  <si>
    <t>Western Gas Resources</t>
  </si>
  <si>
    <t>V54334.1</t>
  </si>
  <si>
    <t>V54336.1</t>
  </si>
  <si>
    <t>V54329.1</t>
  </si>
  <si>
    <t>V54341.1</t>
  </si>
  <si>
    <t>KN Retail Gas Services</t>
  </si>
  <si>
    <t>V16627</t>
  </si>
  <si>
    <t>DUKE ENERGY</t>
  </si>
  <si>
    <t>Miller</t>
  </si>
  <si>
    <t>NF1164</t>
  </si>
  <si>
    <t>Mercado</t>
  </si>
  <si>
    <t>FT-West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</si>
</sst>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6" formatCode="mm/dd/yy"/>
    <numFmt numFmtId="167" formatCode="m/d/yy"/>
    <numFmt numFmtId="168" formatCode="dd\-mmm\-yy"/>
  </numFmts>
  <fonts count="1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164" fontId="6" fillId="0" borderId="0" xfId="1" applyNumberFormat="1" applyFont="1" applyFill="1"/>
    <xf numFmtId="0" fontId="5" fillId="0" borderId="1" xfId="5" applyNumberFormat="1" applyFont="1" applyFill="1" applyBorder="1" applyAlignment="1">
      <alignment horizontal="left"/>
    </xf>
    <xf numFmtId="167" fontId="5" fillId="0" borderId="1" xfId="5" applyNumberFormat="1" applyFont="1" applyFill="1" applyBorder="1" applyAlignment="1"/>
    <xf numFmtId="9" fontId="5" fillId="0" borderId="1" xfId="5" applyFont="1" applyFill="1" applyBorder="1" applyAlignment="1">
      <alignment horizontal="left"/>
    </xf>
    <xf numFmtId="0" fontId="6" fillId="0" borderId="0" xfId="5" applyNumberFormat="1" applyFont="1" applyFill="1" applyAlignment="1">
      <alignment horizontal="left"/>
    </xf>
    <xf numFmtId="9" fontId="6" fillId="0" borderId="0" xfId="5" applyFont="1" applyFill="1"/>
    <xf numFmtId="0" fontId="7" fillId="0" borderId="0" xfId="5" applyNumberFormat="1" applyFont="1" applyFill="1" applyAlignment="1">
      <alignment horizontal="left"/>
    </xf>
    <xf numFmtId="167" fontId="7" fillId="0" borderId="0" xfId="5" applyNumberFormat="1" applyFont="1" applyFill="1"/>
    <xf numFmtId="9" fontId="7" fillId="0" borderId="0" xfId="5" applyFont="1" applyFill="1"/>
    <xf numFmtId="9" fontId="6" fillId="0" borderId="0" xfId="5" applyFont="1"/>
    <xf numFmtId="0" fontId="8" fillId="2" borderId="2" xfId="5" applyNumberFormat="1" applyFont="1" applyFill="1" applyBorder="1" applyAlignment="1">
      <alignment horizontal="left"/>
    </xf>
    <xf numFmtId="9" fontId="8" fillId="2" borderId="3" xfId="5" applyFont="1" applyFill="1" applyBorder="1"/>
    <xf numFmtId="9" fontId="9" fillId="2" borderId="3" xfId="5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166" fontId="10" fillId="2" borderId="3" xfId="0" applyNumberFormat="1" applyFont="1" applyFill="1" applyBorder="1"/>
    <xf numFmtId="0" fontId="10" fillId="2" borderId="3" xfId="0" applyFont="1" applyFill="1" applyBorder="1"/>
    <xf numFmtId="0" fontId="11" fillId="2" borderId="3" xfId="0" applyNumberFormat="1" applyFont="1" applyFill="1" applyBorder="1"/>
    <xf numFmtId="0" fontId="11" fillId="2" borderId="3" xfId="0" applyFont="1" applyFill="1" applyBorder="1"/>
    <xf numFmtId="166" fontId="10" fillId="2" borderId="4" xfId="0" applyNumberFormat="1" applyFont="1" applyFill="1" applyBorder="1"/>
    <xf numFmtId="0" fontId="10" fillId="2" borderId="4" xfId="0" applyFont="1" applyFill="1" applyBorder="1"/>
    <xf numFmtId="166" fontId="10" fillId="2" borderId="1" xfId="0" applyNumberFormat="1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164" fontId="9" fillId="2" borderId="3" xfId="1" applyNumberFormat="1" applyFont="1" applyFill="1" applyBorder="1"/>
    <xf numFmtId="0" fontId="6" fillId="0" borderId="0" xfId="5" applyNumberFormat="1" applyFont="1" applyAlignment="1">
      <alignment horizontal="left"/>
    </xf>
    <xf numFmtId="167" fontId="6" fillId="0" borderId="0" xfId="5" applyNumberFormat="1" applyFont="1"/>
    <xf numFmtId="164" fontId="6" fillId="0" borderId="0" xfId="1" applyNumberFormat="1" applyFont="1"/>
    <xf numFmtId="167" fontId="8" fillId="2" borderId="3" xfId="5" applyNumberFormat="1" applyFont="1" applyFill="1" applyBorder="1"/>
    <xf numFmtId="0" fontId="9" fillId="2" borderId="3" xfId="5" applyNumberFormat="1" applyFont="1" applyFill="1" applyBorder="1"/>
    <xf numFmtId="167" fontId="6" fillId="0" borderId="0" xfId="5" applyNumberFormat="1" applyFont="1" applyFill="1"/>
    <xf numFmtId="0" fontId="6" fillId="0" borderId="0" xfId="5" applyNumberFormat="1" applyFont="1"/>
    <xf numFmtId="164" fontId="11" fillId="2" borderId="5" xfId="1" applyNumberFormat="1" applyFont="1" applyFill="1" applyBorder="1"/>
    <xf numFmtId="164" fontId="11" fillId="2" borderId="6" xfId="1" applyNumberFormat="1" applyFont="1" applyFill="1" applyBorder="1"/>
    <xf numFmtId="164" fontId="11" fillId="2" borderId="7" xfId="1" applyNumberFormat="1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13" fillId="0" borderId="10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right"/>
    </xf>
    <xf numFmtId="168" fontId="13" fillId="0" borderId="11" xfId="4" applyNumberFormat="1" applyFont="1" applyFill="1" applyBorder="1" applyAlignment="1">
      <alignment horizontal="right"/>
    </xf>
    <xf numFmtId="0" fontId="13" fillId="0" borderId="11" xfId="4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3" fillId="0" borderId="10" xfId="2" applyFont="1" applyFill="1" applyBorder="1" applyAlignment="1">
      <alignment horizontal="left"/>
    </xf>
    <xf numFmtId="0" fontId="13" fillId="0" borderId="11" xfId="2" applyFont="1" applyFill="1" applyBorder="1" applyAlignment="1">
      <alignment horizontal="right"/>
    </xf>
    <xf numFmtId="168" fontId="13" fillId="0" borderId="11" xfId="2" applyNumberFormat="1" applyFont="1" applyFill="1" applyBorder="1" applyAlignment="1">
      <alignment horizontal="right"/>
    </xf>
    <xf numFmtId="0" fontId="13" fillId="0" borderId="11" xfId="2" applyFont="1" applyFill="1" applyBorder="1" applyAlignment="1">
      <alignment horizontal="left"/>
    </xf>
    <xf numFmtId="0" fontId="13" fillId="0" borderId="12" xfId="2" applyFont="1" applyFill="1" applyBorder="1" applyAlignment="1">
      <alignment horizontal="left"/>
    </xf>
    <xf numFmtId="0" fontId="13" fillId="0" borderId="13" xfId="4" applyFont="1" applyFill="1" applyBorder="1" applyAlignment="1">
      <alignment horizontal="left"/>
    </xf>
    <xf numFmtId="0" fontId="13" fillId="0" borderId="12" xfId="4" applyFont="1" applyFill="1" applyBorder="1" applyAlignment="1">
      <alignment horizontal="left"/>
    </xf>
    <xf numFmtId="0" fontId="13" fillId="0" borderId="1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0" borderId="0" xfId="4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/>
    </xf>
    <xf numFmtId="0" fontId="15" fillId="2" borderId="14" xfId="4" applyFont="1" applyFill="1" applyBorder="1" applyAlignment="1">
      <alignment horizontal="center" vertical="top"/>
    </xf>
    <xf numFmtId="0" fontId="13" fillId="0" borderId="12" xfId="4" applyFont="1" applyFill="1" applyBorder="1" applyAlignment="1">
      <alignment horizontal="right"/>
    </xf>
    <xf numFmtId="168" fontId="13" fillId="0" borderId="12" xfId="4" applyNumberFormat="1" applyFont="1" applyFill="1" applyBorder="1" applyAlignment="1">
      <alignment horizontal="right"/>
    </xf>
    <xf numFmtId="0" fontId="14" fillId="0" borderId="0" xfId="4" applyFont="1" applyFill="1" applyBorder="1" applyAlignment="1">
      <alignment horizontal="left" vertical="top"/>
    </xf>
    <xf numFmtId="0" fontId="14" fillId="0" borderId="10" xfId="2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4" fillId="0" borderId="11" xfId="2" applyFont="1" applyFill="1" applyBorder="1" applyAlignment="1">
      <alignment horizontal="right"/>
    </xf>
    <xf numFmtId="0" fontId="14" fillId="0" borderId="10" xfId="4" applyFont="1" applyFill="1" applyBorder="1" applyAlignment="1">
      <alignment horizontal="right"/>
    </xf>
    <xf numFmtId="0" fontId="14" fillId="0" borderId="13" xfId="4" applyFont="1" applyFill="1" applyBorder="1" applyAlignment="1">
      <alignment horizontal="right"/>
    </xf>
    <xf numFmtId="0" fontId="14" fillId="0" borderId="12" xfId="2" applyFont="1" applyFill="1" applyBorder="1" applyAlignment="1">
      <alignment horizontal="right"/>
    </xf>
    <xf numFmtId="0" fontId="14" fillId="0" borderId="11" xfId="4" applyFont="1" applyFill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 applyAlignment="1"/>
    <xf numFmtId="0" fontId="14" fillId="0" borderId="0" xfId="4" applyFont="1" applyFill="1" applyBorder="1" applyAlignment="1">
      <alignment horizontal="right" vertical="top"/>
    </xf>
    <xf numFmtId="0" fontId="2" fillId="0" borderId="11" xfId="2" applyFont="1" applyFill="1" applyBorder="1" applyAlignment="1">
      <alignment horizontal="left"/>
    </xf>
    <xf numFmtId="0" fontId="2" fillId="0" borderId="11" xfId="4" applyFont="1" applyFill="1" applyBorder="1" applyAlignment="1">
      <alignment horizontal="left"/>
    </xf>
    <xf numFmtId="0" fontId="2" fillId="0" borderId="11" xfId="3" applyFont="1" applyFill="1" applyBorder="1" applyAlignment="1">
      <alignment horizontal="left" wrapText="1"/>
    </xf>
    <xf numFmtId="0" fontId="2" fillId="0" borderId="11" xfId="3" applyFont="1" applyFill="1" applyBorder="1" applyAlignment="1">
      <alignment horizontal="right" wrapText="1"/>
    </xf>
    <xf numFmtId="168" fontId="2" fillId="0" borderId="11" xfId="3" applyNumberFormat="1" applyFont="1" applyFill="1" applyBorder="1" applyAlignment="1">
      <alignment horizontal="right" wrapText="1"/>
    </xf>
    <xf numFmtId="0" fontId="2" fillId="0" borderId="11" xfId="3" applyFont="1" applyFill="1" applyBorder="1" applyAlignment="1">
      <alignment horizontal="left"/>
    </xf>
  </cellXfs>
  <cellStyles count="6">
    <cellStyle name="Comma" xfId="1" builtinId="3"/>
    <cellStyle name="Normal" xfId="0" builtinId="0"/>
    <cellStyle name="Normal_NEW CP with Region" xfId="2"/>
    <cellStyle name="Normal_NEW May CP with Region" xfId="3"/>
    <cellStyle name="Normal_Sheet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0"/>
  <sheetViews>
    <sheetView tabSelected="1" zoomScale="75" workbookViewId="0"/>
  </sheetViews>
  <sheetFormatPr defaultRowHeight="12.75" x14ac:dyDescent="0.2"/>
  <cols>
    <col min="1" max="1" width="75.5703125" style="61" bestFit="1" customWidth="1"/>
    <col min="2" max="2" width="24.28515625" style="60" bestFit="1" customWidth="1"/>
    <col min="3" max="3" width="8.140625" style="60" bestFit="1" customWidth="1"/>
    <col min="4" max="4" width="18.5703125" style="60" bestFit="1" customWidth="1"/>
    <col min="5" max="5" width="50" style="60" bestFit="1" customWidth="1"/>
    <col min="6" max="6" width="60.7109375" style="60" bestFit="1" customWidth="1"/>
    <col min="7" max="7" width="23.5703125" style="60" bestFit="1" customWidth="1"/>
    <col min="8" max="8" width="26.42578125" style="60" bestFit="1" customWidth="1"/>
    <col min="9" max="18" width="9.140625" style="60"/>
    <col min="19" max="16384" width="9.140625" style="61"/>
  </cols>
  <sheetData>
    <row r="1" spans="1:18" ht="15" x14ac:dyDescent="0.25">
      <c r="A1" s="84" t="s">
        <v>1004</v>
      </c>
    </row>
    <row r="2" spans="1:18" ht="15" x14ac:dyDescent="0.25">
      <c r="A2" s="84" t="s">
        <v>981</v>
      </c>
    </row>
    <row r="3" spans="1:18" x14ac:dyDescent="0.2">
      <c r="A3" s="85"/>
    </row>
    <row r="4" spans="1:18" s="55" customFormat="1" ht="15" x14ac:dyDescent="0.25">
      <c r="A4" s="72" t="s">
        <v>1041</v>
      </c>
      <c r="B4" s="73" t="s">
        <v>908</v>
      </c>
      <c r="C4" s="73" t="s">
        <v>909</v>
      </c>
      <c r="D4" s="73" t="s">
        <v>910</v>
      </c>
      <c r="E4" s="73" t="s">
        <v>911</v>
      </c>
      <c r="F4" s="73" t="s">
        <v>921</v>
      </c>
      <c r="G4" s="73" t="s">
        <v>922</v>
      </c>
      <c r="H4" s="73" t="s">
        <v>923</v>
      </c>
      <c r="I4" s="53"/>
      <c r="J4" s="53"/>
      <c r="K4" s="53"/>
      <c r="L4" s="53"/>
      <c r="M4" s="54"/>
      <c r="N4" s="54"/>
      <c r="O4" s="54"/>
      <c r="P4" s="54"/>
      <c r="Q4" s="54"/>
      <c r="R4" s="54"/>
    </row>
    <row r="5" spans="1:18" s="54" customFormat="1" ht="15" x14ac:dyDescent="0.25">
      <c r="A5" s="70"/>
      <c r="B5" s="71"/>
      <c r="C5" s="71"/>
      <c r="D5" s="71"/>
      <c r="E5" s="71"/>
      <c r="F5" s="53"/>
      <c r="G5" s="53"/>
      <c r="H5" s="53"/>
      <c r="I5" s="53"/>
      <c r="J5" s="53"/>
      <c r="K5" s="53"/>
      <c r="L5" s="53"/>
    </row>
    <row r="6" spans="1:18" s="54" customFormat="1" ht="15" x14ac:dyDescent="0.2">
      <c r="A6" s="76" t="s">
        <v>982</v>
      </c>
      <c r="B6" s="71"/>
      <c r="C6" s="71"/>
      <c r="D6" s="71"/>
      <c r="E6" s="71"/>
      <c r="F6" s="53"/>
      <c r="G6" s="53"/>
      <c r="H6" s="53"/>
      <c r="I6" s="53"/>
      <c r="J6" s="53"/>
      <c r="K6" s="53"/>
      <c r="L6" s="53"/>
    </row>
    <row r="7" spans="1:18" s="54" customFormat="1" ht="15" x14ac:dyDescent="0.25">
      <c r="A7" s="70"/>
      <c r="B7" s="71"/>
      <c r="C7" s="71"/>
      <c r="D7" s="71"/>
      <c r="E7" s="71"/>
      <c r="F7" s="53"/>
      <c r="G7" s="53"/>
      <c r="H7" s="53"/>
      <c r="I7" s="53"/>
      <c r="J7" s="53"/>
      <c r="K7" s="53"/>
      <c r="L7" s="53"/>
    </row>
    <row r="8" spans="1:18" s="54" customFormat="1" x14ac:dyDescent="0.2">
      <c r="A8" s="89" t="s">
        <v>877</v>
      </c>
      <c r="B8" s="56" t="s">
        <v>1037</v>
      </c>
      <c r="C8" s="90">
        <v>1438048</v>
      </c>
      <c r="D8" s="91">
        <v>37064.388194444444</v>
      </c>
      <c r="E8" s="89" t="s">
        <v>878</v>
      </c>
      <c r="F8" s="89" t="s">
        <v>879</v>
      </c>
      <c r="G8" s="89" t="s">
        <v>955</v>
      </c>
      <c r="H8" s="89" t="s">
        <v>880</v>
      </c>
      <c r="I8" s="53"/>
      <c r="J8" s="53"/>
      <c r="K8" s="53"/>
      <c r="L8" s="53"/>
    </row>
    <row r="9" spans="1:18" x14ac:dyDescent="0.2">
      <c r="A9" s="56" t="s">
        <v>1018</v>
      </c>
      <c r="B9" s="56" t="s">
        <v>1037</v>
      </c>
      <c r="C9" s="74">
        <v>1077114</v>
      </c>
      <c r="D9" s="75">
        <v>36984.356249999997</v>
      </c>
      <c r="E9" s="68" t="s">
        <v>918</v>
      </c>
      <c r="F9" s="88" t="s">
        <v>954</v>
      </c>
      <c r="G9" s="88" t="s">
        <v>955</v>
      </c>
      <c r="H9" s="88" t="s">
        <v>956</v>
      </c>
    </row>
    <row r="10" spans="1:18" x14ac:dyDescent="0.2">
      <c r="A10" s="86" t="s">
        <v>983</v>
      </c>
      <c r="B10" s="80">
        <v>2</v>
      </c>
      <c r="C10" s="74"/>
      <c r="D10" s="75"/>
      <c r="E10" s="68"/>
    </row>
    <row r="11" spans="1:18" x14ac:dyDescent="0.2">
      <c r="A11" s="86" t="s">
        <v>984</v>
      </c>
      <c r="B11" s="80">
        <v>3</v>
      </c>
      <c r="C11" s="74"/>
      <c r="D11" s="75"/>
      <c r="E11" s="68"/>
    </row>
    <row r="12" spans="1:18" x14ac:dyDescent="0.2">
      <c r="A12" s="56"/>
      <c r="B12" s="56"/>
      <c r="C12" s="74"/>
      <c r="D12" s="75"/>
      <c r="E12" s="68"/>
    </row>
    <row r="13" spans="1:18" x14ac:dyDescent="0.2">
      <c r="A13" s="89" t="s">
        <v>881</v>
      </c>
      <c r="B13" s="56" t="s">
        <v>1036</v>
      </c>
      <c r="C13" s="90">
        <v>1360255</v>
      </c>
      <c r="D13" s="91">
        <v>37050.323611111111</v>
      </c>
      <c r="E13" s="89" t="s">
        <v>878</v>
      </c>
      <c r="F13" s="89" t="s">
        <v>885</v>
      </c>
      <c r="G13" s="89" t="s">
        <v>889</v>
      </c>
      <c r="H13" s="89" t="s">
        <v>890</v>
      </c>
    </row>
    <row r="14" spans="1:18" x14ac:dyDescent="0.2">
      <c r="A14" s="89" t="s">
        <v>882</v>
      </c>
      <c r="B14" s="56" t="s">
        <v>1036</v>
      </c>
      <c r="C14" s="90">
        <v>1430830</v>
      </c>
      <c r="D14" s="91">
        <v>37063.376388888886</v>
      </c>
      <c r="E14" s="89" t="s">
        <v>878</v>
      </c>
      <c r="F14" s="89" t="s">
        <v>886</v>
      </c>
      <c r="G14" s="89" t="s">
        <v>891</v>
      </c>
      <c r="H14" s="89" t="s">
        <v>892</v>
      </c>
    </row>
    <row r="15" spans="1:18" x14ac:dyDescent="0.2">
      <c r="A15" s="89" t="s">
        <v>883</v>
      </c>
      <c r="B15" s="56" t="s">
        <v>1036</v>
      </c>
      <c r="C15" s="90">
        <v>1472072</v>
      </c>
      <c r="D15" s="91">
        <v>37070.489583333336</v>
      </c>
      <c r="E15" s="89" t="s">
        <v>878</v>
      </c>
      <c r="F15" s="89" t="s">
        <v>887</v>
      </c>
      <c r="G15" s="89" t="s">
        <v>893</v>
      </c>
      <c r="H15" s="89" t="s">
        <v>894</v>
      </c>
    </row>
    <row r="16" spans="1:18" x14ac:dyDescent="0.2">
      <c r="A16" s="89" t="s">
        <v>884</v>
      </c>
      <c r="B16" s="56" t="s">
        <v>1036</v>
      </c>
      <c r="C16" s="90">
        <v>1419023</v>
      </c>
      <c r="D16" s="91">
        <v>37061.539583333331</v>
      </c>
      <c r="E16" s="89" t="s">
        <v>878</v>
      </c>
      <c r="F16" s="89" t="s">
        <v>888</v>
      </c>
      <c r="G16" s="89" t="s">
        <v>891</v>
      </c>
      <c r="H16" s="89" t="s">
        <v>895</v>
      </c>
    </row>
    <row r="17" spans="1:8" x14ac:dyDescent="0.2">
      <c r="A17" s="56" t="s">
        <v>1028</v>
      </c>
      <c r="B17" s="56" t="s">
        <v>1036</v>
      </c>
      <c r="C17" s="57">
        <v>1165149</v>
      </c>
      <c r="D17" s="58">
        <v>37006.384027777778</v>
      </c>
      <c r="E17" s="59" t="s">
        <v>918</v>
      </c>
      <c r="F17" s="88" t="s">
        <v>974</v>
      </c>
      <c r="G17" s="88" t="s">
        <v>975</v>
      </c>
      <c r="H17" s="88" t="s">
        <v>976</v>
      </c>
    </row>
    <row r="18" spans="1:8" x14ac:dyDescent="0.2">
      <c r="A18" s="56" t="s">
        <v>1030</v>
      </c>
      <c r="B18" s="56" t="s">
        <v>1036</v>
      </c>
      <c r="C18" s="57">
        <v>1184889</v>
      </c>
      <c r="D18" s="58">
        <v>37011.372916666667</v>
      </c>
      <c r="E18" s="59" t="s">
        <v>918</v>
      </c>
      <c r="F18" s="88" t="s">
        <v>978</v>
      </c>
      <c r="G18" s="88" t="s">
        <v>968</v>
      </c>
      <c r="H18" s="88" t="s">
        <v>979</v>
      </c>
    </row>
    <row r="19" spans="1:8" x14ac:dyDescent="0.2">
      <c r="A19" s="68" t="s">
        <v>1023</v>
      </c>
      <c r="B19" s="68" t="s">
        <v>1036</v>
      </c>
      <c r="C19" s="57">
        <v>1143780</v>
      </c>
      <c r="D19" s="58">
        <v>37000.411111111112</v>
      </c>
      <c r="E19" s="59" t="s">
        <v>918</v>
      </c>
      <c r="F19" s="88" t="s">
        <v>967</v>
      </c>
      <c r="G19" s="88" t="s">
        <v>968</v>
      </c>
      <c r="H19" s="88" t="s">
        <v>969</v>
      </c>
    </row>
    <row r="20" spans="1:8" x14ac:dyDescent="0.2">
      <c r="A20" s="59" t="s">
        <v>1029</v>
      </c>
      <c r="B20" s="59" t="s">
        <v>1036</v>
      </c>
      <c r="C20" s="57">
        <v>1165631</v>
      </c>
      <c r="D20" s="58">
        <v>37006.395833333336</v>
      </c>
      <c r="E20" s="59" t="s">
        <v>918</v>
      </c>
      <c r="F20" s="88" t="s">
        <v>977</v>
      </c>
      <c r="G20" s="88" t="s">
        <v>968</v>
      </c>
      <c r="H20" s="88" t="s">
        <v>969</v>
      </c>
    </row>
    <row r="21" spans="1:8" x14ac:dyDescent="0.2">
      <c r="A21" s="65" t="s">
        <v>1013</v>
      </c>
      <c r="B21" s="65" t="s">
        <v>1036</v>
      </c>
      <c r="C21" s="63">
        <v>1208661</v>
      </c>
      <c r="D21" s="64">
        <v>37015.347916666666</v>
      </c>
      <c r="E21" s="65" t="s">
        <v>918</v>
      </c>
      <c r="F21" s="87" t="s">
        <v>944</v>
      </c>
      <c r="G21" s="87" t="s">
        <v>945</v>
      </c>
      <c r="H21" s="87" t="s">
        <v>946</v>
      </c>
    </row>
    <row r="22" spans="1:8" x14ac:dyDescent="0.2">
      <c r="A22" s="59" t="s">
        <v>1017</v>
      </c>
      <c r="B22" s="59" t="s">
        <v>1036</v>
      </c>
      <c r="C22" s="57">
        <v>1076467</v>
      </c>
      <c r="D22" s="58">
        <v>36984.338194444441</v>
      </c>
      <c r="E22" s="59" t="s">
        <v>918</v>
      </c>
      <c r="F22" s="88" t="s">
        <v>952</v>
      </c>
      <c r="G22" s="88" t="s">
        <v>945</v>
      </c>
      <c r="H22" s="88" t="s">
        <v>953</v>
      </c>
    </row>
    <row r="23" spans="1:8" ht="13.5" customHeight="1" x14ac:dyDescent="0.2">
      <c r="A23" s="59" t="s">
        <v>1026</v>
      </c>
      <c r="B23" s="59" t="s">
        <v>1036</v>
      </c>
      <c r="C23" s="57">
        <v>1155584</v>
      </c>
      <c r="D23" s="58">
        <v>37004.544444444444</v>
      </c>
      <c r="E23" s="59" t="s">
        <v>918</v>
      </c>
      <c r="F23" s="88" t="s">
        <v>973</v>
      </c>
      <c r="G23" s="88" t="s">
        <v>968</v>
      </c>
      <c r="H23" s="88" t="s">
        <v>969</v>
      </c>
    </row>
    <row r="24" spans="1:8" ht="13.5" customHeight="1" x14ac:dyDescent="0.2">
      <c r="A24" s="86" t="s">
        <v>986</v>
      </c>
      <c r="B24" s="83">
        <v>11</v>
      </c>
      <c r="C24" s="57"/>
      <c r="D24" s="58"/>
      <c r="E24" s="59"/>
    </row>
    <row r="25" spans="1:8" ht="13.5" customHeight="1" x14ac:dyDescent="0.2">
      <c r="A25" s="86" t="s">
        <v>987</v>
      </c>
      <c r="B25" s="83">
        <v>5</v>
      </c>
      <c r="C25" s="57"/>
      <c r="D25" s="58"/>
      <c r="E25" s="59"/>
    </row>
    <row r="26" spans="1:8" ht="13.5" customHeight="1" x14ac:dyDescent="0.2">
      <c r="A26" s="59"/>
      <c r="B26" s="59"/>
      <c r="C26" s="57"/>
      <c r="D26" s="58"/>
      <c r="E26" s="59"/>
    </row>
    <row r="27" spans="1:8" ht="13.5" customHeight="1" x14ac:dyDescent="0.2">
      <c r="A27" s="89" t="s">
        <v>896</v>
      </c>
      <c r="B27" s="65" t="s">
        <v>1034</v>
      </c>
      <c r="C27" s="90">
        <v>1462557</v>
      </c>
      <c r="D27" s="91">
        <v>37069.419444444444</v>
      </c>
      <c r="E27" s="89" t="s">
        <v>912</v>
      </c>
      <c r="F27" s="89" t="s">
        <v>900</v>
      </c>
      <c r="G27" s="89" t="s">
        <v>1059</v>
      </c>
      <c r="H27" s="89" t="s">
        <v>925</v>
      </c>
    </row>
    <row r="28" spans="1:8" ht="13.5" customHeight="1" x14ac:dyDescent="0.2">
      <c r="A28" s="89" t="s">
        <v>897</v>
      </c>
      <c r="B28" s="65" t="s">
        <v>1034</v>
      </c>
      <c r="C28" s="90">
        <v>1354684</v>
      </c>
      <c r="D28" s="91">
        <v>37049.372916666667</v>
      </c>
      <c r="E28" s="89" t="s">
        <v>912</v>
      </c>
      <c r="F28" s="89" t="s">
        <v>901</v>
      </c>
      <c r="G28" s="89" t="s">
        <v>1059</v>
      </c>
      <c r="H28" s="89" t="s">
        <v>925</v>
      </c>
    </row>
    <row r="29" spans="1:8" ht="13.5" customHeight="1" x14ac:dyDescent="0.2">
      <c r="A29" s="89" t="s">
        <v>898</v>
      </c>
      <c r="B29" s="65" t="s">
        <v>1034</v>
      </c>
      <c r="C29" s="90">
        <v>1358778</v>
      </c>
      <c r="D29" s="91">
        <v>37049.677777777775</v>
      </c>
      <c r="E29" s="89" t="s">
        <v>912</v>
      </c>
      <c r="F29" s="89" t="s">
        <v>902</v>
      </c>
      <c r="G29" s="89" t="s">
        <v>1059</v>
      </c>
      <c r="H29" s="89" t="s">
        <v>1059</v>
      </c>
    </row>
    <row r="30" spans="1:8" ht="13.5" customHeight="1" x14ac:dyDescent="0.2">
      <c r="A30" s="89" t="s">
        <v>899</v>
      </c>
      <c r="B30" s="65" t="s">
        <v>1034</v>
      </c>
      <c r="C30" s="90">
        <v>1446031</v>
      </c>
      <c r="D30" s="91">
        <v>37067.414583333331</v>
      </c>
      <c r="E30" s="89" t="s">
        <v>912</v>
      </c>
      <c r="F30" s="89" t="s">
        <v>900</v>
      </c>
      <c r="G30" s="89" t="s">
        <v>1059</v>
      </c>
      <c r="H30" s="89" t="s">
        <v>925</v>
      </c>
    </row>
    <row r="31" spans="1:8" x14ac:dyDescent="0.2">
      <c r="A31" s="65" t="s">
        <v>1005</v>
      </c>
      <c r="B31" s="65" t="s">
        <v>1034</v>
      </c>
      <c r="C31" s="63">
        <v>1281820</v>
      </c>
      <c r="D31" s="64">
        <v>37034.252083333333</v>
      </c>
      <c r="E31" s="65" t="s">
        <v>912</v>
      </c>
      <c r="F31" s="87" t="s">
        <v>924</v>
      </c>
      <c r="G31" s="87" t="s">
        <v>1059</v>
      </c>
      <c r="H31" s="87" t="s">
        <v>925</v>
      </c>
    </row>
    <row r="32" spans="1:8" x14ac:dyDescent="0.2">
      <c r="A32" s="69" t="s">
        <v>1008</v>
      </c>
      <c r="B32" s="69" t="s">
        <v>1034</v>
      </c>
      <c r="C32" s="63">
        <v>1312616</v>
      </c>
      <c r="D32" s="64">
        <v>37041.477083333331</v>
      </c>
      <c r="E32" s="65" t="s">
        <v>915</v>
      </c>
      <c r="F32" s="87" t="s">
        <v>932</v>
      </c>
      <c r="G32" s="87" t="s">
        <v>933</v>
      </c>
      <c r="H32" s="87" t="s">
        <v>934</v>
      </c>
    </row>
    <row r="33" spans="1:8" x14ac:dyDescent="0.2">
      <c r="A33" s="66" t="s">
        <v>1012</v>
      </c>
      <c r="B33" s="66" t="s">
        <v>1034</v>
      </c>
      <c r="C33" s="63">
        <v>1279648</v>
      </c>
      <c r="D33" s="64">
        <v>37033.430555555555</v>
      </c>
      <c r="E33" s="65" t="s">
        <v>912</v>
      </c>
      <c r="F33" s="87" t="s">
        <v>924</v>
      </c>
      <c r="G33" s="87" t="s">
        <v>1059</v>
      </c>
      <c r="H33" s="87" t="s">
        <v>925</v>
      </c>
    </row>
    <row r="34" spans="1:8" x14ac:dyDescent="0.2">
      <c r="A34" s="86" t="s">
        <v>988</v>
      </c>
      <c r="B34" s="82">
        <f>3+4</f>
        <v>7</v>
      </c>
      <c r="C34" s="63"/>
      <c r="D34" s="64"/>
      <c r="E34" s="65"/>
    </row>
    <row r="35" spans="1:8" x14ac:dyDescent="0.2">
      <c r="A35" s="86" t="s">
        <v>989</v>
      </c>
      <c r="B35" s="82">
        <v>0</v>
      </c>
      <c r="C35" s="63"/>
      <c r="D35" s="64"/>
      <c r="E35" s="65"/>
    </row>
    <row r="36" spans="1:8" x14ac:dyDescent="0.2">
      <c r="A36" s="66"/>
      <c r="B36" s="66"/>
      <c r="C36" s="63"/>
      <c r="D36" s="64"/>
      <c r="E36" s="65"/>
    </row>
    <row r="37" spans="1:8" x14ac:dyDescent="0.2">
      <c r="A37" s="59" t="s">
        <v>1022</v>
      </c>
      <c r="B37" s="59" t="s">
        <v>1039</v>
      </c>
      <c r="C37" s="57">
        <v>1129445</v>
      </c>
      <c r="D37" s="58">
        <v>36998.330555555556</v>
      </c>
      <c r="E37" s="59" t="s">
        <v>980</v>
      </c>
      <c r="F37" s="88" t="s">
        <v>964</v>
      </c>
      <c r="G37" s="88" t="s">
        <v>965</v>
      </c>
      <c r="H37" s="88" t="s">
        <v>966</v>
      </c>
    </row>
    <row r="38" spans="1:8" x14ac:dyDescent="0.2">
      <c r="A38" s="86" t="s">
        <v>991</v>
      </c>
      <c r="B38" s="81">
        <v>1</v>
      </c>
      <c r="C38" s="57"/>
      <c r="D38" s="58"/>
      <c r="E38" s="59"/>
    </row>
    <row r="39" spans="1:8" x14ac:dyDescent="0.2">
      <c r="A39" s="86" t="s">
        <v>990</v>
      </c>
      <c r="B39" s="81">
        <v>6</v>
      </c>
      <c r="C39" s="57"/>
      <c r="D39" s="58"/>
      <c r="E39" s="59"/>
    </row>
    <row r="40" spans="1:8" x14ac:dyDescent="0.2">
      <c r="A40" s="67"/>
      <c r="B40" s="67"/>
      <c r="C40" s="57"/>
      <c r="D40" s="58"/>
      <c r="E40" s="59"/>
    </row>
    <row r="41" spans="1:8" x14ac:dyDescent="0.2">
      <c r="A41" s="67" t="s">
        <v>1019</v>
      </c>
      <c r="B41" s="67" t="s">
        <v>1038</v>
      </c>
      <c r="C41" s="57">
        <v>1083104</v>
      </c>
      <c r="D41" s="58">
        <v>36985.357638888891</v>
      </c>
      <c r="E41" s="59" t="s">
        <v>920</v>
      </c>
      <c r="F41" s="88" t="s">
        <v>957</v>
      </c>
      <c r="G41" s="88" t="s">
        <v>958</v>
      </c>
      <c r="H41" s="88" t="s">
        <v>959</v>
      </c>
    </row>
    <row r="42" spans="1:8" x14ac:dyDescent="0.2">
      <c r="A42" s="86" t="s">
        <v>992</v>
      </c>
      <c r="B42" s="80">
        <v>1</v>
      </c>
      <c r="C42" s="57"/>
      <c r="D42" s="58"/>
      <c r="E42" s="59"/>
    </row>
    <row r="43" spans="1:8" x14ac:dyDescent="0.2">
      <c r="A43" s="86" t="s">
        <v>993</v>
      </c>
      <c r="B43" s="80">
        <v>4</v>
      </c>
      <c r="C43" s="57"/>
      <c r="D43" s="58"/>
      <c r="E43" s="59"/>
    </row>
    <row r="44" spans="1:8" x14ac:dyDescent="0.2">
      <c r="A44" s="56"/>
      <c r="B44" s="56"/>
      <c r="C44" s="57"/>
      <c r="D44" s="58"/>
      <c r="E44" s="59"/>
    </row>
    <row r="45" spans="1:8" x14ac:dyDescent="0.2">
      <c r="A45" s="56"/>
      <c r="B45" s="56"/>
      <c r="C45" s="57"/>
      <c r="D45" s="58"/>
      <c r="E45" s="59"/>
    </row>
    <row r="46" spans="1:8" x14ac:dyDescent="0.2">
      <c r="A46" s="85" t="s">
        <v>42</v>
      </c>
      <c r="B46" s="56"/>
      <c r="C46" s="57"/>
      <c r="D46" s="58"/>
      <c r="E46" s="59"/>
    </row>
    <row r="47" spans="1:8" x14ac:dyDescent="0.2">
      <c r="A47" s="65" t="s">
        <v>1010</v>
      </c>
      <c r="B47" s="65" t="s">
        <v>1035</v>
      </c>
      <c r="C47" s="63">
        <v>1321067</v>
      </c>
      <c r="D47" s="64">
        <v>37042.463194444441</v>
      </c>
      <c r="E47" s="65" t="s">
        <v>917</v>
      </c>
      <c r="F47" s="87" t="s">
        <v>938</v>
      </c>
      <c r="G47" s="87" t="s">
        <v>939</v>
      </c>
      <c r="H47" s="87" t="s">
        <v>940</v>
      </c>
    </row>
    <row r="48" spans="1:8" x14ac:dyDescent="0.2">
      <c r="A48" s="86" t="s">
        <v>994</v>
      </c>
      <c r="B48" s="79">
        <v>1</v>
      </c>
      <c r="C48" s="63"/>
      <c r="D48" s="64"/>
      <c r="E48" s="65"/>
    </row>
    <row r="49" spans="1:8" x14ac:dyDescent="0.2">
      <c r="A49" s="86" t="s">
        <v>995</v>
      </c>
      <c r="B49" s="79">
        <v>5</v>
      </c>
      <c r="C49" s="63"/>
      <c r="D49" s="64"/>
      <c r="E49" s="65"/>
    </row>
    <row r="50" spans="1:8" x14ac:dyDescent="0.2">
      <c r="A50" s="86"/>
      <c r="B50" s="79"/>
      <c r="C50" s="63"/>
      <c r="D50" s="64"/>
      <c r="E50" s="65"/>
    </row>
    <row r="51" spans="1:8" x14ac:dyDescent="0.2">
      <c r="A51" s="66" t="s">
        <v>1009</v>
      </c>
      <c r="B51" s="66" t="s">
        <v>1040</v>
      </c>
      <c r="C51" s="63">
        <v>1191804</v>
      </c>
      <c r="D51" s="64">
        <v>37012.382638888892</v>
      </c>
      <c r="E51" s="65" t="s">
        <v>916</v>
      </c>
      <c r="F51" s="87" t="s">
        <v>935</v>
      </c>
      <c r="G51" s="87" t="s">
        <v>936</v>
      </c>
      <c r="H51" s="87" t="s">
        <v>937</v>
      </c>
    </row>
    <row r="52" spans="1:8" x14ac:dyDescent="0.2">
      <c r="A52" s="86" t="s">
        <v>1000</v>
      </c>
      <c r="B52" s="79">
        <v>1</v>
      </c>
      <c r="C52" s="63"/>
      <c r="D52" s="64"/>
      <c r="E52" s="65"/>
    </row>
    <row r="53" spans="1:8" x14ac:dyDescent="0.2">
      <c r="A53" s="86" t="s">
        <v>1001</v>
      </c>
      <c r="B53" s="79">
        <v>8</v>
      </c>
      <c r="C53" s="63"/>
      <c r="D53" s="64"/>
      <c r="E53" s="65"/>
    </row>
    <row r="54" spans="1:8" x14ac:dyDescent="0.2">
      <c r="A54" s="86"/>
      <c r="B54" s="79"/>
      <c r="C54" s="63"/>
      <c r="D54" s="64"/>
      <c r="E54" s="65"/>
    </row>
    <row r="55" spans="1:8" x14ac:dyDescent="0.2">
      <c r="A55" s="86"/>
      <c r="B55" s="79"/>
      <c r="C55" s="63"/>
      <c r="D55" s="64"/>
      <c r="E55" s="65"/>
    </row>
    <row r="56" spans="1:8" x14ac:dyDescent="0.2">
      <c r="A56" s="86"/>
      <c r="B56" s="65"/>
      <c r="C56" s="63"/>
      <c r="D56" s="64"/>
      <c r="E56" s="65"/>
    </row>
    <row r="57" spans="1:8" x14ac:dyDescent="0.2">
      <c r="A57" s="76" t="s">
        <v>985</v>
      </c>
      <c r="B57" s="65"/>
      <c r="C57" s="63"/>
      <c r="D57" s="64"/>
      <c r="E57" s="65"/>
    </row>
    <row r="58" spans="1:8" x14ac:dyDescent="0.2">
      <c r="A58" s="86"/>
      <c r="B58" s="65"/>
      <c r="C58" s="63"/>
      <c r="D58" s="64"/>
      <c r="E58" s="65"/>
    </row>
    <row r="59" spans="1:8" x14ac:dyDescent="0.2">
      <c r="A59" s="65"/>
      <c r="B59" s="65"/>
      <c r="C59" s="63"/>
      <c r="D59" s="64"/>
      <c r="E59" s="65"/>
    </row>
    <row r="60" spans="1:8" x14ac:dyDescent="0.2">
      <c r="A60" s="89" t="s">
        <v>842</v>
      </c>
      <c r="B60" s="59" t="s">
        <v>1043</v>
      </c>
      <c r="C60" s="90">
        <v>1419291</v>
      </c>
      <c r="D60" s="91">
        <v>37061.56527777778</v>
      </c>
      <c r="E60" s="89" t="s">
        <v>844</v>
      </c>
      <c r="F60" s="89" t="s">
        <v>845</v>
      </c>
      <c r="G60" s="89" t="s">
        <v>834</v>
      </c>
      <c r="H60" s="89" t="s">
        <v>847</v>
      </c>
    </row>
    <row r="61" spans="1:8" x14ac:dyDescent="0.2">
      <c r="A61" s="89" t="s">
        <v>843</v>
      </c>
      <c r="B61" s="59" t="s">
        <v>1043</v>
      </c>
      <c r="C61" s="90">
        <v>1480095</v>
      </c>
      <c r="D61" s="91">
        <v>37071.447222222225</v>
      </c>
      <c r="E61" s="89" t="s">
        <v>919</v>
      </c>
      <c r="F61" s="89" t="s">
        <v>846</v>
      </c>
      <c r="G61" s="89" t="s">
        <v>836</v>
      </c>
      <c r="H61" s="89" t="s">
        <v>848</v>
      </c>
    </row>
    <row r="62" spans="1:8" x14ac:dyDescent="0.2">
      <c r="A62" s="59" t="s">
        <v>1021</v>
      </c>
      <c r="B62" s="59" t="s">
        <v>1043</v>
      </c>
      <c r="C62" s="57">
        <v>1114061</v>
      </c>
      <c r="D62" s="58">
        <v>36992.34375</v>
      </c>
      <c r="E62" s="59" t="s">
        <v>919</v>
      </c>
      <c r="F62" s="88" t="s">
        <v>963</v>
      </c>
      <c r="G62" s="88" t="s">
        <v>835</v>
      </c>
      <c r="H62" s="88" t="s">
        <v>951</v>
      </c>
    </row>
    <row r="63" spans="1:8" x14ac:dyDescent="0.2">
      <c r="A63" s="67" t="s">
        <v>1024</v>
      </c>
      <c r="B63" s="67" t="s">
        <v>1043</v>
      </c>
      <c r="C63" s="57">
        <v>1144550</v>
      </c>
      <c r="D63" s="58">
        <v>37000.468055555553</v>
      </c>
      <c r="E63" s="59" t="s">
        <v>919</v>
      </c>
      <c r="F63" s="88" t="s">
        <v>970</v>
      </c>
      <c r="G63" s="88" t="s">
        <v>832</v>
      </c>
      <c r="H63" s="88" t="s">
        <v>951</v>
      </c>
    </row>
    <row r="64" spans="1:8" x14ac:dyDescent="0.2">
      <c r="A64" s="62" t="s">
        <v>1015</v>
      </c>
      <c r="B64" s="62" t="s">
        <v>1043</v>
      </c>
      <c r="C64" s="63">
        <v>1190126</v>
      </c>
      <c r="D64" s="64">
        <v>37012.352777777778</v>
      </c>
      <c r="E64" s="65" t="s">
        <v>919</v>
      </c>
      <c r="F64" s="87" t="s">
        <v>950</v>
      </c>
      <c r="G64" s="87" t="s">
        <v>835</v>
      </c>
      <c r="H64" s="87" t="s">
        <v>951</v>
      </c>
    </row>
    <row r="65" spans="1:8" x14ac:dyDescent="0.2">
      <c r="A65" s="86" t="s">
        <v>996</v>
      </c>
      <c r="B65" s="77">
        <v>5</v>
      </c>
      <c r="C65" s="63"/>
      <c r="D65" s="64"/>
      <c r="E65" s="65"/>
    </row>
    <row r="66" spans="1:8" x14ac:dyDescent="0.2">
      <c r="A66" s="86" t="s">
        <v>997</v>
      </c>
      <c r="B66" s="77">
        <v>5</v>
      </c>
      <c r="C66" s="63"/>
      <c r="D66" s="64"/>
      <c r="E66" s="65"/>
    </row>
    <row r="67" spans="1:8" x14ac:dyDescent="0.2">
      <c r="A67" s="62"/>
      <c r="B67" s="62"/>
      <c r="C67" s="63"/>
      <c r="D67" s="64"/>
      <c r="E67" s="65"/>
    </row>
    <row r="68" spans="1:8" x14ac:dyDescent="0.2">
      <c r="A68" s="68" t="s">
        <v>1027</v>
      </c>
      <c r="B68" s="68" t="s">
        <v>1031</v>
      </c>
      <c r="C68" s="57">
        <v>1162977</v>
      </c>
      <c r="D68" s="58">
        <v>37006.309027777781</v>
      </c>
      <c r="E68" s="59" t="s">
        <v>913</v>
      </c>
      <c r="F68" s="88" t="s">
        <v>972</v>
      </c>
      <c r="G68" s="88" t="s">
        <v>961</v>
      </c>
      <c r="H68" s="88" t="s">
        <v>962</v>
      </c>
    </row>
    <row r="69" spans="1:8" x14ac:dyDescent="0.2">
      <c r="A69" s="59" t="s">
        <v>1025</v>
      </c>
      <c r="B69" s="59" t="s">
        <v>1031</v>
      </c>
      <c r="C69" s="57">
        <v>1151328</v>
      </c>
      <c r="D69" s="58">
        <v>37004.300694444442</v>
      </c>
      <c r="E69" s="59" t="s">
        <v>913</v>
      </c>
      <c r="F69" s="88" t="s">
        <v>971</v>
      </c>
      <c r="G69" s="88" t="s">
        <v>961</v>
      </c>
      <c r="H69" s="88" t="s">
        <v>962</v>
      </c>
    </row>
    <row r="70" spans="1:8" x14ac:dyDescent="0.2">
      <c r="A70" s="69" t="s">
        <v>1006</v>
      </c>
      <c r="B70" s="69" t="s">
        <v>1031</v>
      </c>
      <c r="C70" s="63">
        <v>1217532</v>
      </c>
      <c r="D70" s="64">
        <v>37019.315972222219</v>
      </c>
      <c r="E70" s="65" t="s">
        <v>913</v>
      </c>
      <c r="F70" s="87" t="s">
        <v>926</v>
      </c>
      <c r="G70" s="87" t="s">
        <v>927</v>
      </c>
      <c r="H70" s="87" t="s">
        <v>928</v>
      </c>
    </row>
    <row r="71" spans="1:8" x14ac:dyDescent="0.2">
      <c r="A71" s="68" t="s">
        <v>1020</v>
      </c>
      <c r="B71" s="68" t="s">
        <v>1031</v>
      </c>
      <c r="C71" s="57">
        <v>1095254</v>
      </c>
      <c r="D71" s="58">
        <v>36987.289583333331</v>
      </c>
      <c r="E71" s="59" t="s">
        <v>913</v>
      </c>
      <c r="F71" s="88" t="s">
        <v>960</v>
      </c>
      <c r="G71" s="88" t="s">
        <v>961</v>
      </c>
      <c r="H71" s="88" t="s">
        <v>962</v>
      </c>
    </row>
    <row r="72" spans="1:8" x14ac:dyDescent="0.2">
      <c r="A72" s="89" t="s">
        <v>849</v>
      </c>
      <c r="B72" s="68" t="s">
        <v>1031</v>
      </c>
      <c r="C72" s="90">
        <v>1328743</v>
      </c>
      <c r="D72" s="91">
        <v>37043.479861111111</v>
      </c>
      <c r="E72" s="89" t="s">
        <v>913</v>
      </c>
      <c r="F72" s="92" t="s">
        <v>860</v>
      </c>
      <c r="G72" s="89" t="s">
        <v>870</v>
      </c>
      <c r="H72" s="89" t="s">
        <v>962</v>
      </c>
    </row>
    <row r="73" spans="1:8" x14ac:dyDescent="0.2">
      <c r="A73" s="89" t="s">
        <v>850</v>
      </c>
      <c r="B73" s="68" t="s">
        <v>1031</v>
      </c>
      <c r="C73" s="90">
        <v>1397904</v>
      </c>
      <c r="D73" s="91">
        <v>37056.579861111109</v>
      </c>
      <c r="E73" s="89" t="s">
        <v>913</v>
      </c>
      <c r="F73" s="89" t="s">
        <v>861</v>
      </c>
      <c r="G73" s="89" t="s">
        <v>961</v>
      </c>
      <c r="H73" s="89" t="s">
        <v>962</v>
      </c>
    </row>
    <row r="74" spans="1:8" x14ac:dyDescent="0.2">
      <c r="A74" s="89" t="s">
        <v>851</v>
      </c>
      <c r="B74" s="68" t="s">
        <v>1031</v>
      </c>
      <c r="C74" s="90">
        <v>1449602</v>
      </c>
      <c r="D74" s="91">
        <v>37068.289583333331</v>
      </c>
      <c r="E74" s="89" t="s">
        <v>913</v>
      </c>
      <c r="F74" s="89" t="s">
        <v>862</v>
      </c>
      <c r="G74" s="89" t="s">
        <v>927</v>
      </c>
      <c r="H74" s="89" t="s">
        <v>928</v>
      </c>
    </row>
    <row r="75" spans="1:8" x14ac:dyDescent="0.2">
      <c r="A75" s="89" t="s">
        <v>852</v>
      </c>
      <c r="B75" s="68" t="s">
        <v>1031</v>
      </c>
      <c r="C75" s="90">
        <v>1467175</v>
      </c>
      <c r="D75" s="91">
        <v>37070.284722222219</v>
      </c>
      <c r="E75" s="89" t="s">
        <v>913</v>
      </c>
      <c r="F75" s="89" t="s">
        <v>863</v>
      </c>
      <c r="G75" s="89" t="s">
        <v>927</v>
      </c>
      <c r="H75" s="89" t="s">
        <v>928</v>
      </c>
    </row>
    <row r="76" spans="1:8" x14ac:dyDescent="0.2">
      <c r="A76" s="89" t="s">
        <v>853</v>
      </c>
      <c r="B76" s="69" t="s">
        <v>1032</v>
      </c>
      <c r="C76" s="90">
        <v>1474359</v>
      </c>
      <c r="D76" s="91">
        <v>37071.288888888892</v>
      </c>
      <c r="E76" s="89" t="s">
        <v>913</v>
      </c>
      <c r="F76" s="89" t="s">
        <v>864</v>
      </c>
      <c r="G76" s="89" t="s">
        <v>930</v>
      </c>
      <c r="H76" s="89" t="s">
        <v>871</v>
      </c>
    </row>
    <row r="77" spans="1:8" x14ac:dyDescent="0.2">
      <c r="A77" s="89" t="s">
        <v>854</v>
      </c>
      <c r="B77" s="69" t="s">
        <v>1032</v>
      </c>
      <c r="C77" s="90">
        <v>1452565</v>
      </c>
      <c r="D77" s="91">
        <v>37068.376388888886</v>
      </c>
      <c r="E77" s="89" t="s">
        <v>913</v>
      </c>
      <c r="F77" s="89" t="s">
        <v>865</v>
      </c>
      <c r="G77" s="89" t="s">
        <v>930</v>
      </c>
      <c r="H77" s="89" t="s">
        <v>871</v>
      </c>
    </row>
    <row r="78" spans="1:8" x14ac:dyDescent="0.2">
      <c r="A78" s="89" t="s">
        <v>855</v>
      </c>
      <c r="B78" s="69" t="s">
        <v>1032</v>
      </c>
      <c r="C78" s="90">
        <v>1384757</v>
      </c>
      <c r="D78" s="91">
        <v>37055.344444444447</v>
      </c>
      <c r="E78" s="89" t="s">
        <v>913</v>
      </c>
      <c r="F78" s="89" t="s">
        <v>866</v>
      </c>
      <c r="G78" s="89" t="s">
        <v>930</v>
      </c>
      <c r="H78" s="89" t="s">
        <v>871</v>
      </c>
    </row>
    <row r="79" spans="1:8" x14ac:dyDescent="0.2">
      <c r="A79" s="89" t="s">
        <v>856</v>
      </c>
      <c r="B79" s="69" t="s">
        <v>1032</v>
      </c>
      <c r="C79" s="90">
        <v>1389292</v>
      </c>
      <c r="D79" s="91">
        <v>37055.461111111108</v>
      </c>
      <c r="E79" s="89" t="s">
        <v>914</v>
      </c>
      <c r="F79" s="89" t="s">
        <v>867</v>
      </c>
      <c r="G79" s="89" t="s">
        <v>930</v>
      </c>
      <c r="H79" s="89" t="s">
        <v>872</v>
      </c>
    </row>
    <row r="80" spans="1:8" x14ac:dyDescent="0.2">
      <c r="A80" s="69" t="s">
        <v>1007</v>
      </c>
      <c r="B80" s="69" t="s">
        <v>1032</v>
      </c>
      <c r="C80" s="63">
        <v>1201902</v>
      </c>
      <c r="D80" s="64">
        <v>37014.307638888888</v>
      </c>
      <c r="E80" s="65" t="s">
        <v>914</v>
      </c>
      <c r="F80" s="87" t="s">
        <v>929</v>
      </c>
      <c r="G80" s="87" t="s">
        <v>930</v>
      </c>
      <c r="H80" s="87" t="s">
        <v>931</v>
      </c>
    </row>
    <row r="81" spans="1:8" x14ac:dyDescent="0.2">
      <c r="A81" s="89" t="s">
        <v>857</v>
      </c>
      <c r="B81" s="62" t="s">
        <v>1033</v>
      </c>
      <c r="C81" s="90">
        <v>1352413</v>
      </c>
      <c r="D81" s="91">
        <v>37049.287499999999</v>
      </c>
      <c r="E81" s="89" t="s">
        <v>913</v>
      </c>
      <c r="F81" s="89" t="s">
        <v>868</v>
      </c>
      <c r="G81" s="89" t="s">
        <v>873</v>
      </c>
      <c r="H81" s="89" t="s">
        <v>874</v>
      </c>
    </row>
    <row r="82" spans="1:8" x14ac:dyDescent="0.2">
      <c r="A82" s="89" t="s">
        <v>858</v>
      </c>
      <c r="B82" s="62" t="s">
        <v>1033</v>
      </c>
      <c r="C82" s="90">
        <v>1413124</v>
      </c>
      <c r="D82" s="91">
        <v>37061.27847222222</v>
      </c>
      <c r="E82" s="89" t="s">
        <v>859</v>
      </c>
      <c r="F82" s="89" t="s">
        <v>869</v>
      </c>
      <c r="G82" s="89" t="s">
        <v>875</v>
      </c>
      <c r="H82" s="89" t="s">
        <v>876</v>
      </c>
    </row>
    <row r="83" spans="1:8" x14ac:dyDescent="0.2">
      <c r="A83" s="62" t="s">
        <v>1011</v>
      </c>
      <c r="B83" s="62" t="s">
        <v>1033</v>
      </c>
      <c r="C83" s="63">
        <v>1298722</v>
      </c>
      <c r="D83" s="64">
        <v>37036.413888888892</v>
      </c>
      <c r="E83" s="65" t="s">
        <v>913</v>
      </c>
      <c r="F83" s="87" t="s">
        <v>941</v>
      </c>
      <c r="G83" s="87" t="s">
        <v>942</v>
      </c>
      <c r="H83" s="87" t="s">
        <v>943</v>
      </c>
    </row>
    <row r="84" spans="1:8" x14ac:dyDescent="0.2">
      <c r="A84" s="62" t="s">
        <v>1014</v>
      </c>
      <c r="B84" s="62" t="s">
        <v>1033</v>
      </c>
      <c r="C84" s="63">
        <v>1313451</v>
      </c>
      <c r="D84" s="64">
        <v>37041.543749999997</v>
      </c>
      <c r="E84" s="65" t="s">
        <v>913</v>
      </c>
      <c r="F84" s="87" t="s">
        <v>947</v>
      </c>
      <c r="G84" s="87" t="s">
        <v>948</v>
      </c>
      <c r="H84" s="87" t="s">
        <v>949</v>
      </c>
    </row>
    <row r="85" spans="1:8" x14ac:dyDescent="0.2">
      <c r="A85" s="86" t="s">
        <v>998</v>
      </c>
      <c r="B85" s="78">
        <v>17</v>
      </c>
    </row>
    <row r="86" spans="1:8" x14ac:dyDescent="0.2">
      <c r="A86" s="86" t="s">
        <v>999</v>
      </c>
      <c r="B86" s="78">
        <v>25</v>
      </c>
    </row>
    <row r="89" spans="1:8" x14ac:dyDescent="0.2">
      <c r="A89" s="85" t="s">
        <v>1002</v>
      </c>
      <c r="B89" s="86">
        <f>B10+B24+B34+B38+B42+B48+B52+B65+B85</f>
        <v>46</v>
      </c>
    </row>
    <row r="90" spans="1:8" x14ac:dyDescent="0.2">
      <c r="A90" s="85" t="s">
        <v>1003</v>
      </c>
      <c r="B90" s="86">
        <f>B11+B25+B35+B39+B43+B49+B53+B66+B86</f>
        <v>61</v>
      </c>
    </row>
  </sheetData>
  <phoneticPr fontId="0" type="noConversion"/>
  <pageMargins left="0.21" right="0.2" top="0.21" bottom="0.27" header="0.17" footer="0.23"/>
  <pageSetup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workbookViewId="0"/>
  </sheetViews>
  <sheetFormatPr defaultRowHeight="12.75" outlineLevelRow="2" x14ac:dyDescent="0.2"/>
  <cols>
    <col min="1" max="1" width="15.28515625" style="45" bestFit="1" customWidth="1"/>
    <col min="2" max="2" width="9.7109375" style="40" bestFit="1" customWidth="1"/>
    <col min="3" max="3" width="21.85546875" style="13" bestFit="1" customWidth="1"/>
    <col min="4" max="4" width="32.85546875" style="13" bestFit="1" customWidth="1"/>
    <col min="5" max="5" width="26.7109375" style="13" bestFit="1" customWidth="1"/>
    <col min="6" max="6" width="14.140625" style="13" bestFit="1" customWidth="1"/>
    <col min="7" max="7" width="15" style="41" bestFit="1" customWidth="1"/>
    <col min="8" max="16384" width="9.140625" style="13"/>
  </cols>
  <sheetData>
    <row r="1" spans="1:7" x14ac:dyDescent="0.2">
      <c r="A1" s="5" t="s">
        <v>1044</v>
      </c>
      <c r="B1" s="6" t="s">
        <v>1045</v>
      </c>
      <c r="C1" s="7" t="s">
        <v>1041</v>
      </c>
      <c r="D1" s="7" t="s">
        <v>1046</v>
      </c>
      <c r="E1" s="7" t="s">
        <v>1047</v>
      </c>
      <c r="F1" s="7" t="s">
        <v>1048</v>
      </c>
      <c r="G1" s="3" t="s">
        <v>1049</v>
      </c>
    </row>
    <row r="2" spans="1:7" outlineLevel="2" x14ac:dyDescent="0.2">
      <c r="A2" s="39">
        <v>29</v>
      </c>
      <c r="B2" s="40">
        <v>37012</v>
      </c>
      <c r="C2" s="13" t="s">
        <v>2218</v>
      </c>
      <c r="D2" s="13" t="s">
        <v>2217</v>
      </c>
      <c r="F2" s="13" t="s">
        <v>2219</v>
      </c>
      <c r="G2" s="41">
        <v>1470000</v>
      </c>
    </row>
    <row r="3" spans="1:7" outlineLevel="2" x14ac:dyDescent="0.2">
      <c r="A3" s="39">
        <v>30</v>
      </c>
      <c r="B3" s="40">
        <v>37012</v>
      </c>
      <c r="C3" s="13" t="s">
        <v>2220</v>
      </c>
      <c r="D3" s="13" t="s">
        <v>2217</v>
      </c>
      <c r="F3" s="13" t="s">
        <v>2219</v>
      </c>
      <c r="G3" s="41">
        <v>645000</v>
      </c>
    </row>
    <row r="4" spans="1:7" outlineLevel="2" x14ac:dyDescent="0.2">
      <c r="A4" s="39">
        <v>31</v>
      </c>
      <c r="B4" s="40">
        <v>37012</v>
      </c>
      <c r="C4" s="13" t="s">
        <v>2208</v>
      </c>
      <c r="D4" s="13" t="s">
        <v>2217</v>
      </c>
      <c r="F4" s="13" t="s">
        <v>2219</v>
      </c>
      <c r="G4" s="41">
        <v>75000</v>
      </c>
    </row>
    <row r="5" spans="1:7" outlineLevel="2" x14ac:dyDescent="0.2">
      <c r="A5" s="39">
        <v>32</v>
      </c>
      <c r="B5" s="40">
        <v>37012</v>
      </c>
      <c r="C5" s="13" t="s">
        <v>2221</v>
      </c>
      <c r="D5" s="13" t="s">
        <v>2217</v>
      </c>
      <c r="F5" s="13" t="s">
        <v>2222</v>
      </c>
      <c r="G5" s="41">
        <v>500000</v>
      </c>
    </row>
    <row r="6" spans="1:7" s="15" customFormat="1" outlineLevel="1" x14ac:dyDescent="0.2">
      <c r="A6" s="14">
        <f>SUBTOTAL(3,A2:A5)</f>
        <v>4</v>
      </c>
      <c r="B6" s="42"/>
      <c r="D6" s="43" t="s">
        <v>2223</v>
      </c>
      <c r="G6" s="38">
        <f>SUM(G2:G5)</f>
        <v>2690000</v>
      </c>
    </row>
    <row r="7" spans="1:7" outlineLevel="2" x14ac:dyDescent="0.2">
      <c r="A7" s="8" t="s">
        <v>1056</v>
      </c>
      <c r="B7" s="44">
        <v>37042</v>
      </c>
      <c r="C7" s="9" t="s">
        <v>1057</v>
      </c>
      <c r="D7" s="9" t="s">
        <v>1058</v>
      </c>
      <c r="E7" s="13" t="s">
        <v>1059</v>
      </c>
      <c r="F7" s="9" t="s">
        <v>1060</v>
      </c>
      <c r="G7" s="4">
        <v>49743</v>
      </c>
    </row>
    <row r="8" spans="1:7" s="15" customFormat="1" outlineLevel="1" x14ac:dyDescent="0.2">
      <c r="A8" s="14">
        <f>SUBTOTAL(3,A7:A7)</f>
        <v>1</v>
      </c>
      <c r="B8" s="42"/>
      <c r="D8" s="16" t="s">
        <v>2224</v>
      </c>
      <c r="G8" s="38">
        <f>SUM(G7)</f>
        <v>49743</v>
      </c>
    </row>
    <row r="9" spans="1:7" outlineLevel="2" x14ac:dyDescent="0.2">
      <c r="A9" s="8" t="s">
        <v>1061</v>
      </c>
      <c r="B9" s="44">
        <v>37027</v>
      </c>
      <c r="C9" s="9" t="s">
        <v>1062</v>
      </c>
      <c r="D9" s="9" t="s">
        <v>1063</v>
      </c>
      <c r="E9" s="13" t="s">
        <v>1064</v>
      </c>
      <c r="F9" s="9" t="s">
        <v>1065</v>
      </c>
      <c r="G9" s="4">
        <v>5679</v>
      </c>
    </row>
    <row r="10" spans="1:7" outlineLevel="2" x14ac:dyDescent="0.2">
      <c r="A10" s="8">
        <v>1</v>
      </c>
      <c r="B10" s="44">
        <v>37042</v>
      </c>
      <c r="C10" s="9" t="s">
        <v>1066</v>
      </c>
      <c r="D10" s="9" t="s">
        <v>1063</v>
      </c>
      <c r="E10" s="13" t="s">
        <v>1064</v>
      </c>
      <c r="F10" s="9" t="s">
        <v>1067</v>
      </c>
      <c r="G10" s="4">
        <v>302000</v>
      </c>
    </row>
    <row r="11" spans="1:7" outlineLevel="2" x14ac:dyDescent="0.2">
      <c r="A11" s="8">
        <v>2</v>
      </c>
      <c r="B11" s="44">
        <v>37042</v>
      </c>
      <c r="C11" s="9" t="s">
        <v>1068</v>
      </c>
      <c r="D11" s="9" t="s">
        <v>1063</v>
      </c>
      <c r="E11" s="13" t="s">
        <v>1064</v>
      </c>
      <c r="F11" s="9" t="s">
        <v>1069</v>
      </c>
      <c r="G11" s="4">
        <v>40000</v>
      </c>
    </row>
    <row r="12" spans="1:7" outlineLevel="2" x14ac:dyDescent="0.2">
      <c r="A12" s="8">
        <v>3</v>
      </c>
      <c r="B12" s="44">
        <v>37042</v>
      </c>
      <c r="C12" s="9" t="s">
        <v>1066</v>
      </c>
      <c r="D12" s="9" t="s">
        <v>1063</v>
      </c>
      <c r="E12" s="13" t="s">
        <v>1064</v>
      </c>
      <c r="F12" s="9" t="s">
        <v>1067</v>
      </c>
      <c r="G12" s="4">
        <v>35000</v>
      </c>
    </row>
    <row r="13" spans="1:7" outlineLevel="2" x14ac:dyDescent="0.2">
      <c r="A13" s="8" t="s">
        <v>1070</v>
      </c>
      <c r="B13" s="44">
        <v>37014</v>
      </c>
      <c r="C13" s="9" t="s">
        <v>1071</v>
      </c>
      <c r="D13" s="9" t="s">
        <v>1063</v>
      </c>
      <c r="E13" s="13" t="s">
        <v>1059</v>
      </c>
      <c r="F13" s="9" t="s">
        <v>1072</v>
      </c>
      <c r="G13" s="4">
        <v>34775</v>
      </c>
    </row>
    <row r="14" spans="1:7" outlineLevel="2" x14ac:dyDescent="0.2">
      <c r="A14" s="8" t="s">
        <v>1073</v>
      </c>
      <c r="B14" s="44">
        <v>37014</v>
      </c>
      <c r="C14" s="9" t="s">
        <v>1074</v>
      </c>
      <c r="D14" s="9" t="s">
        <v>1063</v>
      </c>
      <c r="E14" s="13" t="s">
        <v>1059</v>
      </c>
      <c r="F14" s="9" t="s">
        <v>1075</v>
      </c>
      <c r="G14" s="4">
        <v>8220</v>
      </c>
    </row>
    <row r="15" spans="1:7" outlineLevel="2" x14ac:dyDescent="0.2">
      <c r="A15" s="8">
        <v>4</v>
      </c>
      <c r="B15" s="44">
        <v>37040</v>
      </c>
      <c r="C15" s="9" t="s">
        <v>1076</v>
      </c>
      <c r="D15" s="9" t="s">
        <v>1063</v>
      </c>
      <c r="E15" s="13" t="s">
        <v>1077</v>
      </c>
      <c r="F15" s="9" t="s">
        <v>1078</v>
      </c>
      <c r="G15" s="4">
        <v>1250000</v>
      </c>
    </row>
    <row r="16" spans="1:7" s="15" customFormat="1" outlineLevel="1" x14ac:dyDescent="0.2">
      <c r="A16" s="14">
        <f>SUBTOTAL(3,A9:A15)</f>
        <v>7</v>
      </c>
      <c r="B16" s="42"/>
      <c r="D16" s="16" t="s">
        <v>2225</v>
      </c>
      <c r="G16" s="38">
        <f>SUM(G9:G15)</f>
        <v>1675674</v>
      </c>
    </row>
    <row r="17" spans="1:7" outlineLevel="2" x14ac:dyDescent="0.2">
      <c r="A17" s="8">
        <v>753000</v>
      </c>
      <c r="B17" s="44">
        <v>37022</v>
      </c>
      <c r="C17" s="9" t="s">
        <v>1079</v>
      </c>
      <c r="D17" s="9" t="s">
        <v>1080</v>
      </c>
      <c r="E17" s="13" t="s">
        <v>1081</v>
      </c>
      <c r="F17" s="9" t="s">
        <v>1082</v>
      </c>
      <c r="G17" s="4">
        <v>2330</v>
      </c>
    </row>
    <row r="18" spans="1:7" outlineLevel="2" x14ac:dyDescent="0.2">
      <c r="A18" s="8">
        <v>752984</v>
      </c>
      <c r="B18" s="44">
        <v>37022</v>
      </c>
      <c r="C18" s="9" t="s">
        <v>1083</v>
      </c>
      <c r="D18" s="9" t="s">
        <v>1080</v>
      </c>
      <c r="E18" s="13" t="s">
        <v>1081</v>
      </c>
      <c r="F18" s="9" t="s">
        <v>1082</v>
      </c>
      <c r="G18" s="4">
        <v>6200</v>
      </c>
    </row>
    <row r="19" spans="1:7" outlineLevel="2" x14ac:dyDescent="0.2">
      <c r="A19" s="8">
        <v>754222</v>
      </c>
      <c r="B19" s="44">
        <v>37022</v>
      </c>
      <c r="C19" s="9" t="s">
        <v>1084</v>
      </c>
      <c r="D19" s="9" t="s">
        <v>1080</v>
      </c>
      <c r="E19" s="13" t="s">
        <v>1081</v>
      </c>
      <c r="F19" s="9" t="s">
        <v>1082</v>
      </c>
      <c r="G19" s="4">
        <v>4808</v>
      </c>
    </row>
    <row r="20" spans="1:7" outlineLevel="2" x14ac:dyDescent="0.2">
      <c r="A20" s="8">
        <v>754337</v>
      </c>
      <c r="B20" s="44">
        <v>37022</v>
      </c>
      <c r="C20" s="9" t="s">
        <v>1085</v>
      </c>
      <c r="D20" s="9" t="s">
        <v>1080</v>
      </c>
      <c r="E20" s="13" t="s">
        <v>1081</v>
      </c>
      <c r="F20" s="9" t="s">
        <v>1082</v>
      </c>
      <c r="G20" s="4">
        <v>1777</v>
      </c>
    </row>
    <row r="21" spans="1:7" outlineLevel="2" x14ac:dyDescent="0.2">
      <c r="A21" s="8" t="s">
        <v>1086</v>
      </c>
      <c r="B21" s="44">
        <v>37034</v>
      </c>
      <c r="C21" s="9" t="s">
        <v>1087</v>
      </c>
      <c r="D21" s="9" t="s">
        <v>1080</v>
      </c>
      <c r="E21" s="13" t="s">
        <v>1081</v>
      </c>
      <c r="F21" s="9" t="s">
        <v>1082</v>
      </c>
      <c r="G21" s="4">
        <v>6741</v>
      </c>
    </row>
    <row r="22" spans="1:7" outlineLevel="2" x14ac:dyDescent="0.2">
      <c r="A22" s="8" t="s">
        <v>1088</v>
      </c>
      <c r="B22" s="44">
        <v>37034</v>
      </c>
      <c r="C22" s="9" t="s">
        <v>1089</v>
      </c>
      <c r="D22" s="9" t="s">
        <v>1080</v>
      </c>
      <c r="E22" s="13" t="s">
        <v>1081</v>
      </c>
      <c r="F22" s="9" t="s">
        <v>1082</v>
      </c>
      <c r="G22" s="4">
        <v>0</v>
      </c>
    </row>
    <row r="23" spans="1:7" outlineLevel="2" x14ac:dyDescent="0.2">
      <c r="A23" s="8" t="s">
        <v>1090</v>
      </c>
      <c r="B23" s="44">
        <v>37035</v>
      </c>
      <c r="C23" s="9" t="s">
        <v>1091</v>
      </c>
      <c r="D23" s="9" t="s">
        <v>1080</v>
      </c>
      <c r="E23" s="13" t="s">
        <v>1081</v>
      </c>
      <c r="F23" s="9" t="s">
        <v>1092</v>
      </c>
      <c r="G23" s="4">
        <v>18400</v>
      </c>
    </row>
    <row r="24" spans="1:7" outlineLevel="2" x14ac:dyDescent="0.2">
      <c r="A24" s="8" t="s">
        <v>1093</v>
      </c>
      <c r="B24" s="44">
        <v>37036</v>
      </c>
      <c r="C24" s="9" t="s">
        <v>1094</v>
      </c>
      <c r="D24" s="9" t="s">
        <v>1080</v>
      </c>
      <c r="E24" s="13" t="s">
        <v>1081</v>
      </c>
      <c r="F24" s="9" t="s">
        <v>1095</v>
      </c>
      <c r="G24" s="4">
        <v>0</v>
      </c>
    </row>
    <row r="25" spans="1:7" outlineLevel="2" x14ac:dyDescent="0.2">
      <c r="A25" s="8">
        <v>812673</v>
      </c>
      <c r="B25" s="44">
        <v>37041</v>
      </c>
      <c r="C25" s="9" t="s">
        <v>1096</v>
      </c>
      <c r="D25" s="9" t="s">
        <v>1080</v>
      </c>
      <c r="E25" s="13" t="s">
        <v>1081</v>
      </c>
      <c r="F25" s="9" t="s">
        <v>1082</v>
      </c>
      <c r="G25" s="4">
        <v>22500</v>
      </c>
    </row>
    <row r="26" spans="1:7" outlineLevel="2" x14ac:dyDescent="0.2">
      <c r="A26" s="8">
        <v>812667</v>
      </c>
      <c r="B26" s="44">
        <v>37041</v>
      </c>
      <c r="C26" s="9" t="s">
        <v>1097</v>
      </c>
      <c r="D26" s="9" t="s">
        <v>1080</v>
      </c>
      <c r="E26" s="13" t="s">
        <v>1081</v>
      </c>
      <c r="F26" s="9" t="s">
        <v>1082</v>
      </c>
      <c r="G26" s="4">
        <v>3000</v>
      </c>
    </row>
    <row r="27" spans="1:7" outlineLevel="2" x14ac:dyDescent="0.2">
      <c r="A27" s="8">
        <v>812680</v>
      </c>
      <c r="B27" s="44">
        <v>37041</v>
      </c>
      <c r="C27" s="9" t="s">
        <v>1098</v>
      </c>
      <c r="D27" s="9" t="s">
        <v>1080</v>
      </c>
      <c r="E27" s="13" t="s">
        <v>1081</v>
      </c>
      <c r="F27" s="9" t="s">
        <v>1082</v>
      </c>
      <c r="G27" s="4">
        <v>0</v>
      </c>
    </row>
    <row r="28" spans="1:7" outlineLevel="2" x14ac:dyDescent="0.2">
      <c r="A28" s="8">
        <v>812687</v>
      </c>
      <c r="B28" s="44">
        <v>37041</v>
      </c>
      <c r="C28" s="9" t="s">
        <v>1098</v>
      </c>
      <c r="D28" s="9" t="s">
        <v>1080</v>
      </c>
      <c r="E28" s="13" t="s">
        <v>1081</v>
      </c>
      <c r="F28" s="9" t="s">
        <v>1082</v>
      </c>
      <c r="G28" s="4">
        <v>0</v>
      </c>
    </row>
    <row r="29" spans="1:7" outlineLevel="2" x14ac:dyDescent="0.2">
      <c r="A29" s="8" t="s">
        <v>1099</v>
      </c>
      <c r="B29" s="44">
        <v>37021</v>
      </c>
      <c r="C29" s="9" t="s">
        <v>1100</v>
      </c>
      <c r="D29" s="9" t="s">
        <v>1080</v>
      </c>
      <c r="E29" s="13" t="s">
        <v>1101</v>
      </c>
      <c r="F29" s="9" t="s">
        <v>1092</v>
      </c>
      <c r="G29" s="4">
        <v>2298</v>
      </c>
    </row>
    <row r="30" spans="1:7" outlineLevel="2" x14ac:dyDescent="0.2">
      <c r="A30" s="8" t="s">
        <v>1102</v>
      </c>
      <c r="B30" s="44">
        <v>37029</v>
      </c>
      <c r="C30" s="9" t="s">
        <v>1100</v>
      </c>
      <c r="D30" s="9" t="s">
        <v>1080</v>
      </c>
      <c r="E30" s="13" t="s">
        <v>1101</v>
      </c>
      <c r="F30" s="9" t="s">
        <v>1092</v>
      </c>
      <c r="G30" s="4">
        <v>6445</v>
      </c>
    </row>
    <row r="31" spans="1:7" outlineLevel="2" x14ac:dyDescent="0.2">
      <c r="A31" s="8" t="s">
        <v>1103</v>
      </c>
      <c r="B31" s="44">
        <v>37036</v>
      </c>
      <c r="C31" s="9" t="s">
        <v>1091</v>
      </c>
      <c r="D31" s="9" t="s">
        <v>1080</v>
      </c>
      <c r="E31" s="13" t="s">
        <v>1101</v>
      </c>
      <c r="F31" s="9" t="s">
        <v>1092</v>
      </c>
      <c r="G31" s="4">
        <v>12970</v>
      </c>
    </row>
    <row r="32" spans="1:7" outlineLevel="2" x14ac:dyDescent="0.2">
      <c r="A32" s="8">
        <v>37039</v>
      </c>
      <c r="B32" s="44">
        <v>37040</v>
      </c>
      <c r="C32" s="9" t="s">
        <v>1091</v>
      </c>
      <c r="D32" s="9" t="s">
        <v>1080</v>
      </c>
      <c r="E32" s="13" t="s">
        <v>1101</v>
      </c>
      <c r="F32" s="9" t="s">
        <v>1092</v>
      </c>
      <c r="G32" s="4">
        <v>2506.3200000000002</v>
      </c>
    </row>
    <row r="33" spans="1:7" outlineLevel="2" x14ac:dyDescent="0.2">
      <c r="A33" s="8" t="s">
        <v>1103</v>
      </c>
      <c r="B33" s="44">
        <v>37042</v>
      </c>
      <c r="C33" s="9" t="s">
        <v>1091</v>
      </c>
      <c r="D33" s="9" t="s">
        <v>1080</v>
      </c>
      <c r="E33" s="13" t="s">
        <v>1101</v>
      </c>
      <c r="F33" s="9" t="s">
        <v>1092</v>
      </c>
      <c r="G33" s="4">
        <v>-9149</v>
      </c>
    </row>
    <row r="34" spans="1:7" outlineLevel="2" x14ac:dyDescent="0.2">
      <c r="A34" s="8" t="s">
        <v>1104</v>
      </c>
      <c r="B34" s="44">
        <v>37026</v>
      </c>
      <c r="C34" s="9" t="s">
        <v>1105</v>
      </c>
      <c r="D34" s="9" t="s">
        <v>1080</v>
      </c>
      <c r="E34" s="13" t="s">
        <v>1106</v>
      </c>
      <c r="F34" s="9" t="s">
        <v>1107</v>
      </c>
      <c r="G34" s="4">
        <v>0</v>
      </c>
    </row>
    <row r="35" spans="1:7" outlineLevel="2" x14ac:dyDescent="0.2">
      <c r="A35" s="8">
        <v>5</v>
      </c>
      <c r="B35" s="44">
        <v>37033</v>
      </c>
      <c r="C35" s="9" t="s">
        <v>1043</v>
      </c>
      <c r="D35" s="9" t="s">
        <v>1080</v>
      </c>
      <c r="E35" s="13" t="s">
        <v>1108</v>
      </c>
      <c r="F35" s="9" t="s">
        <v>1092</v>
      </c>
      <c r="G35" s="4">
        <v>26989</v>
      </c>
    </row>
    <row r="36" spans="1:7" outlineLevel="2" x14ac:dyDescent="0.2">
      <c r="A36" s="8" t="s">
        <v>1109</v>
      </c>
      <c r="B36" s="44">
        <v>37034</v>
      </c>
      <c r="C36" s="9" t="s">
        <v>1016</v>
      </c>
      <c r="D36" s="9" t="s">
        <v>1080</v>
      </c>
      <c r="E36" s="13" t="s">
        <v>1108</v>
      </c>
      <c r="F36" s="9" t="s">
        <v>1092</v>
      </c>
      <c r="G36" s="4">
        <v>46269</v>
      </c>
    </row>
    <row r="37" spans="1:7" outlineLevel="2" x14ac:dyDescent="0.2">
      <c r="A37" s="8" t="s">
        <v>1110</v>
      </c>
      <c r="B37" s="44">
        <v>37034</v>
      </c>
      <c r="C37" s="9" t="s">
        <v>1016</v>
      </c>
      <c r="D37" s="9" t="s">
        <v>1080</v>
      </c>
      <c r="E37" s="13" t="s">
        <v>1108</v>
      </c>
      <c r="F37" s="9" t="s">
        <v>1092</v>
      </c>
      <c r="G37" s="4">
        <v>5021</v>
      </c>
    </row>
    <row r="38" spans="1:7" outlineLevel="2" x14ac:dyDescent="0.2">
      <c r="A38" s="8">
        <v>6</v>
      </c>
      <c r="B38" s="44">
        <v>37013</v>
      </c>
      <c r="C38" s="9" t="s">
        <v>1111</v>
      </c>
      <c r="D38" s="9" t="s">
        <v>1080</v>
      </c>
      <c r="E38" s="13" t="s">
        <v>1112</v>
      </c>
      <c r="F38" s="9" t="s">
        <v>1107</v>
      </c>
      <c r="G38" s="4">
        <f>2430*31*0.09</f>
        <v>6779.7</v>
      </c>
    </row>
    <row r="39" spans="1:7" outlineLevel="2" x14ac:dyDescent="0.2">
      <c r="A39" s="8" t="s">
        <v>1113</v>
      </c>
      <c r="B39" s="44">
        <v>37027</v>
      </c>
      <c r="C39" s="9" t="s">
        <v>1114</v>
      </c>
      <c r="D39" s="9" t="s">
        <v>1080</v>
      </c>
      <c r="E39" s="13" t="s">
        <v>1112</v>
      </c>
      <c r="F39" s="9" t="s">
        <v>1115</v>
      </c>
      <c r="G39" s="4">
        <v>-14000000</v>
      </c>
    </row>
    <row r="40" spans="1:7" outlineLevel="2" x14ac:dyDescent="0.2">
      <c r="A40" s="8" t="s">
        <v>1113</v>
      </c>
      <c r="B40" s="44">
        <v>37027</v>
      </c>
      <c r="C40" s="9" t="s">
        <v>1114</v>
      </c>
      <c r="D40" s="9" t="s">
        <v>1080</v>
      </c>
      <c r="E40" s="13" t="s">
        <v>1112</v>
      </c>
      <c r="F40" s="9" t="s">
        <v>1116</v>
      </c>
      <c r="G40" s="4">
        <v>8000000</v>
      </c>
    </row>
    <row r="41" spans="1:7" outlineLevel="2" x14ac:dyDescent="0.2">
      <c r="A41" s="8" t="s">
        <v>1113</v>
      </c>
      <c r="B41" s="44">
        <v>37027</v>
      </c>
      <c r="C41" s="9" t="s">
        <v>1114</v>
      </c>
      <c r="D41" s="9" t="s">
        <v>1080</v>
      </c>
      <c r="E41" s="13" t="s">
        <v>1112</v>
      </c>
      <c r="F41" s="9" t="s">
        <v>1082</v>
      </c>
      <c r="G41" s="4">
        <v>4000000</v>
      </c>
    </row>
    <row r="42" spans="1:7" outlineLevel="2" x14ac:dyDescent="0.2">
      <c r="A42" s="8" t="s">
        <v>1113</v>
      </c>
      <c r="B42" s="44">
        <v>37027</v>
      </c>
      <c r="C42" s="9" t="s">
        <v>1114</v>
      </c>
      <c r="D42" s="9" t="s">
        <v>1080</v>
      </c>
      <c r="E42" s="13" t="s">
        <v>1112</v>
      </c>
      <c r="F42" s="9" t="s">
        <v>1117</v>
      </c>
      <c r="G42" s="4">
        <v>2000000</v>
      </c>
    </row>
    <row r="43" spans="1:7" outlineLevel="2" x14ac:dyDescent="0.2">
      <c r="A43" s="8" t="s">
        <v>1118</v>
      </c>
      <c r="B43" s="44">
        <v>37027</v>
      </c>
      <c r="C43" s="9" t="s">
        <v>1105</v>
      </c>
      <c r="D43" s="9" t="s">
        <v>1080</v>
      </c>
      <c r="E43" s="13" t="s">
        <v>1112</v>
      </c>
      <c r="F43" s="9" t="s">
        <v>1107</v>
      </c>
      <c r="G43" s="4">
        <v>0</v>
      </c>
    </row>
    <row r="44" spans="1:7" outlineLevel="2" x14ac:dyDescent="0.2">
      <c r="A44" s="8" t="s">
        <v>1119</v>
      </c>
      <c r="B44" s="44">
        <v>37028</v>
      </c>
      <c r="C44" s="9" t="s">
        <v>1120</v>
      </c>
      <c r="D44" s="9" t="s">
        <v>1080</v>
      </c>
      <c r="E44" s="13" t="s">
        <v>1112</v>
      </c>
      <c r="F44" s="9" t="s">
        <v>1107</v>
      </c>
      <c r="G44" s="4">
        <f>0.05*7500*30</f>
        <v>11250</v>
      </c>
    </row>
    <row r="45" spans="1:7" outlineLevel="2" x14ac:dyDescent="0.2">
      <c r="A45" s="8" t="s">
        <v>1121</v>
      </c>
      <c r="B45" s="44">
        <v>37028</v>
      </c>
      <c r="C45" s="9" t="s">
        <v>1122</v>
      </c>
      <c r="D45" s="9" t="s">
        <v>1080</v>
      </c>
      <c r="E45" s="13" t="s">
        <v>1112</v>
      </c>
      <c r="F45" s="9" t="s">
        <v>1115</v>
      </c>
      <c r="G45" s="4">
        <v>39040</v>
      </c>
    </row>
    <row r="46" spans="1:7" outlineLevel="2" x14ac:dyDescent="0.2">
      <c r="A46" s="8" t="s">
        <v>1123</v>
      </c>
      <c r="B46" s="44">
        <v>37033</v>
      </c>
      <c r="C46" s="9" t="s">
        <v>1124</v>
      </c>
      <c r="D46" s="9" t="s">
        <v>1080</v>
      </c>
      <c r="E46" s="13" t="s">
        <v>1112</v>
      </c>
      <c r="F46" s="9" t="s">
        <v>1082</v>
      </c>
      <c r="G46" s="4">
        <v>6368</v>
      </c>
    </row>
    <row r="47" spans="1:7" outlineLevel="2" x14ac:dyDescent="0.2">
      <c r="A47" s="8" t="s">
        <v>1125</v>
      </c>
      <c r="B47" s="44">
        <v>37033</v>
      </c>
      <c r="C47" s="9" t="s">
        <v>1124</v>
      </c>
      <c r="D47" s="9" t="s">
        <v>1080</v>
      </c>
      <c r="E47" s="13" t="s">
        <v>1112</v>
      </c>
      <c r="F47" s="9" t="s">
        <v>1082</v>
      </c>
      <c r="G47" s="4">
        <v>19795</v>
      </c>
    </row>
    <row r="48" spans="1:7" outlineLevel="2" x14ac:dyDescent="0.2">
      <c r="A48" s="8">
        <v>803601</v>
      </c>
      <c r="B48" s="44">
        <v>37033</v>
      </c>
      <c r="C48" s="9" t="s">
        <v>1124</v>
      </c>
      <c r="D48" s="9" t="s">
        <v>1080</v>
      </c>
      <c r="E48" s="13" t="s">
        <v>1112</v>
      </c>
      <c r="F48" s="9" t="s">
        <v>1082</v>
      </c>
      <c r="G48" s="4">
        <v>1798</v>
      </c>
    </row>
    <row r="49" spans="1:7" outlineLevel="2" x14ac:dyDescent="0.2">
      <c r="A49" s="8" t="s">
        <v>1126</v>
      </c>
      <c r="B49" s="44">
        <v>37033</v>
      </c>
      <c r="C49" s="9" t="s">
        <v>1085</v>
      </c>
      <c r="D49" s="9" t="s">
        <v>1080</v>
      </c>
      <c r="E49" s="13" t="s">
        <v>1112</v>
      </c>
      <c r="F49" s="9" t="s">
        <v>1082</v>
      </c>
      <c r="G49" s="4">
        <v>0</v>
      </c>
    </row>
    <row r="50" spans="1:7" outlineLevel="2" x14ac:dyDescent="0.2">
      <c r="A50" s="8" t="s">
        <v>1127</v>
      </c>
      <c r="B50" s="44">
        <v>37033</v>
      </c>
      <c r="C50" s="9" t="s">
        <v>1085</v>
      </c>
      <c r="D50" s="9" t="s">
        <v>1080</v>
      </c>
      <c r="E50" s="13" t="s">
        <v>1112</v>
      </c>
      <c r="F50" s="9" t="s">
        <v>1082</v>
      </c>
      <c r="G50" s="4">
        <v>0</v>
      </c>
    </row>
    <row r="51" spans="1:7" outlineLevel="2" x14ac:dyDescent="0.2">
      <c r="A51" s="8">
        <v>803672</v>
      </c>
      <c r="B51" s="44">
        <v>37033</v>
      </c>
      <c r="C51" s="9" t="s">
        <v>1085</v>
      </c>
      <c r="D51" s="9" t="s">
        <v>1080</v>
      </c>
      <c r="E51" s="13" t="s">
        <v>1112</v>
      </c>
      <c r="F51" s="9" t="s">
        <v>1082</v>
      </c>
      <c r="G51" s="4">
        <v>0</v>
      </c>
    </row>
    <row r="52" spans="1:7" outlineLevel="2" x14ac:dyDescent="0.2">
      <c r="A52" s="8" t="s">
        <v>1128</v>
      </c>
      <c r="B52" s="44">
        <v>37036</v>
      </c>
      <c r="C52" s="9" t="s">
        <v>1129</v>
      </c>
      <c r="D52" s="9" t="s">
        <v>1080</v>
      </c>
      <c r="E52" s="13" t="s">
        <v>1112</v>
      </c>
      <c r="F52" s="9" t="s">
        <v>1116</v>
      </c>
      <c r="G52" s="4">
        <v>24452</v>
      </c>
    </row>
    <row r="53" spans="1:7" outlineLevel="2" x14ac:dyDescent="0.2">
      <c r="A53" s="8" t="s">
        <v>1130</v>
      </c>
      <c r="B53" s="44">
        <v>37036</v>
      </c>
      <c r="C53" s="9" t="s">
        <v>1131</v>
      </c>
      <c r="D53" s="9" t="s">
        <v>1080</v>
      </c>
      <c r="E53" s="13" t="s">
        <v>1112</v>
      </c>
      <c r="F53" s="9" t="s">
        <v>1092</v>
      </c>
      <c r="G53" s="4">
        <v>2217</v>
      </c>
    </row>
    <row r="54" spans="1:7" outlineLevel="2" x14ac:dyDescent="0.2">
      <c r="A54" s="8">
        <v>816251</v>
      </c>
      <c r="B54" s="44">
        <v>37042</v>
      </c>
      <c r="C54" s="9" t="s">
        <v>1132</v>
      </c>
      <c r="D54" s="9" t="s">
        <v>1080</v>
      </c>
      <c r="E54" s="13" t="s">
        <v>1133</v>
      </c>
      <c r="F54" s="9" t="s">
        <v>1082</v>
      </c>
      <c r="G54" s="4">
        <v>3735</v>
      </c>
    </row>
    <row r="55" spans="1:7" outlineLevel="2" x14ac:dyDescent="0.2">
      <c r="A55" s="8" t="s">
        <v>1134</v>
      </c>
      <c r="B55" s="44">
        <v>37014</v>
      </c>
      <c r="C55" s="9" t="s">
        <v>1135</v>
      </c>
      <c r="D55" s="9" t="s">
        <v>1080</v>
      </c>
      <c r="E55" s="13" t="s">
        <v>1136</v>
      </c>
      <c r="F55" s="9" t="s">
        <v>1107</v>
      </c>
      <c r="G55" s="4">
        <v>339</v>
      </c>
    </row>
    <row r="56" spans="1:7" outlineLevel="2" x14ac:dyDescent="0.2">
      <c r="A56" s="8" t="s">
        <v>1137</v>
      </c>
      <c r="B56" s="44">
        <v>37026</v>
      </c>
      <c r="C56" s="9" t="s">
        <v>1105</v>
      </c>
      <c r="D56" s="9" t="s">
        <v>1080</v>
      </c>
      <c r="E56" s="13" t="s">
        <v>1136</v>
      </c>
      <c r="F56" s="9" t="s">
        <v>1107</v>
      </c>
      <c r="G56" s="4">
        <v>0</v>
      </c>
    </row>
    <row r="57" spans="1:7" outlineLevel="2" x14ac:dyDescent="0.2">
      <c r="A57" s="8" t="s">
        <v>1138</v>
      </c>
      <c r="B57" s="44">
        <v>37021</v>
      </c>
      <c r="C57" s="9" t="s">
        <v>1100</v>
      </c>
      <c r="D57" s="9" t="s">
        <v>1080</v>
      </c>
      <c r="E57" s="13" t="s">
        <v>1139</v>
      </c>
      <c r="F57" s="9" t="s">
        <v>1082</v>
      </c>
      <c r="G57" s="4">
        <v>1500</v>
      </c>
    </row>
    <row r="58" spans="1:7" outlineLevel="2" x14ac:dyDescent="0.2">
      <c r="A58" s="8" t="s">
        <v>1140</v>
      </c>
      <c r="B58" s="44">
        <v>37012</v>
      </c>
      <c r="C58" s="9" t="s">
        <v>1141</v>
      </c>
      <c r="D58" s="9" t="s">
        <v>1080</v>
      </c>
      <c r="E58" s="13" t="s">
        <v>1059</v>
      </c>
      <c r="F58" s="9" t="s">
        <v>1107</v>
      </c>
      <c r="G58" s="4">
        <v>287600</v>
      </c>
    </row>
    <row r="59" spans="1:7" outlineLevel="2" x14ac:dyDescent="0.2">
      <c r="A59" s="8" t="s">
        <v>1134</v>
      </c>
      <c r="B59" s="44">
        <v>37014</v>
      </c>
      <c r="C59" s="9" t="s">
        <v>1135</v>
      </c>
      <c r="D59" s="9" t="s">
        <v>1080</v>
      </c>
      <c r="E59" s="13" t="s">
        <v>1059</v>
      </c>
      <c r="F59" s="9" t="s">
        <v>1107</v>
      </c>
      <c r="G59" s="4">
        <v>660</v>
      </c>
    </row>
    <row r="60" spans="1:7" outlineLevel="2" x14ac:dyDescent="0.2">
      <c r="A60" s="8" t="s">
        <v>1142</v>
      </c>
      <c r="B60" s="44">
        <v>37018</v>
      </c>
      <c r="C60" s="9" t="s">
        <v>1143</v>
      </c>
      <c r="D60" s="9" t="s">
        <v>1080</v>
      </c>
      <c r="E60" s="13" t="s">
        <v>1059</v>
      </c>
      <c r="F60" s="9" t="s">
        <v>1107</v>
      </c>
      <c r="G60" s="4">
        <v>21270</v>
      </c>
    </row>
    <row r="61" spans="1:7" outlineLevel="2" x14ac:dyDescent="0.2">
      <c r="A61" s="8" t="s">
        <v>1144</v>
      </c>
      <c r="B61" s="44">
        <v>37027</v>
      </c>
      <c r="C61" s="9" t="s">
        <v>1141</v>
      </c>
      <c r="D61" s="9" t="s">
        <v>1080</v>
      </c>
      <c r="E61" s="13" t="s">
        <v>1059</v>
      </c>
      <c r="F61" s="9" t="s">
        <v>1107</v>
      </c>
      <c r="G61" s="4">
        <v>166850</v>
      </c>
    </row>
    <row r="62" spans="1:7" outlineLevel="2" x14ac:dyDescent="0.2">
      <c r="A62" s="8" t="s">
        <v>1145</v>
      </c>
      <c r="B62" s="44">
        <v>37028</v>
      </c>
      <c r="C62" s="9" t="s">
        <v>1083</v>
      </c>
      <c r="D62" s="9" t="s">
        <v>1080</v>
      </c>
      <c r="E62" s="13" t="s">
        <v>1059</v>
      </c>
      <c r="F62" s="9" t="s">
        <v>1082</v>
      </c>
      <c r="G62" s="4">
        <v>10755</v>
      </c>
    </row>
    <row r="63" spans="1:7" outlineLevel="2" x14ac:dyDescent="0.2">
      <c r="A63" s="8" t="s">
        <v>1146</v>
      </c>
      <c r="B63" s="44">
        <v>37029</v>
      </c>
      <c r="C63" s="9" t="s">
        <v>1147</v>
      </c>
      <c r="D63" s="9" t="s">
        <v>1080</v>
      </c>
      <c r="E63" s="13" t="s">
        <v>1059</v>
      </c>
      <c r="F63" s="9" t="s">
        <v>1107</v>
      </c>
      <c r="G63" s="4">
        <v>11996</v>
      </c>
    </row>
    <row r="64" spans="1:7" outlineLevel="2" x14ac:dyDescent="0.2">
      <c r="A64" s="8" t="s">
        <v>1148</v>
      </c>
      <c r="B64" s="44">
        <v>37032</v>
      </c>
      <c r="C64" s="9" t="s">
        <v>1149</v>
      </c>
      <c r="D64" s="9" t="s">
        <v>1080</v>
      </c>
      <c r="E64" s="13" t="s">
        <v>1059</v>
      </c>
      <c r="F64" s="9" t="s">
        <v>1107</v>
      </c>
      <c r="G64" s="4">
        <v>1500</v>
      </c>
    </row>
    <row r="65" spans="1:7" outlineLevel="2" x14ac:dyDescent="0.2">
      <c r="A65" s="8" t="s">
        <v>1150</v>
      </c>
      <c r="B65" s="44">
        <v>37033</v>
      </c>
      <c r="C65" s="9" t="s">
        <v>1151</v>
      </c>
      <c r="D65" s="9" t="s">
        <v>1080</v>
      </c>
      <c r="E65" s="13" t="s">
        <v>1059</v>
      </c>
      <c r="F65" s="9" t="s">
        <v>1107</v>
      </c>
      <c r="G65" s="4">
        <v>28665</v>
      </c>
    </row>
    <row r="66" spans="1:7" outlineLevel="2" x14ac:dyDescent="0.2">
      <c r="A66" s="8" t="s">
        <v>1152</v>
      </c>
      <c r="B66" s="44">
        <v>37033</v>
      </c>
      <c r="C66" s="9" t="s">
        <v>1100</v>
      </c>
      <c r="D66" s="9" t="s">
        <v>1080</v>
      </c>
      <c r="E66" s="13" t="s">
        <v>1059</v>
      </c>
      <c r="F66" s="9" t="s">
        <v>1092</v>
      </c>
      <c r="G66" s="4">
        <v>22738</v>
      </c>
    </row>
    <row r="67" spans="1:7" outlineLevel="2" x14ac:dyDescent="0.2">
      <c r="A67" s="8" t="s">
        <v>1153</v>
      </c>
      <c r="B67" s="44">
        <v>37034</v>
      </c>
      <c r="C67" s="9" t="s">
        <v>1154</v>
      </c>
      <c r="D67" s="9" t="s">
        <v>1080</v>
      </c>
      <c r="E67" s="13" t="s">
        <v>1059</v>
      </c>
      <c r="F67" s="9" t="s">
        <v>1155</v>
      </c>
      <c r="G67" s="4">
        <v>0</v>
      </c>
    </row>
    <row r="68" spans="1:7" outlineLevel="2" x14ac:dyDescent="0.2">
      <c r="A68" s="8" t="s">
        <v>1156</v>
      </c>
      <c r="B68" s="44">
        <v>37034</v>
      </c>
      <c r="C68" s="9" t="s">
        <v>1147</v>
      </c>
      <c r="D68" s="9" t="s">
        <v>1080</v>
      </c>
      <c r="E68" s="13" t="s">
        <v>1059</v>
      </c>
      <c r="F68" s="9" t="s">
        <v>1107</v>
      </c>
      <c r="G68" s="4">
        <v>16680</v>
      </c>
    </row>
    <row r="69" spans="1:7" outlineLevel="2" x14ac:dyDescent="0.2">
      <c r="A69" s="8" t="s">
        <v>1157</v>
      </c>
      <c r="B69" s="44">
        <v>37035</v>
      </c>
      <c r="C69" s="9" t="s">
        <v>1147</v>
      </c>
      <c r="D69" s="9" t="s">
        <v>1080</v>
      </c>
      <c r="E69" s="13" t="s">
        <v>1059</v>
      </c>
      <c r="F69" s="9" t="s">
        <v>1107</v>
      </c>
      <c r="G69" s="4">
        <v>3569</v>
      </c>
    </row>
    <row r="70" spans="1:7" outlineLevel="2" x14ac:dyDescent="0.2">
      <c r="A70" s="8" t="s">
        <v>1158</v>
      </c>
      <c r="B70" s="44">
        <v>37036</v>
      </c>
      <c r="C70" s="9" t="s">
        <v>1159</v>
      </c>
      <c r="D70" s="9" t="s">
        <v>1080</v>
      </c>
      <c r="E70" s="13" t="s">
        <v>1059</v>
      </c>
      <c r="F70" s="9" t="s">
        <v>1092</v>
      </c>
      <c r="G70" s="4">
        <v>2111</v>
      </c>
    </row>
    <row r="71" spans="1:7" outlineLevel="2" x14ac:dyDescent="0.2">
      <c r="A71" s="8" t="s">
        <v>1160</v>
      </c>
      <c r="B71" s="44">
        <v>37040</v>
      </c>
      <c r="C71" s="9" t="s">
        <v>1091</v>
      </c>
      <c r="D71" s="9" t="s">
        <v>1080</v>
      </c>
      <c r="E71" s="13" t="s">
        <v>1059</v>
      </c>
      <c r="F71" s="9" t="s">
        <v>1092</v>
      </c>
      <c r="G71" s="4">
        <v>0</v>
      </c>
    </row>
    <row r="72" spans="1:7" s="15" customFormat="1" outlineLevel="1" x14ac:dyDescent="0.2">
      <c r="A72" s="14">
        <f>SUBTOTAL(3,A17:A71)</f>
        <v>55</v>
      </c>
      <c r="B72" s="42"/>
      <c r="D72" s="16" t="s">
        <v>2226</v>
      </c>
      <c r="G72" s="38">
        <f>SUM(G17:G71)</f>
        <v>850773.01999999955</v>
      </c>
    </row>
    <row r="73" spans="1:7" outlineLevel="2" x14ac:dyDescent="0.2">
      <c r="A73" s="8" t="s">
        <v>1161</v>
      </c>
      <c r="B73" s="44">
        <v>37042</v>
      </c>
      <c r="C73" s="9" t="s">
        <v>1162</v>
      </c>
      <c r="D73" s="9" t="s">
        <v>1163</v>
      </c>
      <c r="E73" s="13" t="s">
        <v>1054</v>
      </c>
      <c r="F73" s="9" t="s">
        <v>1164</v>
      </c>
      <c r="G73" s="4">
        <v>14872</v>
      </c>
    </row>
    <row r="74" spans="1:7" outlineLevel="2" x14ac:dyDescent="0.2">
      <c r="A74" s="8" t="s">
        <v>1165</v>
      </c>
      <c r="B74" s="44">
        <v>37025</v>
      </c>
      <c r="C74" s="9" t="s">
        <v>1166</v>
      </c>
      <c r="D74" s="9" t="s">
        <v>1167</v>
      </c>
      <c r="E74" s="13" t="s">
        <v>1059</v>
      </c>
      <c r="F74" s="9" t="s">
        <v>1168</v>
      </c>
      <c r="G74" s="4">
        <v>328860</v>
      </c>
    </row>
    <row r="75" spans="1:7" outlineLevel="2" x14ac:dyDescent="0.2">
      <c r="A75" s="8" t="s">
        <v>1165</v>
      </c>
      <c r="B75" s="44">
        <v>37026</v>
      </c>
      <c r="C75" s="9" t="s">
        <v>1166</v>
      </c>
      <c r="D75" s="9" t="s">
        <v>1167</v>
      </c>
      <c r="E75" s="13" t="s">
        <v>1059</v>
      </c>
      <c r="F75" s="9" t="s">
        <v>1168</v>
      </c>
      <c r="G75" s="4">
        <v>27405</v>
      </c>
    </row>
    <row r="76" spans="1:7" outlineLevel="2" x14ac:dyDescent="0.2">
      <c r="A76" s="8" t="s">
        <v>1169</v>
      </c>
      <c r="B76" s="44">
        <v>37035</v>
      </c>
      <c r="C76" s="9" t="s">
        <v>1170</v>
      </c>
      <c r="D76" s="9" t="s">
        <v>1167</v>
      </c>
      <c r="E76" s="13" t="s">
        <v>1059</v>
      </c>
      <c r="F76" s="9" t="s">
        <v>1164</v>
      </c>
      <c r="G76" s="4">
        <v>157500</v>
      </c>
    </row>
    <row r="77" spans="1:7" outlineLevel="2" x14ac:dyDescent="0.2">
      <c r="A77" s="8" t="s">
        <v>1171</v>
      </c>
      <c r="B77" s="44">
        <v>37035</v>
      </c>
      <c r="C77" s="9" t="s">
        <v>1172</v>
      </c>
      <c r="D77" s="9" t="s">
        <v>1167</v>
      </c>
      <c r="E77" s="13" t="s">
        <v>1059</v>
      </c>
      <c r="F77" s="9" t="s">
        <v>1164</v>
      </c>
      <c r="G77" s="4">
        <v>56700</v>
      </c>
    </row>
    <row r="78" spans="1:7" outlineLevel="2" x14ac:dyDescent="0.2">
      <c r="A78" s="8" t="s">
        <v>1173</v>
      </c>
      <c r="B78" s="44">
        <v>37035</v>
      </c>
      <c r="C78" s="9" t="s">
        <v>1174</v>
      </c>
      <c r="D78" s="9" t="s">
        <v>1167</v>
      </c>
      <c r="E78" s="13" t="s">
        <v>1059</v>
      </c>
      <c r="F78" s="9" t="s">
        <v>1164</v>
      </c>
      <c r="G78" s="4">
        <v>37800</v>
      </c>
    </row>
    <row r="79" spans="1:7" outlineLevel="2" x14ac:dyDescent="0.2">
      <c r="A79" s="8" t="s">
        <v>1175</v>
      </c>
      <c r="B79" s="44">
        <v>37035</v>
      </c>
      <c r="C79" s="9" t="s">
        <v>1176</v>
      </c>
      <c r="D79" s="9" t="s">
        <v>1167</v>
      </c>
      <c r="E79" s="13" t="s">
        <v>1059</v>
      </c>
      <c r="F79" s="9" t="s">
        <v>1164</v>
      </c>
      <c r="G79" s="4">
        <v>132300</v>
      </c>
    </row>
    <row r="80" spans="1:7" outlineLevel="2" x14ac:dyDescent="0.2">
      <c r="A80" s="8" t="s">
        <v>1177</v>
      </c>
      <c r="B80" s="44">
        <v>37036</v>
      </c>
      <c r="C80" s="9" t="s">
        <v>1178</v>
      </c>
      <c r="D80" s="9" t="s">
        <v>1167</v>
      </c>
      <c r="E80" s="13" t="s">
        <v>1059</v>
      </c>
      <c r="F80" s="9" t="s">
        <v>1164</v>
      </c>
      <c r="G80" s="4">
        <v>44332</v>
      </c>
    </row>
    <row r="81" spans="1:7" outlineLevel="2" x14ac:dyDescent="0.2">
      <c r="A81" s="8" t="s">
        <v>1179</v>
      </c>
      <c r="B81" s="44">
        <v>37036</v>
      </c>
      <c r="C81" s="9" t="s">
        <v>1180</v>
      </c>
      <c r="D81" s="9" t="s">
        <v>1167</v>
      </c>
      <c r="E81" s="13" t="s">
        <v>1059</v>
      </c>
      <c r="F81" s="9" t="s">
        <v>1164</v>
      </c>
      <c r="G81" s="4">
        <v>79852</v>
      </c>
    </row>
    <row r="82" spans="1:7" outlineLevel="2" x14ac:dyDescent="0.2">
      <c r="A82" s="8" t="s">
        <v>1181</v>
      </c>
      <c r="B82" s="44">
        <v>37036</v>
      </c>
      <c r="C82" s="9" t="s">
        <v>1182</v>
      </c>
      <c r="D82" s="9" t="s">
        <v>1167</v>
      </c>
      <c r="E82" s="13" t="s">
        <v>1059</v>
      </c>
      <c r="F82" s="9" t="s">
        <v>1164</v>
      </c>
      <c r="G82" s="4">
        <v>12024</v>
      </c>
    </row>
    <row r="83" spans="1:7" outlineLevel="2" x14ac:dyDescent="0.2">
      <c r="A83" s="8" t="s">
        <v>1183</v>
      </c>
      <c r="B83" s="44">
        <v>37040</v>
      </c>
      <c r="C83" s="9" t="s">
        <v>1184</v>
      </c>
      <c r="D83" s="9" t="s">
        <v>1167</v>
      </c>
      <c r="E83" s="13" t="s">
        <v>1059</v>
      </c>
      <c r="F83" s="9" t="s">
        <v>1164</v>
      </c>
      <c r="G83" s="4">
        <v>0</v>
      </c>
    </row>
    <row r="84" spans="1:7" outlineLevel="2" x14ac:dyDescent="0.2">
      <c r="A84" s="8" t="s">
        <v>1185</v>
      </c>
      <c r="B84" s="44">
        <v>37042</v>
      </c>
      <c r="C84" s="9" t="s">
        <v>1176</v>
      </c>
      <c r="D84" s="9" t="s">
        <v>1167</v>
      </c>
      <c r="E84" s="13" t="s">
        <v>1059</v>
      </c>
      <c r="F84" s="9" t="s">
        <v>1164</v>
      </c>
      <c r="G84" s="4">
        <v>21839</v>
      </c>
    </row>
    <row r="85" spans="1:7" outlineLevel="2" x14ac:dyDescent="0.2">
      <c r="A85" s="8" t="s">
        <v>1186</v>
      </c>
      <c r="B85" s="44">
        <v>37042</v>
      </c>
      <c r="C85" s="9" t="s">
        <v>1187</v>
      </c>
      <c r="D85" s="9" t="s">
        <v>1167</v>
      </c>
      <c r="E85" s="13" t="s">
        <v>1059</v>
      </c>
      <c r="F85" s="9" t="s">
        <v>1164</v>
      </c>
      <c r="G85" s="4">
        <v>53821</v>
      </c>
    </row>
    <row r="86" spans="1:7" s="15" customFormat="1" outlineLevel="1" x14ac:dyDescent="0.2">
      <c r="A86" s="14">
        <f>SUBTOTAL(3,A73:A85)</f>
        <v>13</v>
      </c>
      <c r="B86" s="42"/>
      <c r="D86" s="16" t="s">
        <v>2227</v>
      </c>
      <c r="G86" s="38">
        <f>SUM(G73:G85)</f>
        <v>967305</v>
      </c>
    </row>
    <row r="87" spans="1:7" outlineLevel="2" x14ac:dyDescent="0.2">
      <c r="A87" s="8" t="s">
        <v>1188</v>
      </c>
      <c r="B87" s="44">
        <v>37012</v>
      </c>
      <c r="C87" s="9" t="s">
        <v>1189</v>
      </c>
      <c r="D87" s="9" t="s">
        <v>1190</v>
      </c>
      <c r="E87" s="13" t="s">
        <v>1053</v>
      </c>
      <c r="F87" s="9" t="s">
        <v>1191</v>
      </c>
      <c r="G87" s="4">
        <v>-6705.5830941821041</v>
      </c>
    </row>
    <row r="88" spans="1:7" outlineLevel="2" x14ac:dyDescent="0.2">
      <c r="A88" s="8" t="s">
        <v>1188</v>
      </c>
      <c r="B88" s="44">
        <v>37012</v>
      </c>
      <c r="C88" s="9" t="s">
        <v>1189</v>
      </c>
      <c r="D88" s="9" t="s">
        <v>1190</v>
      </c>
      <c r="E88" s="13" t="s">
        <v>1053</v>
      </c>
      <c r="F88" s="9" t="s">
        <v>1191</v>
      </c>
      <c r="G88" s="4">
        <v>10281</v>
      </c>
    </row>
    <row r="89" spans="1:7" outlineLevel="2" x14ac:dyDescent="0.2">
      <c r="A89" s="8" t="s">
        <v>1192</v>
      </c>
      <c r="B89" s="44">
        <v>37012</v>
      </c>
      <c r="C89" s="9" t="s">
        <v>1193</v>
      </c>
      <c r="D89" s="9" t="s">
        <v>1190</v>
      </c>
      <c r="E89" s="13" t="s">
        <v>1053</v>
      </c>
      <c r="F89" s="9" t="s">
        <v>1191</v>
      </c>
      <c r="G89" s="4">
        <v>-131.75058700756588</v>
      </c>
    </row>
    <row r="90" spans="1:7" outlineLevel="2" x14ac:dyDescent="0.2">
      <c r="A90" s="8" t="s">
        <v>1194</v>
      </c>
      <c r="B90" s="44">
        <v>37012</v>
      </c>
      <c r="C90" s="9" t="s">
        <v>1195</v>
      </c>
      <c r="D90" s="9" t="s">
        <v>1190</v>
      </c>
      <c r="E90" s="13" t="s">
        <v>1053</v>
      </c>
      <c r="F90" s="9" t="s">
        <v>1196</v>
      </c>
      <c r="G90" s="4">
        <v>141189</v>
      </c>
    </row>
    <row r="91" spans="1:7" outlineLevel="2" x14ac:dyDescent="0.2">
      <c r="A91" s="8" t="s">
        <v>1197</v>
      </c>
      <c r="B91" s="44">
        <v>37012</v>
      </c>
      <c r="C91" s="9" t="s">
        <v>1193</v>
      </c>
      <c r="D91" s="9" t="s">
        <v>1190</v>
      </c>
      <c r="E91" s="13" t="s">
        <v>1053</v>
      </c>
      <c r="F91" s="9" t="s">
        <v>1191</v>
      </c>
      <c r="G91" s="4">
        <v>3825.984868249413</v>
      </c>
    </row>
    <row r="92" spans="1:7" outlineLevel="2" x14ac:dyDescent="0.2">
      <c r="A92" s="8" t="s">
        <v>1198</v>
      </c>
      <c r="B92" s="44">
        <v>37012</v>
      </c>
      <c r="C92" s="9" t="s">
        <v>1199</v>
      </c>
      <c r="D92" s="9" t="s">
        <v>1190</v>
      </c>
      <c r="E92" s="13" t="s">
        <v>1053</v>
      </c>
      <c r="F92" s="9" t="s">
        <v>1200</v>
      </c>
      <c r="G92" s="4">
        <v>238.71641012261938</v>
      </c>
    </row>
    <row r="93" spans="1:7" outlineLevel="2" x14ac:dyDescent="0.2">
      <c r="A93" s="8" t="s">
        <v>1201</v>
      </c>
      <c r="B93" s="44">
        <v>37013</v>
      </c>
      <c r="C93" s="9" t="s">
        <v>1193</v>
      </c>
      <c r="D93" s="9" t="s">
        <v>1190</v>
      </c>
      <c r="E93" s="13" t="s">
        <v>1053</v>
      </c>
      <c r="F93" s="9" t="s">
        <v>1191</v>
      </c>
      <c r="G93" s="4">
        <v>11408.2484990864</v>
      </c>
    </row>
    <row r="94" spans="1:7" outlineLevel="2" x14ac:dyDescent="0.2">
      <c r="A94" s="8" t="s">
        <v>1202</v>
      </c>
      <c r="B94" s="44">
        <v>37013</v>
      </c>
      <c r="C94" s="9" t="s">
        <v>1203</v>
      </c>
      <c r="D94" s="9" t="s">
        <v>1190</v>
      </c>
      <c r="E94" s="13" t="s">
        <v>1053</v>
      </c>
      <c r="F94" s="9" t="s">
        <v>1191</v>
      </c>
      <c r="G94" s="4">
        <v>54782.041242495434</v>
      </c>
    </row>
    <row r="95" spans="1:7" outlineLevel="2" x14ac:dyDescent="0.2">
      <c r="A95" s="8" t="s">
        <v>1204</v>
      </c>
      <c r="B95" s="44">
        <v>37013</v>
      </c>
      <c r="C95" s="9" t="s">
        <v>1203</v>
      </c>
      <c r="D95" s="9" t="s">
        <v>1190</v>
      </c>
      <c r="E95" s="13" t="s">
        <v>1053</v>
      </c>
      <c r="F95" s="9" t="s">
        <v>1191</v>
      </c>
      <c r="G95" s="4">
        <v>4479</v>
      </c>
    </row>
    <row r="96" spans="1:7" outlineLevel="2" x14ac:dyDescent="0.2">
      <c r="A96" s="8" t="s">
        <v>1205</v>
      </c>
      <c r="B96" s="44">
        <v>37014</v>
      </c>
      <c r="C96" s="9" t="s">
        <v>1206</v>
      </c>
      <c r="D96" s="9" t="s">
        <v>1190</v>
      </c>
      <c r="E96" s="13" t="s">
        <v>1053</v>
      </c>
      <c r="F96" s="9" t="s">
        <v>1196</v>
      </c>
      <c r="G96" s="4">
        <v>438.38476091069219</v>
      </c>
    </row>
    <row r="97" spans="1:7" outlineLevel="2" x14ac:dyDescent="0.2">
      <c r="A97" s="8" t="s">
        <v>1207</v>
      </c>
      <c r="B97" s="44">
        <v>37014</v>
      </c>
      <c r="C97" s="9" t="s">
        <v>1199</v>
      </c>
      <c r="D97" s="9" t="s">
        <v>1190</v>
      </c>
      <c r="E97" s="13" t="s">
        <v>1053</v>
      </c>
      <c r="F97" s="9" t="s">
        <v>1200</v>
      </c>
      <c r="G97" s="4">
        <v>3420.3144366886295</v>
      </c>
    </row>
    <row r="98" spans="1:7" outlineLevel="2" x14ac:dyDescent="0.2">
      <c r="A98" s="8" t="s">
        <v>1208</v>
      </c>
      <c r="B98" s="44">
        <v>37014</v>
      </c>
      <c r="C98" s="9" t="s">
        <v>1206</v>
      </c>
      <c r="D98" s="9" t="s">
        <v>1190</v>
      </c>
      <c r="E98" s="13" t="s">
        <v>1053</v>
      </c>
      <c r="F98" s="9" t="s">
        <v>1196</v>
      </c>
      <c r="G98" s="4">
        <v>438.38476091069219</v>
      </c>
    </row>
    <row r="99" spans="1:7" outlineLevel="2" x14ac:dyDescent="0.2">
      <c r="A99" s="8" t="s">
        <v>1209</v>
      </c>
      <c r="B99" s="44">
        <v>37014</v>
      </c>
      <c r="C99" s="9" t="s">
        <v>1210</v>
      </c>
      <c r="D99" s="9" t="s">
        <v>1190</v>
      </c>
      <c r="E99" s="13" t="s">
        <v>1053</v>
      </c>
      <c r="F99" s="9" t="s">
        <v>1191</v>
      </c>
      <c r="G99" s="4">
        <v>20855</v>
      </c>
    </row>
    <row r="100" spans="1:7" outlineLevel="2" x14ac:dyDescent="0.2">
      <c r="A100" s="8" t="s">
        <v>1211</v>
      </c>
      <c r="B100" s="44">
        <v>37014</v>
      </c>
      <c r="C100" s="9" t="s">
        <v>1212</v>
      </c>
      <c r="D100" s="9" t="s">
        <v>1190</v>
      </c>
      <c r="E100" s="13" t="s">
        <v>1053</v>
      </c>
      <c r="F100" s="9" t="s">
        <v>1191</v>
      </c>
      <c r="G100" s="4">
        <v>3691</v>
      </c>
    </row>
    <row r="101" spans="1:7" outlineLevel="2" x14ac:dyDescent="0.2">
      <c r="A101" s="8" t="s">
        <v>1213</v>
      </c>
      <c r="B101" s="44">
        <v>37015</v>
      </c>
      <c r="C101" s="9" t="s">
        <v>1214</v>
      </c>
      <c r="D101" s="9" t="s">
        <v>1190</v>
      </c>
      <c r="E101" s="13" t="s">
        <v>1053</v>
      </c>
      <c r="F101" s="9" t="s">
        <v>1215</v>
      </c>
      <c r="G101" s="4">
        <v>22638</v>
      </c>
    </row>
    <row r="102" spans="1:7" outlineLevel="2" x14ac:dyDescent="0.2">
      <c r="A102" s="8" t="s">
        <v>1216</v>
      </c>
      <c r="B102" s="44">
        <v>37015</v>
      </c>
      <c r="C102" s="9" t="s">
        <v>1214</v>
      </c>
      <c r="D102" s="9" t="s">
        <v>1190</v>
      </c>
      <c r="E102" s="13" t="s">
        <v>1053</v>
      </c>
      <c r="F102" s="9" t="s">
        <v>1215</v>
      </c>
      <c r="G102" s="4">
        <v>4527</v>
      </c>
    </row>
    <row r="103" spans="1:7" outlineLevel="2" x14ac:dyDescent="0.2">
      <c r="A103" s="8" t="s">
        <v>1217</v>
      </c>
      <c r="B103" s="44">
        <v>37015</v>
      </c>
      <c r="C103" s="9" t="s">
        <v>1218</v>
      </c>
      <c r="D103" s="9" t="s">
        <v>1190</v>
      </c>
      <c r="E103" s="13" t="s">
        <v>1053</v>
      </c>
      <c r="F103" s="9" t="s">
        <v>1200</v>
      </c>
      <c r="G103" s="4">
        <v>11828.013029315962</v>
      </c>
    </row>
    <row r="104" spans="1:7" outlineLevel="2" x14ac:dyDescent="0.2">
      <c r="A104" s="8" t="s">
        <v>1219</v>
      </c>
      <c r="B104" s="44">
        <v>37015</v>
      </c>
      <c r="C104" s="9" t="s">
        <v>1206</v>
      </c>
      <c r="D104" s="9" t="s">
        <v>1190</v>
      </c>
      <c r="E104" s="13" t="s">
        <v>1053</v>
      </c>
      <c r="F104" s="9" t="s">
        <v>1196</v>
      </c>
      <c r="G104" s="4">
        <v>584.36482084690556</v>
      </c>
    </row>
    <row r="105" spans="1:7" outlineLevel="2" x14ac:dyDescent="0.2">
      <c r="A105" s="8" t="s">
        <v>1220</v>
      </c>
      <c r="B105" s="44">
        <v>37018</v>
      </c>
      <c r="C105" s="9" t="s">
        <v>1206</v>
      </c>
      <c r="D105" s="9" t="s">
        <v>1190</v>
      </c>
      <c r="E105" s="13" t="s">
        <v>1053</v>
      </c>
      <c r="F105" s="9" t="s">
        <v>1196</v>
      </c>
      <c r="G105" s="4">
        <v>17513</v>
      </c>
    </row>
    <row r="106" spans="1:7" outlineLevel="2" x14ac:dyDescent="0.2">
      <c r="A106" s="8" t="s">
        <v>1221</v>
      </c>
      <c r="B106" s="44">
        <v>37018</v>
      </c>
      <c r="C106" s="9" t="s">
        <v>1206</v>
      </c>
      <c r="D106" s="9" t="s">
        <v>1190</v>
      </c>
      <c r="E106" s="13" t="s">
        <v>1053</v>
      </c>
      <c r="F106" s="9" t="s">
        <v>1196</v>
      </c>
      <c r="G106" s="4">
        <v>582.70066835377327</v>
      </c>
    </row>
    <row r="107" spans="1:7" outlineLevel="2" x14ac:dyDescent="0.2">
      <c r="A107" s="8" t="s">
        <v>1222</v>
      </c>
      <c r="B107" s="44">
        <v>37018</v>
      </c>
      <c r="C107" s="9" t="s">
        <v>1206</v>
      </c>
      <c r="D107" s="9" t="s">
        <v>1190</v>
      </c>
      <c r="E107" s="13" t="s">
        <v>1053</v>
      </c>
      <c r="F107" s="9" t="s">
        <v>1196</v>
      </c>
      <c r="G107" s="4">
        <v>194.01726039841671</v>
      </c>
    </row>
    <row r="108" spans="1:7" outlineLevel="2" x14ac:dyDescent="0.2">
      <c r="A108" s="8" t="s">
        <v>1223</v>
      </c>
      <c r="B108" s="44">
        <v>37019</v>
      </c>
      <c r="C108" s="9" t="s">
        <v>1206</v>
      </c>
      <c r="D108" s="9" t="s">
        <v>1190</v>
      </c>
      <c r="E108" s="13" t="s">
        <v>1053</v>
      </c>
      <c r="F108" s="9" t="s">
        <v>1200</v>
      </c>
      <c r="G108" s="4">
        <v>193.46489809123261</v>
      </c>
    </row>
    <row r="109" spans="1:7" outlineLevel="2" x14ac:dyDescent="0.2">
      <c r="A109" s="8" t="s">
        <v>1224</v>
      </c>
      <c r="B109" s="44">
        <v>37019</v>
      </c>
      <c r="C109" s="9" t="s">
        <v>1206</v>
      </c>
      <c r="D109" s="9" t="s">
        <v>1190</v>
      </c>
      <c r="E109" s="13" t="s">
        <v>1053</v>
      </c>
      <c r="F109" s="9" t="s">
        <v>1200</v>
      </c>
      <c r="G109" s="4">
        <v>193.46489809123261</v>
      </c>
    </row>
    <row r="110" spans="1:7" outlineLevel="2" x14ac:dyDescent="0.2">
      <c r="A110" s="8" t="s">
        <v>1225</v>
      </c>
      <c r="B110" s="44">
        <v>37019</v>
      </c>
      <c r="C110" s="9" t="s">
        <v>1214</v>
      </c>
      <c r="D110" s="9" t="s">
        <v>1190</v>
      </c>
      <c r="E110" s="13" t="s">
        <v>1053</v>
      </c>
      <c r="F110" s="9" t="s">
        <v>1215</v>
      </c>
      <c r="G110" s="4">
        <v>13526</v>
      </c>
    </row>
    <row r="111" spans="1:7" outlineLevel="2" x14ac:dyDescent="0.2">
      <c r="A111" s="8" t="s">
        <v>1226</v>
      </c>
      <c r="B111" s="44">
        <v>37019</v>
      </c>
      <c r="C111" s="9" t="s">
        <v>1214</v>
      </c>
      <c r="D111" s="9" t="s">
        <v>1190</v>
      </c>
      <c r="E111" s="13" t="s">
        <v>1053</v>
      </c>
      <c r="F111" s="9" t="s">
        <v>1215</v>
      </c>
      <c r="G111" s="4">
        <v>1127</v>
      </c>
    </row>
    <row r="112" spans="1:7" outlineLevel="2" x14ac:dyDescent="0.2">
      <c r="A112" s="8" t="s">
        <v>1227</v>
      </c>
      <c r="B112" s="44">
        <v>37020</v>
      </c>
      <c r="C112" s="9" t="s">
        <v>1206</v>
      </c>
      <c r="D112" s="9" t="s">
        <v>1190</v>
      </c>
      <c r="E112" s="13" t="s">
        <v>1053</v>
      </c>
      <c r="F112" s="9" t="s">
        <v>1200</v>
      </c>
      <c r="G112" s="4">
        <v>176.08836907082522</v>
      </c>
    </row>
    <row r="113" spans="1:7" outlineLevel="2" x14ac:dyDescent="0.2">
      <c r="A113" s="8" t="s">
        <v>1228</v>
      </c>
      <c r="B113" s="44">
        <v>37020</v>
      </c>
      <c r="C113" s="9" t="s">
        <v>1195</v>
      </c>
      <c r="D113" s="9" t="s">
        <v>1190</v>
      </c>
      <c r="E113" s="13" t="s">
        <v>1053</v>
      </c>
      <c r="F113" s="9" t="s">
        <v>1200</v>
      </c>
      <c r="G113" s="4">
        <v>14705</v>
      </c>
    </row>
    <row r="114" spans="1:7" outlineLevel="2" x14ac:dyDescent="0.2">
      <c r="A114" s="8" t="s">
        <v>1229</v>
      </c>
      <c r="B114" s="44">
        <v>37020</v>
      </c>
      <c r="C114" s="9" t="s">
        <v>1206</v>
      </c>
      <c r="D114" s="9" t="s">
        <v>1190</v>
      </c>
      <c r="E114" s="13" t="s">
        <v>1053</v>
      </c>
      <c r="F114" s="9" t="s">
        <v>1200</v>
      </c>
      <c r="G114" s="4">
        <v>5690.7082521117609</v>
      </c>
    </row>
    <row r="115" spans="1:7" outlineLevel="2" x14ac:dyDescent="0.2">
      <c r="A115" s="8" t="s">
        <v>1230</v>
      </c>
      <c r="B115" s="44">
        <v>37020</v>
      </c>
      <c r="C115" s="9" t="s">
        <v>1195</v>
      </c>
      <c r="D115" s="9" t="s">
        <v>1190</v>
      </c>
      <c r="E115" s="13" t="s">
        <v>1053</v>
      </c>
      <c r="F115" s="9" t="s">
        <v>1200</v>
      </c>
      <c r="G115" s="4">
        <v>12867</v>
      </c>
    </row>
    <row r="116" spans="1:7" outlineLevel="2" x14ac:dyDescent="0.2">
      <c r="A116" s="8" t="s">
        <v>1231</v>
      </c>
      <c r="B116" s="44">
        <v>37021</v>
      </c>
      <c r="C116" s="9" t="s">
        <v>1206</v>
      </c>
      <c r="D116" s="9" t="s">
        <v>1190</v>
      </c>
      <c r="E116" s="13" t="s">
        <v>1053</v>
      </c>
      <c r="F116" s="9" t="s">
        <v>1196</v>
      </c>
      <c r="G116" s="4">
        <v>263.85737439222038</v>
      </c>
    </row>
    <row r="117" spans="1:7" outlineLevel="2" x14ac:dyDescent="0.2">
      <c r="A117" s="8" t="s">
        <v>1232</v>
      </c>
      <c r="B117" s="44">
        <v>37021</v>
      </c>
      <c r="C117" s="9" t="s">
        <v>1206</v>
      </c>
      <c r="D117" s="9" t="s">
        <v>1190</v>
      </c>
      <c r="E117" s="13" t="s">
        <v>1053</v>
      </c>
      <c r="F117" s="9" t="s">
        <v>1191</v>
      </c>
      <c r="G117" s="4">
        <v>2707.9416531604538</v>
      </c>
    </row>
    <row r="118" spans="1:7" outlineLevel="2" x14ac:dyDescent="0.2">
      <c r="A118" s="8" t="s">
        <v>1233</v>
      </c>
      <c r="B118" s="44">
        <v>37021</v>
      </c>
      <c r="C118" s="9" t="s">
        <v>1195</v>
      </c>
      <c r="D118" s="9" t="s">
        <v>1190</v>
      </c>
      <c r="E118" s="13" t="s">
        <v>1053</v>
      </c>
      <c r="F118" s="9" t="s">
        <v>1196</v>
      </c>
      <c r="G118" s="4">
        <v>16425</v>
      </c>
    </row>
    <row r="119" spans="1:7" outlineLevel="2" x14ac:dyDescent="0.2">
      <c r="A119" s="8" t="s">
        <v>1234</v>
      </c>
      <c r="B119" s="44">
        <v>37021</v>
      </c>
      <c r="C119" s="9" t="s">
        <v>1206</v>
      </c>
      <c r="D119" s="9" t="s">
        <v>1190</v>
      </c>
      <c r="E119" s="13" t="s">
        <v>1053</v>
      </c>
      <c r="F119" s="9" t="s">
        <v>1196</v>
      </c>
      <c r="G119" s="4">
        <v>175.68881685575366</v>
      </c>
    </row>
    <row r="120" spans="1:7" outlineLevel="2" x14ac:dyDescent="0.2">
      <c r="A120" s="8" t="s">
        <v>1235</v>
      </c>
      <c r="B120" s="44">
        <v>37022</v>
      </c>
      <c r="C120" s="9" t="s">
        <v>1206</v>
      </c>
      <c r="D120" s="9" t="s">
        <v>1190</v>
      </c>
      <c r="E120" s="13" t="s">
        <v>1053</v>
      </c>
      <c r="F120" s="9" t="s">
        <v>1196</v>
      </c>
      <c r="G120" s="4">
        <v>1577.5193798449613</v>
      </c>
    </row>
    <row r="121" spans="1:7" outlineLevel="2" x14ac:dyDescent="0.2">
      <c r="A121" s="8" t="s">
        <v>1236</v>
      </c>
      <c r="B121" s="44">
        <v>37022</v>
      </c>
      <c r="C121" s="9" t="s">
        <v>1195</v>
      </c>
      <c r="D121" s="9" t="s">
        <v>1190</v>
      </c>
      <c r="E121" s="13" t="s">
        <v>1053</v>
      </c>
      <c r="F121" s="9" t="s">
        <v>1196</v>
      </c>
      <c r="G121" s="4">
        <v>5972</v>
      </c>
    </row>
    <row r="122" spans="1:7" outlineLevel="2" x14ac:dyDescent="0.2">
      <c r="A122" s="8" t="s">
        <v>1237</v>
      </c>
      <c r="B122" s="44">
        <v>37025</v>
      </c>
      <c r="C122" s="9" t="s">
        <v>1206</v>
      </c>
      <c r="D122" s="9" t="s">
        <v>1190</v>
      </c>
      <c r="E122" s="13" t="s">
        <v>1053</v>
      </c>
      <c r="F122" s="9" t="s">
        <v>1196</v>
      </c>
      <c r="G122" s="4">
        <v>776.81794739556483</v>
      </c>
    </row>
    <row r="123" spans="1:7" outlineLevel="2" x14ac:dyDescent="0.2">
      <c r="A123" s="8" t="s">
        <v>1238</v>
      </c>
      <c r="B123" s="44">
        <v>37026</v>
      </c>
      <c r="C123" s="9" t="s">
        <v>1239</v>
      </c>
      <c r="D123" s="9" t="s">
        <v>1190</v>
      </c>
      <c r="E123" s="13" t="s">
        <v>1053</v>
      </c>
      <c r="F123" s="9" t="s">
        <v>1200</v>
      </c>
      <c r="G123" s="4">
        <v>2940.4915912031047</v>
      </c>
    </row>
    <row r="124" spans="1:7" outlineLevel="2" x14ac:dyDescent="0.2">
      <c r="A124" s="8" t="s">
        <v>1240</v>
      </c>
      <c r="B124" s="44">
        <v>37026</v>
      </c>
      <c r="C124" s="9" t="s">
        <v>1206</v>
      </c>
      <c r="D124" s="9" t="s">
        <v>1190</v>
      </c>
      <c r="E124" s="13" t="s">
        <v>1053</v>
      </c>
      <c r="F124" s="9" t="s">
        <v>1196</v>
      </c>
      <c r="G124" s="4">
        <v>585.38163001293663</v>
      </c>
    </row>
    <row r="125" spans="1:7" outlineLevel="2" x14ac:dyDescent="0.2">
      <c r="A125" s="8" t="s">
        <v>1241</v>
      </c>
      <c r="B125" s="44">
        <v>37026</v>
      </c>
      <c r="C125" s="9" t="s">
        <v>1206</v>
      </c>
      <c r="D125" s="9" t="s">
        <v>1190</v>
      </c>
      <c r="E125" s="13" t="s">
        <v>1053</v>
      </c>
      <c r="F125" s="9" t="s">
        <v>1242</v>
      </c>
      <c r="G125" s="4">
        <v>8984.4760672703742</v>
      </c>
    </row>
    <row r="126" spans="1:7" outlineLevel="2" x14ac:dyDescent="0.2">
      <c r="A126" s="8" t="s">
        <v>1243</v>
      </c>
      <c r="B126" s="44">
        <v>37028</v>
      </c>
      <c r="C126" s="9" t="s">
        <v>1206</v>
      </c>
      <c r="D126" s="9" t="s">
        <v>1190</v>
      </c>
      <c r="E126" s="13" t="s">
        <v>1053</v>
      </c>
      <c r="F126" s="9" t="s">
        <v>1196</v>
      </c>
      <c r="G126" s="4">
        <v>442.25884192014593</v>
      </c>
    </row>
    <row r="127" spans="1:7" outlineLevel="2" x14ac:dyDescent="0.2">
      <c r="A127" s="8" t="s">
        <v>1244</v>
      </c>
      <c r="B127" s="44">
        <v>37034</v>
      </c>
      <c r="C127" s="9" t="s">
        <v>1206</v>
      </c>
      <c r="D127" s="9" t="s">
        <v>1190</v>
      </c>
      <c r="E127" s="13" t="s">
        <v>1053</v>
      </c>
      <c r="F127" s="9" t="s">
        <v>1196</v>
      </c>
      <c r="G127" s="4">
        <v>1167.591278544704</v>
      </c>
    </row>
    <row r="128" spans="1:7" outlineLevel="2" x14ac:dyDescent="0.2">
      <c r="A128" s="8" t="s">
        <v>1245</v>
      </c>
      <c r="B128" s="44">
        <v>37034</v>
      </c>
      <c r="C128" s="9" t="s">
        <v>1206</v>
      </c>
      <c r="D128" s="9" t="s">
        <v>1190</v>
      </c>
      <c r="E128" s="13" t="s">
        <v>1053</v>
      </c>
      <c r="F128" s="9" t="s">
        <v>1196</v>
      </c>
      <c r="G128" s="4">
        <v>386.40175461230808</v>
      </c>
    </row>
    <row r="129" spans="1:7" outlineLevel="2" x14ac:dyDescent="0.2">
      <c r="A129" s="8" t="s">
        <v>1246</v>
      </c>
      <c r="B129" s="44">
        <v>37034</v>
      </c>
      <c r="C129" s="9" t="s">
        <v>1195</v>
      </c>
      <c r="D129" s="9" t="s">
        <v>1190</v>
      </c>
      <c r="E129" s="13" t="s">
        <v>1053</v>
      </c>
      <c r="F129" s="9" t="s">
        <v>1196</v>
      </c>
      <c r="G129" s="4">
        <v>4418</v>
      </c>
    </row>
    <row r="130" spans="1:7" outlineLevel="2" x14ac:dyDescent="0.2">
      <c r="A130" s="8" t="s">
        <v>1271</v>
      </c>
      <c r="B130" s="44">
        <v>37034</v>
      </c>
      <c r="C130" s="9" t="s">
        <v>1272</v>
      </c>
      <c r="D130" s="9" t="s">
        <v>1190</v>
      </c>
      <c r="E130" s="13" t="s">
        <v>1273</v>
      </c>
      <c r="F130" s="9" t="s">
        <v>1191</v>
      </c>
      <c r="G130" s="4">
        <v>21788</v>
      </c>
    </row>
    <row r="131" spans="1:7" outlineLevel="2" x14ac:dyDescent="0.2">
      <c r="A131" s="8" t="s">
        <v>1247</v>
      </c>
      <c r="B131" s="44">
        <v>37035</v>
      </c>
      <c r="C131" s="9" t="s">
        <v>1195</v>
      </c>
      <c r="D131" s="9" t="s">
        <v>1190</v>
      </c>
      <c r="E131" s="13" t="s">
        <v>1053</v>
      </c>
      <c r="F131" s="9" t="s">
        <v>1196</v>
      </c>
      <c r="G131" s="4">
        <v>29909</v>
      </c>
    </row>
    <row r="132" spans="1:7" outlineLevel="2" x14ac:dyDescent="0.2">
      <c r="A132" s="8" t="s">
        <v>1248</v>
      </c>
      <c r="B132" s="44">
        <v>37035</v>
      </c>
      <c r="C132" s="9" t="s">
        <v>1195</v>
      </c>
      <c r="D132" s="9" t="s">
        <v>1190</v>
      </c>
      <c r="E132" s="13" t="s">
        <v>1053</v>
      </c>
      <c r="F132" s="9" t="s">
        <v>1196</v>
      </c>
      <c r="G132" s="4">
        <v>11047</v>
      </c>
    </row>
    <row r="133" spans="1:7" outlineLevel="2" x14ac:dyDescent="0.2">
      <c r="A133" s="8" t="s">
        <v>1274</v>
      </c>
      <c r="B133" s="44">
        <v>37035</v>
      </c>
      <c r="C133" s="9" t="s">
        <v>1275</v>
      </c>
      <c r="D133" s="9" t="s">
        <v>1190</v>
      </c>
      <c r="E133" s="13" t="s">
        <v>1276</v>
      </c>
      <c r="F133" s="9" t="s">
        <v>1215</v>
      </c>
      <c r="G133" s="4">
        <v>968.2632021200958</v>
      </c>
    </row>
    <row r="134" spans="1:7" outlineLevel="2" x14ac:dyDescent="0.2">
      <c r="A134" s="8" t="s">
        <v>1277</v>
      </c>
      <c r="B134" s="44">
        <v>37035</v>
      </c>
      <c r="C134" s="9" t="s">
        <v>1195</v>
      </c>
      <c r="D134" s="9" t="s">
        <v>1190</v>
      </c>
      <c r="E134" s="13" t="s">
        <v>1276</v>
      </c>
      <c r="F134" s="9" t="s">
        <v>1196</v>
      </c>
      <c r="G134" s="4">
        <v>42071</v>
      </c>
    </row>
    <row r="135" spans="1:7" outlineLevel="2" x14ac:dyDescent="0.2">
      <c r="A135" s="8" t="s">
        <v>1249</v>
      </c>
      <c r="B135" s="44">
        <v>37040</v>
      </c>
      <c r="C135" s="9" t="s">
        <v>1206</v>
      </c>
      <c r="D135" s="9" t="s">
        <v>1190</v>
      </c>
      <c r="E135" s="13" t="s">
        <v>1053</v>
      </c>
      <c r="F135" s="9" t="s">
        <v>1196</v>
      </c>
      <c r="G135" s="4">
        <v>706.06592549249081</v>
      </c>
    </row>
    <row r="136" spans="1:7" outlineLevel="2" x14ac:dyDescent="0.2">
      <c r="A136" s="8" t="s">
        <v>1250</v>
      </c>
      <c r="B136" s="44">
        <v>37040</v>
      </c>
      <c r="C136" s="9" t="s">
        <v>1251</v>
      </c>
      <c r="D136" s="9" t="s">
        <v>1190</v>
      </c>
      <c r="E136" s="13" t="s">
        <v>1053</v>
      </c>
      <c r="F136" s="9" t="s">
        <v>1191</v>
      </c>
      <c r="G136" s="4">
        <v>4931</v>
      </c>
    </row>
    <row r="137" spans="1:7" outlineLevel="2" x14ac:dyDescent="0.2">
      <c r="A137" s="8" t="s">
        <v>1252</v>
      </c>
      <c r="B137" s="44">
        <v>37040</v>
      </c>
      <c r="C137" s="9" t="s">
        <v>1251</v>
      </c>
      <c r="D137" s="9" t="s">
        <v>1190</v>
      </c>
      <c r="E137" s="13" t="s">
        <v>1053</v>
      </c>
      <c r="F137" s="9" t="s">
        <v>1191</v>
      </c>
      <c r="G137" s="4">
        <v>4931</v>
      </c>
    </row>
    <row r="138" spans="1:7" outlineLevel="2" x14ac:dyDescent="0.2">
      <c r="A138" s="8" t="s">
        <v>1253</v>
      </c>
      <c r="B138" s="44">
        <v>37040</v>
      </c>
      <c r="C138" s="9" t="s">
        <v>1254</v>
      </c>
      <c r="D138" s="9" t="s">
        <v>1190</v>
      </c>
      <c r="E138" s="13" t="s">
        <v>1053</v>
      </c>
      <c r="F138" s="9" t="s">
        <v>1196</v>
      </c>
      <c r="G138" s="4">
        <v>16659</v>
      </c>
    </row>
    <row r="139" spans="1:7" outlineLevel="2" x14ac:dyDescent="0.2">
      <c r="A139" s="8" t="s">
        <v>1255</v>
      </c>
      <c r="B139" s="44">
        <v>37040</v>
      </c>
      <c r="C139" s="9" t="s">
        <v>1254</v>
      </c>
      <c r="D139" s="9" t="s">
        <v>1190</v>
      </c>
      <c r="E139" s="13" t="s">
        <v>1053</v>
      </c>
      <c r="F139" s="9" t="s">
        <v>1196</v>
      </c>
      <c r="G139" s="4">
        <v>2794</v>
      </c>
    </row>
    <row r="140" spans="1:7" outlineLevel="2" x14ac:dyDescent="0.2">
      <c r="A140" s="8" t="s">
        <v>1256</v>
      </c>
      <c r="B140" s="44">
        <v>37040</v>
      </c>
      <c r="C140" s="9" t="s">
        <v>1257</v>
      </c>
      <c r="D140" s="9" t="s">
        <v>1190</v>
      </c>
      <c r="E140" s="13" t="s">
        <v>1053</v>
      </c>
      <c r="F140" s="9" t="s">
        <v>1196</v>
      </c>
      <c r="G140" s="4">
        <v>739.87387035953441</v>
      </c>
    </row>
    <row r="141" spans="1:7" outlineLevel="2" x14ac:dyDescent="0.2">
      <c r="A141" s="8" t="s">
        <v>1258</v>
      </c>
      <c r="B141" s="44">
        <v>37040</v>
      </c>
      <c r="C141" s="9" t="s">
        <v>1259</v>
      </c>
      <c r="D141" s="9" t="s">
        <v>1190</v>
      </c>
      <c r="E141" s="13" t="s">
        <v>1053</v>
      </c>
      <c r="F141" s="9" t="s">
        <v>1200</v>
      </c>
      <c r="G141" s="4">
        <v>1449.1905597815487</v>
      </c>
    </row>
    <row r="142" spans="1:7" outlineLevel="2" x14ac:dyDescent="0.2">
      <c r="A142" s="8" t="s">
        <v>1260</v>
      </c>
      <c r="B142" s="44">
        <v>37040</v>
      </c>
      <c r="C142" s="9" t="s">
        <v>1259</v>
      </c>
      <c r="D142" s="9" t="s">
        <v>1190</v>
      </c>
      <c r="E142" s="13" t="s">
        <v>1053</v>
      </c>
      <c r="F142" s="9" t="s">
        <v>1200</v>
      </c>
      <c r="G142" s="4">
        <v>68.916195305896878</v>
      </c>
    </row>
    <row r="143" spans="1:7" outlineLevel="2" x14ac:dyDescent="0.2">
      <c r="A143" s="8" t="s">
        <v>1261</v>
      </c>
      <c r="B143" s="44">
        <v>37041</v>
      </c>
      <c r="C143" s="9" t="s">
        <v>1206</v>
      </c>
      <c r="D143" s="9" t="s">
        <v>1190</v>
      </c>
      <c r="E143" s="13" t="s">
        <v>1053</v>
      </c>
      <c r="F143" s="9" t="s">
        <v>1196</v>
      </c>
      <c r="G143" s="4">
        <v>586.71156585934466</v>
      </c>
    </row>
    <row r="144" spans="1:7" outlineLevel="2" x14ac:dyDescent="0.2">
      <c r="A144" s="8" t="s">
        <v>1262</v>
      </c>
      <c r="B144" s="44">
        <v>37041</v>
      </c>
      <c r="C144" s="9" t="s">
        <v>1206</v>
      </c>
      <c r="D144" s="9" t="s">
        <v>1190</v>
      </c>
      <c r="E144" s="13" t="s">
        <v>1053</v>
      </c>
      <c r="F144" s="9" t="s">
        <v>1196</v>
      </c>
      <c r="G144" s="4">
        <v>195.57052195311485</v>
      </c>
    </row>
    <row r="145" spans="1:7" outlineLevel="2" x14ac:dyDescent="0.2">
      <c r="A145" s="8" t="s">
        <v>1263</v>
      </c>
      <c r="B145" s="44">
        <v>37041</v>
      </c>
      <c r="C145" s="9" t="s">
        <v>1264</v>
      </c>
      <c r="D145" s="9" t="s">
        <v>1190</v>
      </c>
      <c r="E145" s="13" t="s">
        <v>1053</v>
      </c>
      <c r="F145" s="9" t="s">
        <v>1191</v>
      </c>
      <c r="G145" s="4">
        <v>4678.7980831498508</v>
      </c>
    </row>
    <row r="146" spans="1:7" outlineLevel="2" x14ac:dyDescent="0.2">
      <c r="A146" s="8" t="s">
        <v>1263</v>
      </c>
      <c r="B146" s="44">
        <v>37041</v>
      </c>
      <c r="C146" s="9" t="s">
        <v>1264</v>
      </c>
      <c r="D146" s="9" t="s">
        <v>1190</v>
      </c>
      <c r="E146" s="13" t="s">
        <v>1053</v>
      </c>
      <c r="F146" s="9" t="s">
        <v>1200</v>
      </c>
      <c r="G146" s="4">
        <v>214.35047273669213</v>
      </c>
    </row>
    <row r="147" spans="1:7" outlineLevel="2" x14ac:dyDescent="0.2">
      <c r="A147" s="8" t="s">
        <v>1265</v>
      </c>
      <c r="B147" s="44">
        <v>37042</v>
      </c>
      <c r="C147" s="9" t="s">
        <v>1266</v>
      </c>
      <c r="D147" s="9" t="s">
        <v>1190</v>
      </c>
      <c r="E147" s="13" t="s">
        <v>1053</v>
      </c>
      <c r="F147" s="9" t="s">
        <v>1215</v>
      </c>
      <c r="G147" s="4">
        <v>1542</v>
      </c>
    </row>
    <row r="148" spans="1:7" outlineLevel="2" x14ac:dyDescent="0.2">
      <c r="A148" s="8" t="s">
        <v>1267</v>
      </c>
      <c r="B148" s="44">
        <v>37042</v>
      </c>
      <c r="C148" s="9" t="s">
        <v>1206</v>
      </c>
      <c r="D148" s="9" t="s">
        <v>1190</v>
      </c>
      <c r="E148" s="13" t="s">
        <v>1053</v>
      </c>
      <c r="F148" s="9" t="s">
        <v>1196</v>
      </c>
      <c r="G148" s="4">
        <v>779.98959146500135</v>
      </c>
    </row>
    <row r="149" spans="1:7" outlineLevel="2" x14ac:dyDescent="0.2">
      <c r="A149" s="8" t="s">
        <v>1268</v>
      </c>
      <c r="B149" s="44">
        <v>37042</v>
      </c>
      <c r="C149" s="9" t="s">
        <v>1269</v>
      </c>
      <c r="D149" s="9" t="s">
        <v>1190</v>
      </c>
      <c r="E149" s="13" t="s">
        <v>1270</v>
      </c>
      <c r="F149" s="9" t="s">
        <v>1268</v>
      </c>
      <c r="G149" s="4">
        <v>-113218.18891491024</v>
      </c>
    </row>
    <row r="150" spans="1:7" outlineLevel="2" x14ac:dyDescent="0.2">
      <c r="A150" s="8" t="s">
        <v>1268</v>
      </c>
      <c r="B150" s="44">
        <v>37042</v>
      </c>
      <c r="C150" s="9" t="s">
        <v>1269</v>
      </c>
      <c r="D150" s="9" t="s">
        <v>1190</v>
      </c>
      <c r="E150" s="13" t="s">
        <v>1270</v>
      </c>
      <c r="F150" s="9" t="s">
        <v>1268</v>
      </c>
      <c r="G150" s="4">
        <v>153037.99115274526</v>
      </c>
    </row>
    <row r="151" spans="1:7" s="15" customFormat="1" outlineLevel="1" x14ac:dyDescent="0.2">
      <c r="A151" s="14">
        <f>SUBTOTAL(3,A87:A150)</f>
        <v>64</v>
      </c>
      <c r="B151" s="42"/>
      <c r="D151" s="16" t="s">
        <v>2228</v>
      </c>
      <c r="G151" s="38">
        <f>SUM(G87:G150)</f>
        <v>587258.52205482521</v>
      </c>
    </row>
    <row r="152" spans="1:7" outlineLevel="2" x14ac:dyDescent="0.2">
      <c r="A152" s="8" t="s">
        <v>1278</v>
      </c>
      <c r="B152" s="44">
        <v>37042</v>
      </c>
      <c r="C152" s="9" t="s">
        <v>1279</v>
      </c>
      <c r="D152" s="9" t="s">
        <v>1280</v>
      </c>
      <c r="E152" s="13" t="s">
        <v>1281</v>
      </c>
      <c r="F152" s="9" t="s">
        <v>1282</v>
      </c>
      <c r="G152" s="4">
        <v>114830</v>
      </c>
    </row>
    <row r="153" spans="1:7" outlineLevel="2" x14ac:dyDescent="0.2">
      <c r="A153" s="8" t="s">
        <v>1283</v>
      </c>
      <c r="B153" s="44">
        <v>37036</v>
      </c>
      <c r="C153" s="9" t="s">
        <v>1284</v>
      </c>
      <c r="D153" s="9" t="s">
        <v>1280</v>
      </c>
      <c r="E153" s="13" t="s">
        <v>1285</v>
      </c>
      <c r="F153" s="9" t="s">
        <v>1286</v>
      </c>
      <c r="G153" s="4">
        <v>55.05</v>
      </c>
    </row>
    <row r="154" spans="1:7" outlineLevel="2" x14ac:dyDescent="0.2">
      <c r="A154" s="8" t="s">
        <v>1283</v>
      </c>
      <c r="B154" s="44">
        <v>37036</v>
      </c>
      <c r="C154" s="9" t="s">
        <v>1287</v>
      </c>
      <c r="D154" s="9" t="s">
        <v>1280</v>
      </c>
      <c r="E154" s="13" t="s">
        <v>1288</v>
      </c>
      <c r="F154" s="9" t="s">
        <v>1286</v>
      </c>
      <c r="G154" s="4">
        <v>55.05</v>
      </c>
    </row>
    <row r="155" spans="1:7" outlineLevel="2" x14ac:dyDescent="0.2">
      <c r="A155" s="8" t="s">
        <v>1289</v>
      </c>
      <c r="B155" s="44">
        <v>37036</v>
      </c>
      <c r="C155" s="9" t="s">
        <v>1290</v>
      </c>
      <c r="D155" s="9" t="s">
        <v>1280</v>
      </c>
      <c r="E155" s="13" t="s">
        <v>1291</v>
      </c>
      <c r="F155" s="9" t="s">
        <v>1292</v>
      </c>
      <c r="G155" s="4">
        <v>750</v>
      </c>
    </row>
    <row r="156" spans="1:7" outlineLevel="2" x14ac:dyDescent="0.2">
      <c r="A156" s="8" t="s">
        <v>1293</v>
      </c>
      <c r="B156" s="44">
        <v>37013</v>
      </c>
      <c r="C156" s="9" t="s">
        <v>1294</v>
      </c>
      <c r="D156" s="9" t="s">
        <v>1280</v>
      </c>
      <c r="E156" s="13" t="s">
        <v>1295</v>
      </c>
      <c r="F156" s="9" t="s">
        <v>1296</v>
      </c>
      <c r="G156" s="4">
        <v>751</v>
      </c>
    </row>
    <row r="157" spans="1:7" outlineLevel="2" x14ac:dyDescent="0.2">
      <c r="A157" s="8" t="s">
        <v>1297</v>
      </c>
      <c r="B157" s="44">
        <v>37018</v>
      </c>
      <c r="C157" s="9" t="s">
        <v>1298</v>
      </c>
      <c r="D157" s="9" t="s">
        <v>1280</v>
      </c>
      <c r="E157" s="13" t="s">
        <v>1299</v>
      </c>
      <c r="F157" s="9" t="s">
        <v>1286</v>
      </c>
      <c r="G157" s="4">
        <v>9150</v>
      </c>
    </row>
    <row r="158" spans="1:7" outlineLevel="2" x14ac:dyDescent="0.2">
      <c r="A158" s="8" t="s">
        <v>1297</v>
      </c>
      <c r="B158" s="44">
        <v>37018</v>
      </c>
      <c r="C158" s="9" t="s">
        <v>1298</v>
      </c>
      <c r="D158" s="9" t="s">
        <v>1280</v>
      </c>
      <c r="E158" s="13" t="s">
        <v>1299</v>
      </c>
      <c r="F158" s="9" t="s">
        <v>1286</v>
      </c>
      <c r="G158" s="4">
        <v>0</v>
      </c>
    </row>
    <row r="159" spans="1:7" outlineLevel="2" x14ac:dyDescent="0.2">
      <c r="A159" s="8" t="s">
        <v>1297</v>
      </c>
      <c r="B159" s="44">
        <v>37018</v>
      </c>
      <c r="C159" s="9" t="s">
        <v>1298</v>
      </c>
      <c r="D159" s="9" t="s">
        <v>1280</v>
      </c>
      <c r="E159" s="13" t="s">
        <v>1299</v>
      </c>
      <c r="F159" s="9" t="s">
        <v>1286</v>
      </c>
      <c r="G159" s="4">
        <v>0</v>
      </c>
    </row>
    <row r="160" spans="1:7" outlineLevel="2" x14ac:dyDescent="0.2">
      <c r="A160" s="8" t="s">
        <v>1300</v>
      </c>
      <c r="B160" s="44">
        <v>37018</v>
      </c>
      <c r="C160" s="9" t="s">
        <v>1301</v>
      </c>
      <c r="D160" s="9" t="s">
        <v>1280</v>
      </c>
      <c r="E160" s="13" t="s">
        <v>1299</v>
      </c>
      <c r="F160" s="9" t="s">
        <v>1286</v>
      </c>
      <c r="G160" s="4">
        <v>0</v>
      </c>
    </row>
    <row r="161" spans="1:7" outlineLevel="2" x14ac:dyDescent="0.2">
      <c r="A161" s="8" t="s">
        <v>1297</v>
      </c>
      <c r="B161" s="44">
        <v>37019</v>
      </c>
      <c r="C161" s="9" t="s">
        <v>1298</v>
      </c>
      <c r="D161" s="9" t="s">
        <v>1280</v>
      </c>
      <c r="E161" s="13" t="s">
        <v>1299</v>
      </c>
      <c r="F161" s="9" t="s">
        <v>1286</v>
      </c>
      <c r="G161" s="4">
        <v>-8850</v>
      </c>
    </row>
    <row r="162" spans="1:7" outlineLevel="2" x14ac:dyDescent="0.2">
      <c r="A162" s="8" t="s">
        <v>1302</v>
      </c>
      <c r="B162" s="44">
        <v>37019</v>
      </c>
      <c r="C162" s="9" t="s">
        <v>1284</v>
      </c>
      <c r="D162" s="9" t="s">
        <v>1280</v>
      </c>
      <c r="E162" s="13" t="s">
        <v>1295</v>
      </c>
      <c r="F162" s="9" t="s">
        <v>1286</v>
      </c>
      <c r="G162" s="4">
        <v>9150</v>
      </c>
    </row>
    <row r="163" spans="1:7" outlineLevel="2" x14ac:dyDescent="0.2">
      <c r="A163" s="8" t="s">
        <v>1303</v>
      </c>
      <c r="B163" s="44">
        <v>37021</v>
      </c>
      <c r="C163" s="9" t="s">
        <v>1284</v>
      </c>
      <c r="D163" s="9" t="s">
        <v>1280</v>
      </c>
      <c r="E163" s="13" t="s">
        <v>1295</v>
      </c>
      <c r="F163" s="9" t="s">
        <v>1286</v>
      </c>
      <c r="G163" s="4">
        <v>5300</v>
      </c>
    </row>
    <row r="164" spans="1:7" outlineLevel="2" x14ac:dyDescent="0.2">
      <c r="A164" s="8" t="s">
        <v>1304</v>
      </c>
      <c r="B164" s="44">
        <v>37027</v>
      </c>
      <c r="C164" s="9" t="s">
        <v>1284</v>
      </c>
      <c r="D164" s="9" t="s">
        <v>1280</v>
      </c>
      <c r="E164" s="13" t="s">
        <v>1295</v>
      </c>
      <c r="F164" s="9" t="s">
        <v>1286</v>
      </c>
      <c r="G164" s="4">
        <v>1445</v>
      </c>
    </row>
    <row r="165" spans="1:7" outlineLevel="2" x14ac:dyDescent="0.2">
      <c r="A165" s="8" t="s">
        <v>1305</v>
      </c>
      <c r="B165" s="44">
        <v>37029</v>
      </c>
      <c r="C165" s="9" t="s">
        <v>1306</v>
      </c>
      <c r="D165" s="9" t="s">
        <v>1280</v>
      </c>
      <c r="E165" s="13" t="s">
        <v>1295</v>
      </c>
      <c r="F165" s="9" t="s">
        <v>1286</v>
      </c>
      <c r="G165" s="4">
        <v>68654</v>
      </c>
    </row>
    <row r="166" spans="1:7" outlineLevel="2" x14ac:dyDescent="0.2">
      <c r="A166" s="8" t="s">
        <v>1307</v>
      </c>
      <c r="B166" s="44">
        <v>37029</v>
      </c>
      <c r="C166" s="9" t="s">
        <v>1301</v>
      </c>
      <c r="D166" s="9" t="s">
        <v>1280</v>
      </c>
      <c r="E166" s="13" t="s">
        <v>1295</v>
      </c>
      <c r="F166" s="9" t="s">
        <v>1286</v>
      </c>
      <c r="G166" s="4">
        <v>1755</v>
      </c>
    </row>
    <row r="167" spans="1:7" outlineLevel="2" x14ac:dyDescent="0.2">
      <c r="A167" s="8" t="s">
        <v>1308</v>
      </c>
      <c r="B167" s="44">
        <v>37036</v>
      </c>
      <c r="C167" s="9" t="s">
        <v>1309</v>
      </c>
      <c r="D167" s="9" t="s">
        <v>1280</v>
      </c>
      <c r="E167" s="13" t="s">
        <v>1295</v>
      </c>
      <c r="F167" s="9" t="s">
        <v>1286</v>
      </c>
      <c r="G167" s="4">
        <v>10800</v>
      </c>
    </row>
    <row r="168" spans="1:7" outlineLevel="2" x14ac:dyDescent="0.2">
      <c r="A168" s="8" t="s">
        <v>1310</v>
      </c>
      <c r="B168" s="44">
        <v>37036</v>
      </c>
      <c r="C168" s="9" t="s">
        <v>1301</v>
      </c>
      <c r="D168" s="9" t="s">
        <v>1280</v>
      </c>
      <c r="E168" s="13" t="s">
        <v>1295</v>
      </c>
      <c r="F168" s="9" t="s">
        <v>1286</v>
      </c>
      <c r="G168" s="4">
        <v>28800</v>
      </c>
    </row>
    <row r="169" spans="1:7" outlineLevel="2" x14ac:dyDescent="0.2">
      <c r="A169" s="8" t="s">
        <v>1311</v>
      </c>
      <c r="B169" s="44">
        <v>37036</v>
      </c>
      <c r="C169" s="9" t="s">
        <v>1312</v>
      </c>
      <c r="D169" s="9" t="s">
        <v>1280</v>
      </c>
      <c r="E169" s="13" t="s">
        <v>1295</v>
      </c>
      <c r="F169" s="9" t="s">
        <v>1286</v>
      </c>
      <c r="G169" s="4">
        <v>0</v>
      </c>
    </row>
    <row r="170" spans="1:7" outlineLevel="2" x14ac:dyDescent="0.2">
      <c r="A170" s="8" t="s">
        <v>1313</v>
      </c>
      <c r="B170" s="44">
        <v>37036</v>
      </c>
      <c r="C170" s="9" t="s">
        <v>1312</v>
      </c>
      <c r="D170" s="9" t="s">
        <v>1280</v>
      </c>
      <c r="E170" s="13" t="s">
        <v>1295</v>
      </c>
      <c r="F170" s="9" t="s">
        <v>1286</v>
      </c>
      <c r="G170" s="4">
        <v>0</v>
      </c>
    </row>
    <row r="171" spans="1:7" outlineLevel="2" x14ac:dyDescent="0.2">
      <c r="A171" s="8" t="s">
        <v>1314</v>
      </c>
      <c r="B171" s="44">
        <v>37015</v>
      </c>
      <c r="C171" s="9" t="s">
        <v>1301</v>
      </c>
      <c r="D171" s="9" t="s">
        <v>1280</v>
      </c>
      <c r="E171" s="13" t="s">
        <v>1315</v>
      </c>
      <c r="F171" s="9" t="s">
        <v>1286</v>
      </c>
      <c r="G171" s="4">
        <v>1500</v>
      </c>
    </row>
    <row r="172" spans="1:7" outlineLevel="2" x14ac:dyDescent="0.2">
      <c r="A172" s="8" t="s">
        <v>1314</v>
      </c>
      <c r="B172" s="44">
        <v>37018</v>
      </c>
      <c r="C172" s="9" t="s">
        <v>1301</v>
      </c>
      <c r="D172" s="9" t="s">
        <v>1280</v>
      </c>
      <c r="E172" s="13" t="s">
        <v>1316</v>
      </c>
      <c r="F172" s="9" t="s">
        <v>1286</v>
      </c>
      <c r="G172" s="4">
        <v>13500</v>
      </c>
    </row>
    <row r="173" spans="1:7" outlineLevel="2" x14ac:dyDescent="0.2">
      <c r="A173" s="8" t="s">
        <v>1317</v>
      </c>
      <c r="B173" s="44">
        <v>37018</v>
      </c>
      <c r="C173" s="9" t="s">
        <v>1318</v>
      </c>
      <c r="D173" s="9" t="s">
        <v>1280</v>
      </c>
      <c r="E173" s="13" t="s">
        <v>1315</v>
      </c>
      <c r="F173" s="9" t="s">
        <v>1319</v>
      </c>
      <c r="G173" s="4">
        <v>150</v>
      </c>
    </row>
    <row r="174" spans="1:7" outlineLevel="2" x14ac:dyDescent="0.2">
      <c r="A174" s="8" t="s">
        <v>1320</v>
      </c>
      <c r="B174" s="44">
        <v>37022</v>
      </c>
      <c r="C174" s="9" t="s">
        <v>1321</v>
      </c>
      <c r="D174" s="9" t="s">
        <v>1280</v>
      </c>
      <c r="E174" s="13" t="s">
        <v>1316</v>
      </c>
      <c r="F174" s="9" t="s">
        <v>1286</v>
      </c>
      <c r="G174" s="4">
        <v>315</v>
      </c>
    </row>
    <row r="175" spans="1:7" outlineLevel="2" x14ac:dyDescent="0.2">
      <c r="A175" s="8" t="s">
        <v>1322</v>
      </c>
      <c r="B175" s="44">
        <v>37036</v>
      </c>
      <c r="C175" s="9" t="s">
        <v>1323</v>
      </c>
      <c r="D175" s="9" t="s">
        <v>1280</v>
      </c>
      <c r="E175" s="13" t="s">
        <v>1315</v>
      </c>
      <c r="F175" s="9" t="s">
        <v>1292</v>
      </c>
      <c r="G175" s="4">
        <v>9120</v>
      </c>
    </row>
    <row r="176" spans="1:7" outlineLevel="2" x14ac:dyDescent="0.2">
      <c r="A176" s="8" t="s">
        <v>1324</v>
      </c>
      <c r="B176" s="44">
        <v>37036</v>
      </c>
      <c r="C176" s="9" t="s">
        <v>1323</v>
      </c>
      <c r="D176" s="9" t="s">
        <v>1280</v>
      </c>
      <c r="E176" s="13" t="s">
        <v>1315</v>
      </c>
      <c r="F176" s="9" t="s">
        <v>1292</v>
      </c>
      <c r="G176" s="4">
        <v>7600</v>
      </c>
    </row>
    <row r="177" spans="1:7" outlineLevel="2" x14ac:dyDescent="0.2">
      <c r="A177" s="8" t="s">
        <v>1325</v>
      </c>
      <c r="B177" s="44">
        <v>37042</v>
      </c>
      <c r="C177" s="9"/>
      <c r="D177" s="9" t="s">
        <v>1280</v>
      </c>
      <c r="E177" s="13" t="s">
        <v>1316</v>
      </c>
      <c r="F177" s="9" t="s">
        <v>1326</v>
      </c>
      <c r="G177" s="4">
        <v>28</v>
      </c>
    </row>
    <row r="178" spans="1:7" outlineLevel="2" x14ac:dyDescent="0.2">
      <c r="A178" s="8" t="s">
        <v>1327</v>
      </c>
      <c r="B178" s="44">
        <v>37015</v>
      </c>
      <c r="C178" s="9" t="s">
        <v>1328</v>
      </c>
      <c r="D178" s="9" t="s">
        <v>1280</v>
      </c>
      <c r="E178" s="13" t="s">
        <v>1329</v>
      </c>
      <c r="F178" s="9" t="s">
        <v>1286</v>
      </c>
      <c r="G178" s="4">
        <v>900</v>
      </c>
    </row>
    <row r="179" spans="1:7" outlineLevel="2" x14ac:dyDescent="0.2">
      <c r="A179" s="8" t="s">
        <v>1330</v>
      </c>
      <c r="B179" s="44">
        <v>37012</v>
      </c>
      <c r="C179" s="9" t="s">
        <v>1331</v>
      </c>
      <c r="D179" s="9" t="s">
        <v>1280</v>
      </c>
      <c r="E179" s="13" t="s">
        <v>1054</v>
      </c>
      <c r="F179" s="9" t="s">
        <v>1286</v>
      </c>
      <c r="G179" s="4">
        <v>0</v>
      </c>
    </row>
    <row r="180" spans="1:7" outlineLevel="2" x14ac:dyDescent="0.2">
      <c r="A180" s="8" t="s">
        <v>1332</v>
      </c>
      <c r="B180" s="44">
        <v>37012</v>
      </c>
      <c r="C180" s="9" t="s">
        <v>1331</v>
      </c>
      <c r="D180" s="9" t="s">
        <v>1280</v>
      </c>
      <c r="E180" s="13" t="s">
        <v>1054</v>
      </c>
      <c r="F180" s="9" t="s">
        <v>1286</v>
      </c>
      <c r="G180" s="4">
        <v>0</v>
      </c>
    </row>
    <row r="181" spans="1:7" outlineLevel="2" x14ac:dyDescent="0.2">
      <c r="A181" s="8" t="s">
        <v>1333</v>
      </c>
      <c r="B181" s="44">
        <v>37013</v>
      </c>
      <c r="C181" s="9" t="s">
        <v>1331</v>
      </c>
      <c r="D181" s="9" t="s">
        <v>1280</v>
      </c>
      <c r="E181" s="13" t="s">
        <v>1054</v>
      </c>
      <c r="F181" s="9" t="s">
        <v>1286</v>
      </c>
      <c r="G181" s="4">
        <v>0</v>
      </c>
    </row>
    <row r="182" spans="1:7" outlineLevel="2" x14ac:dyDescent="0.2">
      <c r="A182" s="8" t="s">
        <v>1334</v>
      </c>
      <c r="B182" s="44">
        <v>37013</v>
      </c>
      <c r="C182" s="9" t="s">
        <v>1331</v>
      </c>
      <c r="D182" s="9" t="s">
        <v>1280</v>
      </c>
      <c r="E182" s="13" t="s">
        <v>1054</v>
      </c>
      <c r="F182" s="9" t="s">
        <v>1286</v>
      </c>
      <c r="G182" s="4">
        <v>0</v>
      </c>
    </row>
    <row r="183" spans="1:7" outlineLevel="2" x14ac:dyDescent="0.2">
      <c r="A183" s="8" t="s">
        <v>1335</v>
      </c>
      <c r="B183" s="44">
        <v>37013</v>
      </c>
      <c r="C183" s="9" t="s">
        <v>1331</v>
      </c>
      <c r="D183" s="9" t="s">
        <v>1280</v>
      </c>
      <c r="E183" s="13" t="s">
        <v>1054</v>
      </c>
      <c r="F183" s="9" t="s">
        <v>1286</v>
      </c>
      <c r="G183" s="4">
        <v>0</v>
      </c>
    </row>
    <row r="184" spans="1:7" outlineLevel="2" x14ac:dyDescent="0.2">
      <c r="A184" s="8" t="s">
        <v>1336</v>
      </c>
      <c r="B184" s="44">
        <v>37013</v>
      </c>
      <c r="C184" s="9" t="s">
        <v>1331</v>
      </c>
      <c r="D184" s="9" t="s">
        <v>1280</v>
      </c>
      <c r="E184" s="13" t="s">
        <v>1054</v>
      </c>
      <c r="F184" s="9" t="s">
        <v>1292</v>
      </c>
      <c r="G184" s="4">
        <v>0</v>
      </c>
    </row>
    <row r="185" spans="1:7" outlineLevel="2" x14ac:dyDescent="0.2">
      <c r="A185" s="8" t="s">
        <v>1314</v>
      </c>
      <c r="B185" s="44">
        <v>37013</v>
      </c>
      <c r="C185" s="9" t="s">
        <v>1301</v>
      </c>
      <c r="D185" s="9" t="s">
        <v>1280</v>
      </c>
      <c r="E185" s="13" t="s">
        <v>1054</v>
      </c>
      <c r="F185" s="9" t="s">
        <v>1286</v>
      </c>
      <c r="G185" s="4">
        <v>0</v>
      </c>
    </row>
    <row r="186" spans="1:7" outlineLevel="2" x14ac:dyDescent="0.2">
      <c r="A186" s="8" t="s">
        <v>1337</v>
      </c>
      <c r="B186" s="44">
        <v>37013</v>
      </c>
      <c r="C186" s="9" t="s">
        <v>1338</v>
      </c>
      <c r="D186" s="9" t="s">
        <v>1280</v>
      </c>
      <c r="E186" s="13" t="s">
        <v>1054</v>
      </c>
      <c r="F186" s="9" t="s">
        <v>1339</v>
      </c>
      <c r="G186" s="4">
        <v>0</v>
      </c>
    </row>
    <row r="187" spans="1:7" outlineLevel="2" x14ac:dyDescent="0.2">
      <c r="A187" s="8" t="s">
        <v>1340</v>
      </c>
      <c r="B187" s="44">
        <v>37014</v>
      </c>
      <c r="C187" s="9" t="s">
        <v>1341</v>
      </c>
      <c r="D187" s="9" t="s">
        <v>1280</v>
      </c>
      <c r="E187" s="13" t="s">
        <v>1054</v>
      </c>
      <c r="F187" s="9" t="s">
        <v>1292</v>
      </c>
      <c r="G187" s="4">
        <v>1826</v>
      </c>
    </row>
    <row r="188" spans="1:7" outlineLevel="2" x14ac:dyDescent="0.2">
      <c r="A188" s="8" t="s">
        <v>1342</v>
      </c>
      <c r="B188" s="44">
        <v>37014</v>
      </c>
      <c r="C188" s="9" t="s">
        <v>1341</v>
      </c>
      <c r="D188" s="9" t="s">
        <v>1280</v>
      </c>
      <c r="E188" s="13" t="s">
        <v>1054</v>
      </c>
      <c r="F188" s="9" t="s">
        <v>1292</v>
      </c>
      <c r="G188" s="4">
        <v>2235</v>
      </c>
    </row>
    <row r="189" spans="1:7" outlineLevel="2" x14ac:dyDescent="0.2">
      <c r="A189" s="8" t="s">
        <v>1343</v>
      </c>
      <c r="B189" s="44">
        <v>37015</v>
      </c>
      <c r="C189" s="9" t="s">
        <v>1331</v>
      </c>
      <c r="D189" s="9" t="s">
        <v>1280</v>
      </c>
      <c r="E189" s="13" t="s">
        <v>1054</v>
      </c>
      <c r="F189" s="9" t="s">
        <v>1286</v>
      </c>
      <c r="G189" s="4">
        <v>0</v>
      </c>
    </row>
    <row r="190" spans="1:7" outlineLevel="2" x14ac:dyDescent="0.2">
      <c r="A190" s="8" t="s">
        <v>1344</v>
      </c>
      <c r="B190" s="44">
        <v>37015</v>
      </c>
      <c r="C190" s="9" t="s">
        <v>1331</v>
      </c>
      <c r="D190" s="9" t="s">
        <v>1280</v>
      </c>
      <c r="E190" s="13" t="s">
        <v>1054</v>
      </c>
      <c r="F190" s="9" t="s">
        <v>1286</v>
      </c>
      <c r="G190" s="4">
        <v>0</v>
      </c>
    </row>
    <row r="191" spans="1:7" outlineLevel="2" x14ac:dyDescent="0.2">
      <c r="A191" s="8" t="s">
        <v>1345</v>
      </c>
      <c r="B191" s="44">
        <v>37015</v>
      </c>
      <c r="C191" s="9" t="s">
        <v>1346</v>
      </c>
      <c r="D191" s="9" t="s">
        <v>1280</v>
      </c>
      <c r="E191" s="13" t="s">
        <v>1054</v>
      </c>
      <c r="F191" s="9" t="s">
        <v>1286</v>
      </c>
      <c r="G191" s="4">
        <v>0</v>
      </c>
    </row>
    <row r="192" spans="1:7" outlineLevel="2" x14ac:dyDescent="0.2">
      <c r="A192" s="8" t="s">
        <v>1347</v>
      </c>
      <c r="B192" s="44">
        <v>37018</v>
      </c>
      <c r="C192" s="9" t="s">
        <v>1331</v>
      </c>
      <c r="D192" s="9" t="s">
        <v>1280</v>
      </c>
      <c r="E192" s="13" t="s">
        <v>1054</v>
      </c>
      <c r="F192" s="9" t="s">
        <v>1286</v>
      </c>
      <c r="G192" s="4">
        <v>0</v>
      </c>
    </row>
    <row r="193" spans="1:7" outlineLevel="2" x14ac:dyDescent="0.2">
      <c r="A193" s="8" t="s">
        <v>1348</v>
      </c>
      <c r="B193" s="44">
        <v>37018</v>
      </c>
      <c r="C193" s="9" t="s">
        <v>1346</v>
      </c>
      <c r="D193" s="9" t="s">
        <v>1280</v>
      </c>
      <c r="E193" s="13" t="s">
        <v>1054</v>
      </c>
      <c r="F193" s="9" t="s">
        <v>1286</v>
      </c>
      <c r="G193" s="4">
        <v>750</v>
      </c>
    </row>
    <row r="194" spans="1:7" outlineLevel="2" x14ac:dyDescent="0.2">
      <c r="A194" s="8" t="s">
        <v>1349</v>
      </c>
      <c r="B194" s="44">
        <v>37018</v>
      </c>
      <c r="C194" s="9" t="s">
        <v>1331</v>
      </c>
      <c r="D194" s="9" t="s">
        <v>1280</v>
      </c>
      <c r="E194" s="13" t="s">
        <v>1054</v>
      </c>
      <c r="F194" s="9" t="s">
        <v>1286</v>
      </c>
      <c r="G194" s="4">
        <v>0</v>
      </c>
    </row>
    <row r="195" spans="1:7" outlineLevel="2" x14ac:dyDescent="0.2">
      <c r="A195" s="8" t="s">
        <v>1350</v>
      </c>
      <c r="B195" s="44">
        <v>37018</v>
      </c>
      <c r="C195" s="9" t="s">
        <v>1351</v>
      </c>
      <c r="D195" s="9" t="s">
        <v>1280</v>
      </c>
      <c r="E195" s="13" t="s">
        <v>1054</v>
      </c>
      <c r="F195" s="9" t="s">
        <v>1286</v>
      </c>
      <c r="G195" s="4">
        <v>0</v>
      </c>
    </row>
    <row r="196" spans="1:7" outlineLevel="2" x14ac:dyDescent="0.2">
      <c r="A196" s="8" t="s">
        <v>1352</v>
      </c>
      <c r="B196" s="44">
        <v>37018</v>
      </c>
      <c r="C196" s="9" t="s">
        <v>1353</v>
      </c>
      <c r="D196" s="9" t="s">
        <v>1280</v>
      </c>
      <c r="E196" s="13" t="s">
        <v>1054</v>
      </c>
      <c r="F196" s="9" t="s">
        <v>1286</v>
      </c>
      <c r="G196" s="4">
        <v>3500</v>
      </c>
    </row>
    <row r="197" spans="1:7" outlineLevel="2" x14ac:dyDescent="0.2">
      <c r="A197" s="8" t="s">
        <v>1354</v>
      </c>
      <c r="B197" s="44">
        <v>37018</v>
      </c>
      <c r="C197" s="9" t="s">
        <v>1351</v>
      </c>
      <c r="D197" s="9" t="s">
        <v>1280</v>
      </c>
      <c r="E197" s="13" t="s">
        <v>1054</v>
      </c>
      <c r="F197" s="9" t="s">
        <v>1286</v>
      </c>
      <c r="G197" s="4">
        <v>0</v>
      </c>
    </row>
    <row r="198" spans="1:7" outlineLevel="2" x14ac:dyDescent="0.2">
      <c r="A198" s="8" t="s">
        <v>1355</v>
      </c>
      <c r="B198" s="44">
        <v>37018</v>
      </c>
      <c r="C198" s="9" t="s">
        <v>1301</v>
      </c>
      <c r="D198" s="9" t="s">
        <v>1280</v>
      </c>
      <c r="E198" s="13" t="s">
        <v>1054</v>
      </c>
      <c r="F198" s="9" t="s">
        <v>1286</v>
      </c>
      <c r="G198" s="4">
        <v>1175</v>
      </c>
    </row>
    <row r="199" spans="1:7" outlineLevel="2" x14ac:dyDescent="0.2">
      <c r="A199" s="8" t="s">
        <v>1317</v>
      </c>
      <c r="B199" s="44">
        <v>37018</v>
      </c>
      <c r="C199" s="9" t="s">
        <v>1353</v>
      </c>
      <c r="D199" s="9" t="s">
        <v>1280</v>
      </c>
      <c r="E199" s="13" t="s">
        <v>1054</v>
      </c>
      <c r="F199" s="9" t="s">
        <v>1286</v>
      </c>
      <c r="G199" s="4">
        <v>1393</v>
      </c>
    </row>
    <row r="200" spans="1:7" outlineLevel="2" x14ac:dyDescent="0.2">
      <c r="A200" s="8" t="s">
        <v>1356</v>
      </c>
      <c r="B200" s="44">
        <v>37019</v>
      </c>
      <c r="C200" s="9" t="s">
        <v>1284</v>
      </c>
      <c r="D200" s="9" t="s">
        <v>1280</v>
      </c>
      <c r="E200" s="13" t="s">
        <v>1054</v>
      </c>
      <c r="F200" s="9" t="s">
        <v>1286</v>
      </c>
      <c r="G200" s="4">
        <v>2930</v>
      </c>
    </row>
    <row r="201" spans="1:7" outlineLevel="2" x14ac:dyDescent="0.2">
      <c r="A201" s="8" t="s">
        <v>1357</v>
      </c>
      <c r="B201" s="44">
        <v>37019</v>
      </c>
      <c r="C201" s="9" t="s">
        <v>1351</v>
      </c>
      <c r="D201" s="9" t="s">
        <v>1280</v>
      </c>
      <c r="E201" s="13" t="s">
        <v>1054</v>
      </c>
      <c r="F201" s="9" t="s">
        <v>1286</v>
      </c>
      <c r="G201" s="4">
        <v>0</v>
      </c>
    </row>
    <row r="202" spans="1:7" outlineLevel="2" x14ac:dyDescent="0.2">
      <c r="A202" s="8" t="s">
        <v>1358</v>
      </c>
      <c r="B202" s="44">
        <v>37019</v>
      </c>
      <c r="C202" s="9" t="s">
        <v>1301</v>
      </c>
      <c r="D202" s="9" t="s">
        <v>1280</v>
      </c>
      <c r="E202" s="13" t="s">
        <v>1054</v>
      </c>
      <c r="F202" s="9" t="s">
        <v>1286</v>
      </c>
      <c r="G202" s="4">
        <v>7232</v>
      </c>
    </row>
    <row r="203" spans="1:7" outlineLevel="2" x14ac:dyDescent="0.2">
      <c r="A203" s="8" t="s">
        <v>1359</v>
      </c>
      <c r="B203" s="44">
        <v>37019</v>
      </c>
      <c r="C203" s="9" t="s">
        <v>1346</v>
      </c>
      <c r="D203" s="9" t="s">
        <v>1280</v>
      </c>
      <c r="E203" s="13" t="s">
        <v>1054</v>
      </c>
      <c r="F203" s="9" t="s">
        <v>1286</v>
      </c>
      <c r="G203" s="4">
        <v>0</v>
      </c>
    </row>
    <row r="204" spans="1:7" outlineLevel="2" x14ac:dyDescent="0.2">
      <c r="A204" s="8" t="s">
        <v>1360</v>
      </c>
      <c r="B204" s="44">
        <v>37020</v>
      </c>
      <c r="C204" s="9" t="s">
        <v>1301</v>
      </c>
      <c r="D204" s="9" t="s">
        <v>1280</v>
      </c>
      <c r="E204" s="13" t="s">
        <v>1054</v>
      </c>
      <c r="F204" s="9" t="s">
        <v>1286</v>
      </c>
      <c r="G204" s="4">
        <v>2001</v>
      </c>
    </row>
    <row r="205" spans="1:7" outlineLevel="2" x14ac:dyDescent="0.2">
      <c r="A205" s="8" t="s">
        <v>1361</v>
      </c>
      <c r="B205" s="44">
        <v>37020</v>
      </c>
      <c r="C205" s="9" t="s">
        <v>1353</v>
      </c>
      <c r="D205" s="9" t="s">
        <v>1280</v>
      </c>
      <c r="E205" s="13" t="s">
        <v>1054</v>
      </c>
      <c r="F205" s="9" t="s">
        <v>1286</v>
      </c>
      <c r="G205" s="4">
        <v>1795</v>
      </c>
    </row>
    <row r="206" spans="1:7" outlineLevel="2" x14ac:dyDescent="0.2">
      <c r="A206" s="8" t="s">
        <v>1362</v>
      </c>
      <c r="B206" s="44">
        <v>37020</v>
      </c>
      <c r="C206" s="9" t="s">
        <v>1353</v>
      </c>
      <c r="D206" s="9" t="s">
        <v>1280</v>
      </c>
      <c r="E206" s="13" t="s">
        <v>1054</v>
      </c>
      <c r="F206" s="9" t="s">
        <v>1286</v>
      </c>
      <c r="G206" s="4">
        <v>1750</v>
      </c>
    </row>
    <row r="207" spans="1:7" outlineLevel="2" x14ac:dyDescent="0.2">
      <c r="A207" s="8" t="s">
        <v>1363</v>
      </c>
      <c r="B207" s="44">
        <v>37020</v>
      </c>
      <c r="C207" s="9" t="s">
        <v>1353</v>
      </c>
      <c r="D207" s="9" t="s">
        <v>1280</v>
      </c>
      <c r="E207" s="13" t="s">
        <v>1054</v>
      </c>
      <c r="F207" s="9" t="s">
        <v>1286</v>
      </c>
      <c r="G207" s="4">
        <v>0</v>
      </c>
    </row>
    <row r="208" spans="1:7" outlineLevel="2" x14ac:dyDescent="0.2">
      <c r="A208" s="8" t="s">
        <v>1364</v>
      </c>
      <c r="B208" s="44">
        <v>37020</v>
      </c>
      <c r="C208" s="9" t="s">
        <v>1309</v>
      </c>
      <c r="D208" s="9" t="s">
        <v>1280</v>
      </c>
      <c r="E208" s="13" t="s">
        <v>1054</v>
      </c>
      <c r="F208" s="9" t="s">
        <v>1286</v>
      </c>
      <c r="G208" s="4">
        <v>0</v>
      </c>
    </row>
    <row r="209" spans="1:7" outlineLevel="2" x14ac:dyDescent="0.2">
      <c r="A209" s="8" t="s">
        <v>1365</v>
      </c>
      <c r="B209" s="44">
        <v>37020</v>
      </c>
      <c r="C209" s="9" t="s">
        <v>1309</v>
      </c>
      <c r="D209" s="9" t="s">
        <v>1280</v>
      </c>
      <c r="E209" s="13" t="s">
        <v>1054</v>
      </c>
      <c r="F209" s="9" t="s">
        <v>1286</v>
      </c>
      <c r="G209" s="4">
        <v>5885</v>
      </c>
    </row>
    <row r="210" spans="1:7" outlineLevel="2" x14ac:dyDescent="0.2">
      <c r="A210" s="8" t="s">
        <v>1366</v>
      </c>
      <c r="B210" s="44">
        <v>37021</v>
      </c>
      <c r="C210" s="9" t="s">
        <v>1346</v>
      </c>
      <c r="D210" s="9" t="s">
        <v>1280</v>
      </c>
      <c r="E210" s="13" t="s">
        <v>1054</v>
      </c>
      <c r="F210" s="9" t="s">
        <v>1286</v>
      </c>
      <c r="G210" s="4">
        <v>0</v>
      </c>
    </row>
    <row r="211" spans="1:7" outlineLevel="2" x14ac:dyDescent="0.2">
      <c r="A211" s="8" t="s">
        <v>1367</v>
      </c>
      <c r="B211" s="44">
        <v>37021</v>
      </c>
      <c r="C211" s="9" t="s">
        <v>1346</v>
      </c>
      <c r="D211" s="9" t="s">
        <v>1280</v>
      </c>
      <c r="E211" s="13" t="s">
        <v>1054</v>
      </c>
      <c r="F211" s="9" t="s">
        <v>1286</v>
      </c>
      <c r="G211" s="4">
        <v>0</v>
      </c>
    </row>
    <row r="212" spans="1:7" outlineLevel="2" x14ac:dyDescent="0.2">
      <c r="A212" s="8" t="s">
        <v>1368</v>
      </c>
      <c r="B212" s="44">
        <v>37021</v>
      </c>
      <c r="C212" s="9" t="s">
        <v>1369</v>
      </c>
      <c r="D212" s="9" t="s">
        <v>1280</v>
      </c>
      <c r="E212" s="13" t="s">
        <v>1054</v>
      </c>
      <c r="F212" s="9" t="s">
        <v>1286</v>
      </c>
      <c r="G212" s="4">
        <v>0</v>
      </c>
    </row>
    <row r="213" spans="1:7" outlineLevel="2" x14ac:dyDescent="0.2">
      <c r="A213" s="8" t="s">
        <v>1370</v>
      </c>
      <c r="B213" s="44">
        <v>37022</v>
      </c>
      <c r="C213" s="9" t="s">
        <v>1331</v>
      </c>
      <c r="D213" s="9" t="s">
        <v>1280</v>
      </c>
      <c r="E213" s="13" t="s">
        <v>1054</v>
      </c>
      <c r="F213" s="9" t="s">
        <v>1286</v>
      </c>
      <c r="G213" s="4">
        <v>0</v>
      </c>
    </row>
    <row r="214" spans="1:7" outlineLevel="2" x14ac:dyDescent="0.2">
      <c r="A214" s="8" t="s">
        <v>1371</v>
      </c>
      <c r="B214" s="44">
        <v>37022</v>
      </c>
      <c r="C214" s="9" t="s">
        <v>1331</v>
      </c>
      <c r="D214" s="9" t="s">
        <v>1280</v>
      </c>
      <c r="E214" s="13" t="s">
        <v>1054</v>
      </c>
      <c r="F214" s="9" t="s">
        <v>1286</v>
      </c>
      <c r="G214" s="4">
        <v>0</v>
      </c>
    </row>
    <row r="215" spans="1:7" outlineLevel="2" x14ac:dyDescent="0.2">
      <c r="A215" s="8" t="s">
        <v>1372</v>
      </c>
      <c r="B215" s="44">
        <v>37022</v>
      </c>
      <c r="C215" s="9" t="s">
        <v>1284</v>
      </c>
      <c r="D215" s="9" t="s">
        <v>1280</v>
      </c>
      <c r="E215" s="13" t="s">
        <v>1054</v>
      </c>
      <c r="F215" s="9" t="s">
        <v>1286</v>
      </c>
      <c r="G215" s="4">
        <v>197</v>
      </c>
    </row>
    <row r="216" spans="1:7" outlineLevel="2" x14ac:dyDescent="0.2">
      <c r="A216" s="8" t="s">
        <v>1373</v>
      </c>
      <c r="B216" s="44">
        <v>37022</v>
      </c>
      <c r="C216" s="9" t="s">
        <v>1346</v>
      </c>
      <c r="D216" s="9" t="s">
        <v>1280</v>
      </c>
      <c r="E216" s="13" t="s">
        <v>1054</v>
      </c>
      <c r="F216" s="9" t="s">
        <v>1286</v>
      </c>
      <c r="G216" s="4">
        <v>0</v>
      </c>
    </row>
    <row r="217" spans="1:7" outlineLevel="2" x14ac:dyDescent="0.2">
      <c r="A217" s="8" t="s">
        <v>1374</v>
      </c>
      <c r="B217" s="44">
        <v>37022</v>
      </c>
      <c r="C217" s="9" t="s">
        <v>1331</v>
      </c>
      <c r="D217" s="9" t="s">
        <v>1280</v>
      </c>
      <c r="E217" s="13" t="s">
        <v>1054</v>
      </c>
      <c r="F217" s="9" t="s">
        <v>1286</v>
      </c>
      <c r="G217" s="4">
        <v>0</v>
      </c>
    </row>
    <row r="218" spans="1:7" outlineLevel="2" x14ac:dyDescent="0.2">
      <c r="A218" s="8" t="s">
        <v>1375</v>
      </c>
      <c r="B218" s="44">
        <v>37022</v>
      </c>
      <c r="C218" s="9" t="s">
        <v>1301</v>
      </c>
      <c r="D218" s="9" t="s">
        <v>1280</v>
      </c>
      <c r="E218" s="13" t="s">
        <v>1054</v>
      </c>
      <c r="F218" s="9" t="s">
        <v>1286</v>
      </c>
      <c r="G218" s="4">
        <v>698</v>
      </c>
    </row>
    <row r="219" spans="1:7" outlineLevel="2" x14ac:dyDescent="0.2">
      <c r="A219" s="8" t="s">
        <v>1376</v>
      </c>
      <c r="B219" s="44">
        <v>37025</v>
      </c>
      <c r="C219" s="9" t="s">
        <v>1346</v>
      </c>
      <c r="D219" s="9" t="s">
        <v>1280</v>
      </c>
      <c r="E219" s="13" t="s">
        <v>1054</v>
      </c>
      <c r="F219" s="9" t="s">
        <v>1286</v>
      </c>
      <c r="G219" s="4">
        <v>0</v>
      </c>
    </row>
    <row r="220" spans="1:7" outlineLevel="2" x14ac:dyDescent="0.2">
      <c r="A220" s="8" t="s">
        <v>1377</v>
      </c>
      <c r="B220" s="44">
        <v>37014</v>
      </c>
      <c r="C220" s="9" t="s">
        <v>1369</v>
      </c>
      <c r="D220" s="9" t="s">
        <v>1280</v>
      </c>
      <c r="E220" s="13" t="s">
        <v>1054</v>
      </c>
      <c r="F220" s="9" t="s">
        <v>1286</v>
      </c>
      <c r="G220" s="4">
        <v>0</v>
      </c>
    </row>
    <row r="221" spans="1:7" outlineLevel="2" x14ac:dyDescent="0.2">
      <c r="A221" s="8" t="s">
        <v>1378</v>
      </c>
      <c r="B221" s="44">
        <v>37028</v>
      </c>
      <c r="C221" s="9" t="s">
        <v>1331</v>
      </c>
      <c r="D221" s="9" t="s">
        <v>1280</v>
      </c>
      <c r="E221" s="13" t="s">
        <v>1054</v>
      </c>
      <c r="F221" s="9" t="s">
        <v>1286</v>
      </c>
      <c r="G221" s="4">
        <v>0</v>
      </c>
    </row>
    <row r="222" spans="1:7" outlineLevel="2" x14ac:dyDescent="0.2">
      <c r="A222" s="8" t="s">
        <v>1379</v>
      </c>
      <c r="B222" s="44">
        <v>37028</v>
      </c>
      <c r="C222" s="9" t="s">
        <v>1331</v>
      </c>
      <c r="D222" s="9" t="s">
        <v>1280</v>
      </c>
      <c r="E222" s="13" t="s">
        <v>1054</v>
      </c>
      <c r="F222" s="9" t="s">
        <v>1286</v>
      </c>
      <c r="G222" s="4">
        <v>0</v>
      </c>
    </row>
    <row r="223" spans="1:7" outlineLevel="2" x14ac:dyDescent="0.2">
      <c r="A223" s="8" t="s">
        <v>1380</v>
      </c>
      <c r="B223" s="44">
        <v>37028</v>
      </c>
      <c r="C223" s="9" t="s">
        <v>1331</v>
      </c>
      <c r="D223" s="9" t="s">
        <v>1280</v>
      </c>
      <c r="E223" s="13" t="s">
        <v>1054</v>
      </c>
      <c r="F223" s="9" t="s">
        <v>1286</v>
      </c>
      <c r="G223" s="4">
        <v>0</v>
      </c>
    </row>
    <row r="224" spans="1:7" outlineLevel="2" x14ac:dyDescent="0.2">
      <c r="A224" s="8" t="s">
        <v>1381</v>
      </c>
      <c r="B224" s="44">
        <v>37028</v>
      </c>
      <c r="C224" s="9" t="s">
        <v>1301</v>
      </c>
      <c r="D224" s="9" t="s">
        <v>1280</v>
      </c>
      <c r="E224" s="13" t="s">
        <v>1054</v>
      </c>
      <c r="F224" s="9" t="s">
        <v>1292</v>
      </c>
      <c r="G224" s="4">
        <v>0</v>
      </c>
    </row>
    <row r="225" spans="1:7" outlineLevel="2" x14ac:dyDescent="0.2">
      <c r="A225" s="8" t="s">
        <v>1382</v>
      </c>
      <c r="B225" s="44">
        <v>37028</v>
      </c>
      <c r="C225" s="9" t="s">
        <v>1383</v>
      </c>
      <c r="D225" s="9" t="s">
        <v>1280</v>
      </c>
      <c r="E225" s="13" t="s">
        <v>1054</v>
      </c>
      <c r="F225" s="9" t="s">
        <v>1286</v>
      </c>
      <c r="G225" s="4">
        <v>9945</v>
      </c>
    </row>
    <row r="226" spans="1:7" outlineLevel="2" x14ac:dyDescent="0.2">
      <c r="A226" s="8" t="s">
        <v>1384</v>
      </c>
      <c r="B226" s="44">
        <v>37028</v>
      </c>
      <c r="C226" s="9" t="s">
        <v>1301</v>
      </c>
      <c r="D226" s="9" t="s">
        <v>1280</v>
      </c>
      <c r="E226" s="13" t="s">
        <v>1054</v>
      </c>
      <c r="F226" s="9" t="s">
        <v>1292</v>
      </c>
      <c r="G226" s="4">
        <v>992</v>
      </c>
    </row>
    <row r="227" spans="1:7" outlineLevel="2" x14ac:dyDescent="0.2">
      <c r="A227" s="8" t="s">
        <v>1382</v>
      </c>
      <c r="B227" s="44">
        <v>37029</v>
      </c>
      <c r="C227" s="9" t="s">
        <v>1383</v>
      </c>
      <c r="D227" s="9" t="s">
        <v>1280</v>
      </c>
      <c r="E227" s="13" t="s">
        <v>1054</v>
      </c>
      <c r="F227" s="9" t="s">
        <v>1286</v>
      </c>
      <c r="G227" s="4">
        <v>-6961</v>
      </c>
    </row>
    <row r="228" spans="1:7" outlineLevel="2" x14ac:dyDescent="0.2">
      <c r="A228" s="8" t="s">
        <v>1385</v>
      </c>
      <c r="B228" s="44">
        <v>37029</v>
      </c>
      <c r="C228" s="9" t="s">
        <v>1369</v>
      </c>
      <c r="D228" s="9" t="s">
        <v>1280</v>
      </c>
      <c r="E228" s="13" t="s">
        <v>1054</v>
      </c>
      <c r="F228" s="9" t="s">
        <v>1286</v>
      </c>
      <c r="G228" s="4">
        <v>0</v>
      </c>
    </row>
    <row r="229" spans="1:7" outlineLevel="2" x14ac:dyDescent="0.2">
      <c r="A229" s="8" t="s">
        <v>1386</v>
      </c>
      <c r="B229" s="44">
        <v>37029</v>
      </c>
      <c r="C229" s="9" t="s">
        <v>1369</v>
      </c>
      <c r="D229" s="9" t="s">
        <v>1280</v>
      </c>
      <c r="E229" s="13" t="s">
        <v>1054</v>
      </c>
      <c r="F229" s="9" t="s">
        <v>1286</v>
      </c>
      <c r="G229" s="4">
        <v>0</v>
      </c>
    </row>
    <row r="230" spans="1:7" outlineLevel="2" x14ac:dyDescent="0.2">
      <c r="A230" s="8" t="s">
        <v>1387</v>
      </c>
      <c r="B230" s="44">
        <v>37032</v>
      </c>
      <c r="C230" s="9" t="s">
        <v>1369</v>
      </c>
      <c r="D230" s="9" t="s">
        <v>1280</v>
      </c>
      <c r="E230" s="13" t="s">
        <v>1054</v>
      </c>
      <c r="F230" s="9" t="s">
        <v>1286</v>
      </c>
      <c r="G230" s="4">
        <v>0</v>
      </c>
    </row>
    <row r="231" spans="1:7" outlineLevel="2" x14ac:dyDescent="0.2">
      <c r="A231" s="8" t="s">
        <v>1388</v>
      </c>
      <c r="B231" s="44">
        <v>37032</v>
      </c>
      <c r="C231" s="9" t="s">
        <v>1389</v>
      </c>
      <c r="D231" s="9" t="s">
        <v>1280</v>
      </c>
      <c r="E231" s="13" t="s">
        <v>1054</v>
      </c>
      <c r="F231" s="9" t="s">
        <v>1286</v>
      </c>
      <c r="G231" s="4">
        <v>0</v>
      </c>
    </row>
    <row r="232" spans="1:7" outlineLevel="2" x14ac:dyDescent="0.2">
      <c r="A232" s="8" t="s">
        <v>1390</v>
      </c>
      <c r="B232" s="44">
        <v>37032</v>
      </c>
      <c r="C232" s="9" t="s">
        <v>1391</v>
      </c>
      <c r="D232" s="9" t="s">
        <v>1280</v>
      </c>
      <c r="E232" s="13" t="s">
        <v>1054</v>
      </c>
      <c r="F232" s="9" t="s">
        <v>1286</v>
      </c>
      <c r="G232" s="4">
        <v>0</v>
      </c>
    </row>
    <row r="233" spans="1:7" outlineLevel="2" x14ac:dyDescent="0.2">
      <c r="A233" s="8" t="s">
        <v>1392</v>
      </c>
      <c r="B233" s="44">
        <v>37032</v>
      </c>
      <c r="C233" s="9" t="s">
        <v>1391</v>
      </c>
      <c r="D233" s="9" t="s">
        <v>1280</v>
      </c>
      <c r="E233" s="13" t="s">
        <v>1054</v>
      </c>
      <c r="F233" s="9" t="s">
        <v>1286</v>
      </c>
      <c r="G233" s="4">
        <v>1452</v>
      </c>
    </row>
    <row r="234" spans="1:7" outlineLevel="2" x14ac:dyDescent="0.2">
      <c r="A234" s="8" t="s">
        <v>1393</v>
      </c>
      <c r="B234" s="44">
        <v>37034</v>
      </c>
      <c r="C234" s="9" t="s">
        <v>1321</v>
      </c>
      <c r="D234" s="9" t="s">
        <v>1280</v>
      </c>
      <c r="E234" s="13" t="s">
        <v>1054</v>
      </c>
      <c r="F234" s="9" t="s">
        <v>1286</v>
      </c>
      <c r="G234" s="4">
        <v>922</v>
      </c>
    </row>
    <row r="235" spans="1:7" outlineLevel="2" x14ac:dyDescent="0.2">
      <c r="A235" s="8" t="s">
        <v>1394</v>
      </c>
      <c r="B235" s="44">
        <v>37034</v>
      </c>
      <c r="C235" s="9" t="s">
        <v>1389</v>
      </c>
      <c r="D235" s="9" t="s">
        <v>1280</v>
      </c>
      <c r="E235" s="13" t="s">
        <v>1054</v>
      </c>
      <c r="F235" s="9" t="s">
        <v>1286</v>
      </c>
      <c r="G235" s="4">
        <v>3529</v>
      </c>
    </row>
    <row r="236" spans="1:7" outlineLevel="2" x14ac:dyDescent="0.2">
      <c r="A236" s="8" t="s">
        <v>1395</v>
      </c>
      <c r="B236" s="44">
        <v>37036</v>
      </c>
      <c r="C236" s="9" t="s">
        <v>1369</v>
      </c>
      <c r="D236" s="9" t="s">
        <v>1280</v>
      </c>
      <c r="E236" s="13" t="s">
        <v>1054</v>
      </c>
      <c r="F236" s="9" t="s">
        <v>1286</v>
      </c>
      <c r="G236" s="4">
        <v>0</v>
      </c>
    </row>
    <row r="237" spans="1:7" outlineLevel="2" x14ac:dyDescent="0.2">
      <c r="A237" s="8" t="s">
        <v>1396</v>
      </c>
      <c r="B237" s="44">
        <v>37036</v>
      </c>
      <c r="C237" s="9" t="s">
        <v>1369</v>
      </c>
      <c r="D237" s="9" t="s">
        <v>1280</v>
      </c>
      <c r="E237" s="13" t="s">
        <v>1054</v>
      </c>
      <c r="F237" s="9" t="s">
        <v>1286</v>
      </c>
      <c r="G237" s="4">
        <v>400</v>
      </c>
    </row>
    <row r="238" spans="1:7" outlineLevel="2" x14ac:dyDescent="0.2">
      <c r="A238" s="8" t="s">
        <v>1397</v>
      </c>
      <c r="B238" s="44">
        <v>37036</v>
      </c>
      <c r="C238" s="9" t="s">
        <v>1301</v>
      </c>
      <c r="D238" s="9" t="s">
        <v>1280</v>
      </c>
      <c r="E238" s="13" t="s">
        <v>1054</v>
      </c>
      <c r="F238" s="9" t="s">
        <v>1286</v>
      </c>
      <c r="G238" s="4">
        <v>4500</v>
      </c>
    </row>
    <row r="239" spans="1:7" outlineLevel="2" x14ac:dyDescent="0.2">
      <c r="A239" s="8" t="s">
        <v>1398</v>
      </c>
      <c r="B239" s="44">
        <v>37040</v>
      </c>
      <c r="C239" s="9" t="s">
        <v>1369</v>
      </c>
      <c r="D239" s="9" t="s">
        <v>1280</v>
      </c>
      <c r="E239" s="13" t="s">
        <v>1054</v>
      </c>
      <c r="F239" s="9" t="s">
        <v>1286</v>
      </c>
      <c r="G239" s="4">
        <v>0</v>
      </c>
    </row>
    <row r="240" spans="1:7" outlineLevel="2" x14ac:dyDescent="0.2">
      <c r="A240" s="8" t="s">
        <v>1399</v>
      </c>
      <c r="B240" s="44">
        <v>37040</v>
      </c>
      <c r="C240" s="9" t="s">
        <v>1351</v>
      </c>
      <c r="D240" s="9" t="s">
        <v>1280</v>
      </c>
      <c r="E240" s="13" t="s">
        <v>1054</v>
      </c>
      <c r="F240" s="9" t="s">
        <v>1286</v>
      </c>
      <c r="G240" s="4">
        <v>0</v>
      </c>
    </row>
    <row r="241" spans="1:7" outlineLevel="2" x14ac:dyDescent="0.2">
      <c r="A241" s="8" t="s">
        <v>1400</v>
      </c>
      <c r="B241" s="44">
        <v>37040</v>
      </c>
      <c r="C241" s="9" t="s">
        <v>1353</v>
      </c>
      <c r="D241" s="9" t="s">
        <v>1280</v>
      </c>
      <c r="E241" s="13" t="s">
        <v>1054</v>
      </c>
      <c r="F241" s="9" t="s">
        <v>1286</v>
      </c>
      <c r="G241" s="4">
        <v>0</v>
      </c>
    </row>
    <row r="242" spans="1:7" outlineLevel="2" x14ac:dyDescent="0.2">
      <c r="A242" s="8" t="s">
        <v>1401</v>
      </c>
      <c r="B242" s="44">
        <v>37040</v>
      </c>
      <c r="C242" s="9" t="s">
        <v>1351</v>
      </c>
      <c r="D242" s="9" t="s">
        <v>1280</v>
      </c>
      <c r="E242" s="13" t="s">
        <v>1054</v>
      </c>
      <c r="F242" s="9" t="s">
        <v>1286</v>
      </c>
      <c r="G242" s="4">
        <v>0</v>
      </c>
    </row>
    <row r="243" spans="1:7" outlineLevel="2" x14ac:dyDescent="0.2">
      <c r="A243" s="8" t="s">
        <v>1402</v>
      </c>
      <c r="B243" s="44">
        <v>37040</v>
      </c>
      <c r="C243" s="9" t="s">
        <v>1351</v>
      </c>
      <c r="D243" s="9" t="s">
        <v>1280</v>
      </c>
      <c r="E243" s="13" t="s">
        <v>1054</v>
      </c>
      <c r="F243" s="9" t="s">
        <v>1286</v>
      </c>
      <c r="G243" s="4">
        <v>0</v>
      </c>
    </row>
    <row r="244" spans="1:7" outlineLevel="2" x14ac:dyDescent="0.2">
      <c r="A244" s="8" t="s">
        <v>1403</v>
      </c>
      <c r="B244" s="44">
        <v>37040</v>
      </c>
      <c r="C244" s="9" t="s">
        <v>1351</v>
      </c>
      <c r="D244" s="9" t="s">
        <v>1280</v>
      </c>
      <c r="E244" s="13" t="s">
        <v>1054</v>
      </c>
      <c r="F244" s="9" t="s">
        <v>1286</v>
      </c>
      <c r="G244" s="4">
        <v>0</v>
      </c>
    </row>
    <row r="245" spans="1:7" outlineLevel="2" x14ac:dyDescent="0.2">
      <c r="A245" s="8" t="s">
        <v>1404</v>
      </c>
      <c r="B245" s="44">
        <v>37040</v>
      </c>
      <c r="C245" s="9" t="s">
        <v>1351</v>
      </c>
      <c r="D245" s="9" t="s">
        <v>1280</v>
      </c>
      <c r="E245" s="13" t="s">
        <v>1054</v>
      </c>
      <c r="F245" s="9" t="s">
        <v>1286</v>
      </c>
      <c r="G245" s="4">
        <v>0</v>
      </c>
    </row>
    <row r="246" spans="1:7" outlineLevel="2" x14ac:dyDescent="0.2">
      <c r="A246" s="8" t="s">
        <v>1405</v>
      </c>
      <c r="B246" s="44">
        <v>37040</v>
      </c>
      <c r="C246" s="9" t="s">
        <v>1351</v>
      </c>
      <c r="D246" s="9" t="s">
        <v>1280</v>
      </c>
      <c r="E246" s="13" t="s">
        <v>1054</v>
      </c>
      <c r="F246" s="9" t="s">
        <v>1286</v>
      </c>
      <c r="G246" s="4">
        <v>0</v>
      </c>
    </row>
    <row r="247" spans="1:7" outlineLevel="2" x14ac:dyDescent="0.2">
      <c r="A247" s="8" t="s">
        <v>1406</v>
      </c>
      <c r="B247" s="44">
        <v>37040</v>
      </c>
      <c r="C247" s="9" t="s">
        <v>1353</v>
      </c>
      <c r="D247" s="9" t="s">
        <v>1280</v>
      </c>
      <c r="E247" s="13" t="s">
        <v>1054</v>
      </c>
      <c r="F247" s="9" t="s">
        <v>1286</v>
      </c>
      <c r="G247" s="4">
        <v>0</v>
      </c>
    </row>
    <row r="248" spans="1:7" outlineLevel="2" x14ac:dyDescent="0.2">
      <c r="A248" s="8" t="s">
        <v>1407</v>
      </c>
      <c r="B248" s="44">
        <v>37040</v>
      </c>
      <c r="C248" s="9" t="s">
        <v>1353</v>
      </c>
      <c r="D248" s="9" t="s">
        <v>1280</v>
      </c>
      <c r="E248" s="13" t="s">
        <v>1054</v>
      </c>
      <c r="F248" s="9" t="s">
        <v>1286</v>
      </c>
      <c r="G248" s="4">
        <v>1000</v>
      </c>
    </row>
    <row r="249" spans="1:7" outlineLevel="2" x14ac:dyDescent="0.2">
      <c r="A249" s="8" t="s">
        <v>1408</v>
      </c>
      <c r="B249" s="44">
        <v>37041</v>
      </c>
      <c r="C249" s="9" t="s">
        <v>1351</v>
      </c>
      <c r="D249" s="9" t="s">
        <v>1280</v>
      </c>
      <c r="E249" s="13" t="s">
        <v>1054</v>
      </c>
      <c r="F249" s="9" t="s">
        <v>1286</v>
      </c>
      <c r="G249" s="4">
        <v>0</v>
      </c>
    </row>
    <row r="250" spans="1:7" outlineLevel="2" x14ac:dyDescent="0.2">
      <c r="A250" s="8" t="s">
        <v>1409</v>
      </c>
      <c r="B250" s="44">
        <v>37041</v>
      </c>
      <c r="C250" s="9" t="s">
        <v>1351</v>
      </c>
      <c r="D250" s="9" t="s">
        <v>1280</v>
      </c>
      <c r="E250" s="13" t="s">
        <v>1054</v>
      </c>
      <c r="F250" s="9" t="s">
        <v>1286</v>
      </c>
      <c r="G250" s="4">
        <v>244</v>
      </c>
    </row>
    <row r="251" spans="1:7" outlineLevel="2" x14ac:dyDescent="0.2">
      <c r="A251" s="8" t="s">
        <v>1410</v>
      </c>
      <c r="B251" s="44">
        <v>37041</v>
      </c>
      <c r="C251" s="9" t="s">
        <v>1351</v>
      </c>
      <c r="D251" s="9" t="s">
        <v>1280</v>
      </c>
      <c r="E251" s="13" t="s">
        <v>1054</v>
      </c>
      <c r="F251" s="9" t="s">
        <v>1292</v>
      </c>
      <c r="G251" s="4">
        <v>0</v>
      </c>
    </row>
    <row r="252" spans="1:7" outlineLevel="2" x14ac:dyDescent="0.2">
      <c r="A252" s="8" t="s">
        <v>1411</v>
      </c>
      <c r="B252" s="44">
        <v>37041</v>
      </c>
      <c r="C252" s="9" t="s">
        <v>1351</v>
      </c>
      <c r="D252" s="9" t="s">
        <v>1280</v>
      </c>
      <c r="E252" s="13" t="s">
        <v>1054</v>
      </c>
      <c r="F252" s="9" t="s">
        <v>1292</v>
      </c>
      <c r="G252" s="4">
        <v>0</v>
      </c>
    </row>
    <row r="253" spans="1:7" outlineLevel="2" x14ac:dyDescent="0.2">
      <c r="A253" s="8" t="s">
        <v>1412</v>
      </c>
      <c r="B253" s="44">
        <v>37041</v>
      </c>
      <c r="C253" s="9" t="s">
        <v>1346</v>
      </c>
      <c r="D253" s="9" t="s">
        <v>1280</v>
      </c>
      <c r="E253" s="13" t="s">
        <v>1054</v>
      </c>
      <c r="F253" s="9" t="s">
        <v>1292</v>
      </c>
      <c r="G253" s="4">
        <v>1465</v>
      </c>
    </row>
    <row r="254" spans="1:7" outlineLevel="2" x14ac:dyDescent="0.2">
      <c r="A254" s="8" t="s">
        <v>1413</v>
      </c>
      <c r="B254" s="44">
        <v>37041</v>
      </c>
      <c r="C254" s="9" t="s">
        <v>1351</v>
      </c>
      <c r="D254" s="9" t="s">
        <v>1280</v>
      </c>
      <c r="E254" s="13" t="s">
        <v>1054</v>
      </c>
      <c r="F254" s="9" t="s">
        <v>1292</v>
      </c>
      <c r="G254" s="4">
        <v>0</v>
      </c>
    </row>
    <row r="255" spans="1:7" outlineLevel="2" x14ac:dyDescent="0.2">
      <c r="A255" s="8" t="s">
        <v>1414</v>
      </c>
      <c r="B255" s="44">
        <v>37041</v>
      </c>
      <c r="C255" s="9" t="s">
        <v>1351</v>
      </c>
      <c r="D255" s="9" t="s">
        <v>1280</v>
      </c>
      <c r="E255" s="13" t="s">
        <v>1054</v>
      </c>
      <c r="F255" s="9" t="s">
        <v>1286</v>
      </c>
      <c r="G255" s="4">
        <v>0</v>
      </c>
    </row>
    <row r="256" spans="1:7" outlineLevel="2" x14ac:dyDescent="0.2">
      <c r="A256" s="8" t="s">
        <v>1415</v>
      </c>
      <c r="B256" s="44">
        <v>37042</v>
      </c>
      <c r="C256" s="9" t="s">
        <v>1369</v>
      </c>
      <c r="D256" s="9" t="s">
        <v>1280</v>
      </c>
      <c r="E256" s="13" t="s">
        <v>1054</v>
      </c>
      <c r="F256" s="9" t="s">
        <v>1292</v>
      </c>
      <c r="G256" s="4">
        <v>0</v>
      </c>
    </row>
    <row r="257" spans="1:7" s="15" customFormat="1" outlineLevel="1" x14ac:dyDescent="0.2">
      <c r="A257" s="14">
        <f>SUBTOTAL(3,A152:A256)</f>
        <v>105</v>
      </c>
      <c r="B257" s="42"/>
      <c r="D257" s="16" t="s">
        <v>2229</v>
      </c>
      <c r="G257" s="38">
        <f>SUM(G152:G256)</f>
        <v>326613.09999999998</v>
      </c>
    </row>
    <row r="258" spans="1:7" outlineLevel="2" x14ac:dyDescent="0.2">
      <c r="A258" s="8" t="s">
        <v>1416</v>
      </c>
      <c r="B258" s="44">
        <v>37012</v>
      </c>
      <c r="C258" s="9" t="s">
        <v>1417</v>
      </c>
      <c r="D258" s="9" t="s">
        <v>1418</v>
      </c>
      <c r="E258" s="13" t="s">
        <v>1419</v>
      </c>
      <c r="F258" s="9" t="s">
        <v>1420</v>
      </c>
      <c r="G258" s="4">
        <v>156</v>
      </c>
    </row>
    <row r="259" spans="1:7" outlineLevel="2" x14ac:dyDescent="0.2">
      <c r="A259" s="8" t="s">
        <v>1421</v>
      </c>
      <c r="B259" s="44">
        <v>37019</v>
      </c>
      <c r="C259" s="9" t="s">
        <v>1422</v>
      </c>
      <c r="D259" s="9" t="s">
        <v>1418</v>
      </c>
      <c r="E259" s="13" t="s">
        <v>1419</v>
      </c>
      <c r="F259" s="9" t="s">
        <v>1423</v>
      </c>
      <c r="G259" s="4">
        <v>20078</v>
      </c>
    </row>
    <row r="260" spans="1:7" outlineLevel="2" x14ac:dyDescent="0.2">
      <c r="A260" s="8" t="s">
        <v>1424</v>
      </c>
      <c r="B260" s="44">
        <v>37021</v>
      </c>
      <c r="C260" s="9" t="s">
        <v>1425</v>
      </c>
      <c r="D260" s="9" t="s">
        <v>1418</v>
      </c>
      <c r="E260" s="13" t="s">
        <v>1426</v>
      </c>
      <c r="F260" s="9" t="s">
        <v>1427</v>
      </c>
      <c r="G260" s="4">
        <v>25000</v>
      </c>
    </row>
    <row r="261" spans="1:7" outlineLevel="2" x14ac:dyDescent="0.2">
      <c r="A261" s="8" t="s">
        <v>1428</v>
      </c>
      <c r="B261" s="44">
        <v>37029</v>
      </c>
      <c r="C261" s="9" t="s">
        <v>1429</v>
      </c>
      <c r="D261" s="9" t="s">
        <v>1418</v>
      </c>
      <c r="E261" s="13" t="s">
        <v>1419</v>
      </c>
      <c r="F261" s="9" t="s">
        <v>1430</v>
      </c>
      <c r="G261" s="4">
        <v>35367</v>
      </c>
    </row>
    <row r="262" spans="1:7" outlineLevel="2" x14ac:dyDescent="0.2">
      <c r="A262" s="8" t="s">
        <v>1431</v>
      </c>
      <c r="B262" s="44">
        <v>37029</v>
      </c>
      <c r="C262" s="9" t="s">
        <v>1432</v>
      </c>
      <c r="D262" s="9" t="s">
        <v>1418</v>
      </c>
      <c r="E262" s="13" t="s">
        <v>1419</v>
      </c>
      <c r="F262" s="9" t="s">
        <v>1427</v>
      </c>
      <c r="G262" s="4">
        <v>6059</v>
      </c>
    </row>
    <row r="263" spans="1:7" outlineLevel="2" x14ac:dyDescent="0.2">
      <c r="A263" s="8" t="s">
        <v>1416</v>
      </c>
      <c r="B263" s="44">
        <v>37041</v>
      </c>
      <c r="C263" s="9" t="s">
        <v>1417</v>
      </c>
      <c r="D263" s="9" t="s">
        <v>1418</v>
      </c>
      <c r="E263" s="13" t="s">
        <v>1419</v>
      </c>
      <c r="F263" s="9" t="s">
        <v>1420</v>
      </c>
      <c r="G263" s="4">
        <v>-156</v>
      </c>
    </row>
    <row r="264" spans="1:7" outlineLevel="2" x14ac:dyDescent="0.2">
      <c r="A264" s="8" t="s">
        <v>1433</v>
      </c>
      <c r="B264" s="44">
        <v>37013</v>
      </c>
      <c r="C264" s="9" t="s">
        <v>1434</v>
      </c>
      <c r="D264" s="9" t="s">
        <v>1418</v>
      </c>
      <c r="E264" s="13" t="s">
        <v>1291</v>
      </c>
      <c r="F264" s="9" t="s">
        <v>1435</v>
      </c>
      <c r="G264" s="4">
        <v>1147.5</v>
      </c>
    </row>
    <row r="265" spans="1:7" outlineLevel="2" x14ac:dyDescent="0.2">
      <c r="A265" s="8" t="s">
        <v>1436</v>
      </c>
      <c r="B265" s="44">
        <v>37034</v>
      </c>
      <c r="C265" s="9" t="s">
        <v>1437</v>
      </c>
      <c r="D265" s="9" t="s">
        <v>1418</v>
      </c>
      <c r="E265" s="13" t="s">
        <v>1291</v>
      </c>
      <c r="F265" s="9" t="s">
        <v>1438</v>
      </c>
      <c r="G265" s="4">
        <v>60</v>
      </c>
    </row>
    <row r="266" spans="1:7" outlineLevel="2" x14ac:dyDescent="0.2">
      <c r="A266" s="8" t="s">
        <v>1439</v>
      </c>
      <c r="B266" s="44">
        <v>37033</v>
      </c>
      <c r="C266" s="9" t="s">
        <v>1437</v>
      </c>
      <c r="D266" s="9" t="s">
        <v>1418</v>
      </c>
      <c r="E266" s="13" t="s">
        <v>1440</v>
      </c>
      <c r="F266" s="9" t="s">
        <v>1435</v>
      </c>
      <c r="G266" s="4">
        <v>56</v>
      </c>
    </row>
    <row r="267" spans="1:7" outlineLevel="2" x14ac:dyDescent="0.2">
      <c r="A267" s="8" t="s">
        <v>1441</v>
      </c>
      <c r="B267" s="44">
        <v>37033</v>
      </c>
      <c r="C267" s="9" t="s">
        <v>1437</v>
      </c>
      <c r="D267" s="9" t="s">
        <v>1418</v>
      </c>
      <c r="E267" s="13" t="s">
        <v>1440</v>
      </c>
      <c r="F267" s="9" t="s">
        <v>1435</v>
      </c>
      <c r="G267" s="4">
        <v>1875</v>
      </c>
    </row>
    <row r="268" spans="1:7" outlineLevel="2" x14ac:dyDescent="0.2">
      <c r="A268" s="8" t="s">
        <v>1442</v>
      </c>
      <c r="B268" s="44">
        <v>37015</v>
      </c>
      <c r="C268" s="9" t="s">
        <v>1443</v>
      </c>
      <c r="D268" s="9" t="s">
        <v>1418</v>
      </c>
      <c r="E268" s="13" t="s">
        <v>1444</v>
      </c>
      <c r="F268" s="9" t="s">
        <v>1445</v>
      </c>
      <c r="G268" s="4">
        <v>374</v>
      </c>
    </row>
    <row r="269" spans="1:7" outlineLevel="2" x14ac:dyDescent="0.2">
      <c r="A269" s="8" t="s">
        <v>1446</v>
      </c>
      <c r="B269" s="44">
        <v>37019</v>
      </c>
      <c r="C269" s="9" t="s">
        <v>1425</v>
      </c>
      <c r="D269" s="9" t="s">
        <v>1418</v>
      </c>
      <c r="E269" s="13" t="s">
        <v>1444</v>
      </c>
      <c r="F269" s="9" t="s">
        <v>1296</v>
      </c>
      <c r="G269" s="4">
        <v>577</v>
      </c>
    </row>
    <row r="270" spans="1:7" outlineLevel="2" x14ac:dyDescent="0.2">
      <c r="A270" s="8" t="s">
        <v>1447</v>
      </c>
      <c r="B270" s="44">
        <v>37020</v>
      </c>
      <c r="C270" s="9" t="s">
        <v>1425</v>
      </c>
      <c r="D270" s="9" t="s">
        <v>1418</v>
      </c>
      <c r="E270" s="13" t="s">
        <v>1444</v>
      </c>
      <c r="F270" s="9" t="s">
        <v>1296</v>
      </c>
      <c r="G270" s="4">
        <v>1848</v>
      </c>
    </row>
    <row r="271" spans="1:7" outlineLevel="2" x14ac:dyDescent="0.2">
      <c r="A271" s="8" t="s">
        <v>1448</v>
      </c>
      <c r="B271" s="44">
        <v>37020</v>
      </c>
      <c r="C271" s="9" t="s">
        <v>1425</v>
      </c>
      <c r="D271" s="9" t="s">
        <v>1418</v>
      </c>
      <c r="E271" s="13" t="s">
        <v>1444</v>
      </c>
      <c r="F271" s="9" t="s">
        <v>1296</v>
      </c>
      <c r="G271" s="4">
        <v>1323</v>
      </c>
    </row>
    <row r="272" spans="1:7" outlineLevel="2" x14ac:dyDescent="0.2">
      <c r="A272" s="8" t="s">
        <v>1447</v>
      </c>
      <c r="B272" s="44">
        <v>37021</v>
      </c>
      <c r="C272" s="9" t="s">
        <v>1425</v>
      </c>
      <c r="D272" s="9" t="s">
        <v>1418</v>
      </c>
      <c r="E272" s="13" t="s">
        <v>1444</v>
      </c>
      <c r="F272" s="9" t="s">
        <v>1296</v>
      </c>
      <c r="G272" s="4">
        <v>-1848</v>
      </c>
    </row>
    <row r="273" spans="1:7" outlineLevel="2" x14ac:dyDescent="0.2">
      <c r="A273" s="8" t="s">
        <v>1448</v>
      </c>
      <c r="B273" s="44">
        <v>37021</v>
      </c>
      <c r="C273" s="9" t="s">
        <v>1425</v>
      </c>
      <c r="D273" s="9" t="s">
        <v>1418</v>
      </c>
      <c r="E273" s="13" t="s">
        <v>1444</v>
      </c>
      <c r="F273" s="9" t="s">
        <v>1296</v>
      </c>
      <c r="G273" s="4">
        <v>-1323</v>
      </c>
    </row>
    <row r="274" spans="1:7" outlineLevel="2" x14ac:dyDescent="0.2">
      <c r="A274" s="8">
        <v>7</v>
      </c>
      <c r="B274" s="44">
        <v>37033</v>
      </c>
      <c r="C274" s="9" t="s">
        <v>1449</v>
      </c>
      <c r="D274" s="9" t="s">
        <v>1418</v>
      </c>
      <c r="E274" s="13" t="s">
        <v>1444</v>
      </c>
      <c r="F274" s="9" t="s">
        <v>1427</v>
      </c>
      <c r="G274" s="4">
        <v>1540</v>
      </c>
    </row>
    <row r="275" spans="1:7" outlineLevel="2" x14ac:dyDescent="0.2">
      <c r="A275" s="8" t="s">
        <v>1450</v>
      </c>
      <c r="B275" s="44">
        <v>37034</v>
      </c>
      <c r="C275" s="9" t="s">
        <v>1451</v>
      </c>
      <c r="D275" s="9" t="s">
        <v>1418</v>
      </c>
      <c r="E275" s="13" t="s">
        <v>1444</v>
      </c>
      <c r="F275" s="9" t="s">
        <v>1452</v>
      </c>
      <c r="G275" s="4">
        <v>9159</v>
      </c>
    </row>
    <row r="276" spans="1:7" outlineLevel="2" x14ac:dyDescent="0.2">
      <c r="A276" s="8" t="s">
        <v>1433</v>
      </c>
      <c r="B276" s="44">
        <v>37042</v>
      </c>
      <c r="C276" s="9" t="s">
        <v>1434</v>
      </c>
      <c r="D276" s="9" t="s">
        <v>1418</v>
      </c>
      <c r="E276" s="13" t="s">
        <v>1453</v>
      </c>
      <c r="F276" s="9" t="s">
        <v>1435</v>
      </c>
      <c r="G276" s="4">
        <v>1912</v>
      </c>
    </row>
    <row r="277" spans="1:7" outlineLevel="2" x14ac:dyDescent="0.2">
      <c r="A277" s="8">
        <v>759508</v>
      </c>
      <c r="B277" s="44">
        <v>37019</v>
      </c>
      <c r="C277" s="9" t="s">
        <v>1454</v>
      </c>
      <c r="D277" s="9" t="s">
        <v>1418</v>
      </c>
      <c r="E277" s="13" t="s">
        <v>1455</v>
      </c>
      <c r="F277" s="9" t="s">
        <v>1435</v>
      </c>
      <c r="G277" s="4">
        <v>27968</v>
      </c>
    </row>
    <row r="278" spans="1:7" outlineLevel="2" x14ac:dyDescent="0.2">
      <c r="A278" s="8">
        <v>805673</v>
      </c>
      <c r="B278" s="44">
        <v>37034</v>
      </c>
      <c r="C278" s="9" t="s">
        <v>1434</v>
      </c>
      <c r="D278" s="9" t="s">
        <v>1418</v>
      </c>
      <c r="E278" s="13" t="s">
        <v>1455</v>
      </c>
      <c r="F278" s="9" t="s">
        <v>1435</v>
      </c>
      <c r="G278" s="4">
        <v>767.4</v>
      </c>
    </row>
    <row r="279" spans="1:7" outlineLevel="2" x14ac:dyDescent="0.2">
      <c r="A279" s="8" t="s">
        <v>1456</v>
      </c>
      <c r="B279" s="44">
        <v>37034</v>
      </c>
      <c r="C279" s="9" t="s">
        <v>1457</v>
      </c>
      <c r="D279" s="9" t="s">
        <v>1418</v>
      </c>
      <c r="E279" s="13" t="s">
        <v>1455</v>
      </c>
      <c r="F279" s="9" t="s">
        <v>1435</v>
      </c>
      <c r="G279" s="4">
        <v>270</v>
      </c>
    </row>
    <row r="280" spans="1:7" outlineLevel="2" x14ac:dyDescent="0.2">
      <c r="A280" s="8" t="s">
        <v>1458</v>
      </c>
      <c r="B280" s="44">
        <v>37034</v>
      </c>
      <c r="C280" s="9" t="s">
        <v>1457</v>
      </c>
      <c r="D280" s="9" t="s">
        <v>1418</v>
      </c>
      <c r="E280" s="13" t="s">
        <v>1455</v>
      </c>
      <c r="F280" s="9" t="s">
        <v>1435</v>
      </c>
      <c r="G280" s="4">
        <v>750</v>
      </c>
    </row>
    <row r="281" spans="1:7" outlineLevel="2" x14ac:dyDescent="0.2">
      <c r="A281" s="8" t="s">
        <v>1459</v>
      </c>
      <c r="B281" s="44">
        <v>37034</v>
      </c>
      <c r="C281" s="9" t="s">
        <v>1460</v>
      </c>
      <c r="D281" s="9" t="s">
        <v>1418</v>
      </c>
      <c r="E281" s="13" t="s">
        <v>1455</v>
      </c>
      <c r="F281" s="9" t="s">
        <v>1435</v>
      </c>
      <c r="G281" s="4">
        <v>45</v>
      </c>
    </row>
    <row r="282" spans="1:7" outlineLevel="2" x14ac:dyDescent="0.2">
      <c r="A282" s="8" t="s">
        <v>1461</v>
      </c>
      <c r="B282" s="44">
        <v>37034</v>
      </c>
      <c r="C282" s="9" t="s">
        <v>1462</v>
      </c>
      <c r="D282" s="9" t="s">
        <v>1418</v>
      </c>
      <c r="E282" s="13" t="s">
        <v>1455</v>
      </c>
      <c r="F282" s="9" t="s">
        <v>1435</v>
      </c>
      <c r="G282" s="4">
        <v>123</v>
      </c>
    </row>
    <row r="283" spans="1:7" outlineLevel="2" x14ac:dyDescent="0.2">
      <c r="A283" s="8" t="s">
        <v>1463</v>
      </c>
      <c r="B283" s="44">
        <v>37035</v>
      </c>
      <c r="C283" s="9" t="s">
        <v>1464</v>
      </c>
      <c r="D283" s="9" t="s">
        <v>1418</v>
      </c>
      <c r="E283" s="13" t="s">
        <v>1455</v>
      </c>
      <c r="F283" s="9" t="s">
        <v>1435</v>
      </c>
      <c r="G283" s="4">
        <v>630</v>
      </c>
    </row>
    <row r="284" spans="1:7" outlineLevel="2" x14ac:dyDescent="0.2">
      <c r="A284" s="8" t="s">
        <v>1465</v>
      </c>
      <c r="B284" s="44">
        <v>37035</v>
      </c>
      <c r="C284" s="9" t="s">
        <v>1464</v>
      </c>
      <c r="D284" s="9" t="s">
        <v>1418</v>
      </c>
      <c r="E284" s="13" t="s">
        <v>1455</v>
      </c>
      <c r="F284" s="9" t="s">
        <v>1435</v>
      </c>
      <c r="G284" s="4">
        <v>443</v>
      </c>
    </row>
    <row r="285" spans="1:7" outlineLevel="2" x14ac:dyDescent="0.2">
      <c r="A285" s="8" t="s">
        <v>1466</v>
      </c>
      <c r="B285" s="44">
        <v>37035</v>
      </c>
      <c r="C285" s="9" t="s">
        <v>1464</v>
      </c>
      <c r="D285" s="9" t="s">
        <v>1418</v>
      </c>
      <c r="E285" s="13" t="s">
        <v>1455</v>
      </c>
      <c r="F285" s="9" t="s">
        <v>1435</v>
      </c>
      <c r="G285" s="4">
        <v>723</v>
      </c>
    </row>
    <row r="286" spans="1:7" outlineLevel="2" x14ac:dyDescent="0.2">
      <c r="A286" s="8" t="s">
        <v>1467</v>
      </c>
      <c r="B286" s="44">
        <v>37035</v>
      </c>
      <c r="C286" s="9" t="s">
        <v>1464</v>
      </c>
      <c r="D286" s="9" t="s">
        <v>1418</v>
      </c>
      <c r="E286" s="13" t="s">
        <v>1455</v>
      </c>
      <c r="F286" s="9" t="s">
        <v>1435</v>
      </c>
      <c r="G286" s="4">
        <v>560</v>
      </c>
    </row>
    <row r="287" spans="1:7" outlineLevel="2" x14ac:dyDescent="0.2">
      <c r="A287" s="8" t="s">
        <v>1468</v>
      </c>
      <c r="B287" s="44">
        <v>37035</v>
      </c>
      <c r="C287" s="9" t="s">
        <v>1457</v>
      </c>
      <c r="D287" s="9" t="s">
        <v>1418</v>
      </c>
      <c r="E287" s="13" t="s">
        <v>1455</v>
      </c>
      <c r="F287" s="9" t="s">
        <v>1435</v>
      </c>
      <c r="G287" s="4">
        <v>125</v>
      </c>
    </row>
    <row r="288" spans="1:7" outlineLevel="2" x14ac:dyDescent="0.2">
      <c r="A288" s="8" t="s">
        <v>1469</v>
      </c>
      <c r="B288" s="44">
        <v>37035</v>
      </c>
      <c r="C288" s="9" t="s">
        <v>1457</v>
      </c>
      <c r="D288" s="9" t="s">
        <v>1418</v>
      </c>
      <c r="E288" s="13" t="s">
        <v>1455</v>
      </c>
      <c r="F288" s="9" t="s">
        <v>1435</v>
      </c>
      <c r="G288" s="4">
        <v>600</v>
      </c>
    </row>
    <row r="289" spans="1:7" outlineLevel="2" x14ac:dyDescent="0.2">
      <c r="A289" s="8" t="s">
        <v>1470</v>
      </c>
      <c r="B289" s="44">
        <v>37035</v>
      </c>
      <c r="C289" s="9" t="s">
        <v>1457</v>
      </c>
      <c r="D289" s="9" t="s">
        <v>1418</v>
      </c>
      <c r="E289" s="13" t="s">
        <v>1455</v>
      </c>
      <c r="F289" s="9" t="s">
        <v>1435</v>
      </c>
      <c r="G289" s="4">
        <v>705</v>
      </c>
    </row>
    <row r="290" spans="1:7" outlineLevel="2" x14ac:dyDescent="0.2">
      <c r="A290" s="8" t="s">
        <v>1471</v>
      </c>
      <c r="B290" s="44">
        <v>37035</v>
      </c>
      <c r="C290" s="9" t="s">
        <v>1457</v>
      </c>
      <c r="D290" s="9" t="s">
        <v>1418</v>
      </c>
      <c r="E290" s="13" t="s">
        <v>1455</v>
      </c>
      <c r="F290" s="9" t="s">
        <v>1435</v>
      </c>
      <c r="G290" s="4">
        <v>433</v>
      </c>
    </row>
    <row r="291" spans="1:7" outlineLevel="2" x14ac:dyDescent="0.2">
      <c r="A291" s="8" t="s">
        <v>1472</v>
      </c>
      <c r="B291" s="44">
        <v>37035</v>
      </c>
      <c r="C291" s="9" t="s">
        <v>1473</v>
      </c>
      <c r="D291" s="9" t="s">
        <v>1418</v>
      </c>
      <c r="E291" s="13" t="s">
        <v>1455</v>
      </c>
      <c r="F291" s="9" t="s">
        <v>1435</v>
      </c>
      <c r="G291" s="4">
        <v>49</v>
      </c>
    </row>
    <row r="292" spans="1:7" outlineLevel="2" x14ac:dyDescent="0.2">
      <c r="A292" s="8" t="s">
        <v>1474</v>
      </c>
      <c r="B292" s="44">
        <v>37035</v>
      </c>
      <c r="C292" s="9" t="s">
        <v>1473</v>
      </c>
      <c r="D292" s="9" t="s">
        <v>1418</v>
      </c>
      <c r="E292" s="13" t="s">
        <v>1455</v>
      </c>
      <c r="F292" s="9" t="s">
        <v>1435</v>
      </c>
      <c r="G292" s="4">
        <v>294</v>
      </c>
    </row>
    <row r="293" spans="1:7" outlineLevel="2" x14ac:dyDescent="0.2">
      <c r="A293" s="8" t="s">
        <v>1475</v>
      </c>
      <c r="B293" s="44">
        <v>37035</v>
      </c>
      <c r="C293" s="9" t="s">
        <v>1473</v>
      </c>
      <c r="D293" s="9" t="s">
        <v>1418</v>
      </c>
      <c r="E293" s="13" t="s">
        <v>1455</v>
      </c>
      <c r="F293" s="9" t="s">
        <v>1435</v>
      </c>
      <c r="G293" s="4">
        <v>48</v>
      </c>
    </row>
    <row r="294" spans="1:7" outlineLevel="2" x14ac:dyDescent="0.2">
      <c r="A294" s="8" t="s">
        <v>1476</v>
      </c>
      <c r="B294" s="44">
        <v>37035</v>
      </c>
      <c r="C294" s="9" t="s">
        <v>1473</v>
      </c>
      <c r="D294" s="9" t="s">
        <v>1418</v>
      </c>
      <c r="E294" s="13" t="s">
        <v>1455</v>
      </c>
      <c r="F294" s="9" t="s">
        <v>1435</v>
      </c>
      <c r="G294" s="4">
        <v>282</v>
      </c>
    </row>
    <row r="295" spans="1:7" outlineLevel="2" x14ac:dyDescent="0.2">
      <c r="A295" s="8" t="s">
        <v>1477</v>
      </c>
      <c r="B295" s="44">
        <v>37035</v>
      </c>
      <c r="C295" s="9" t="s">
        <v>1478</v>
      </c>
      <c r="D295" s="9" t="s">
        <v>1418</v>
      </c>
      <c r="E295" s="13" t="s">
        <v>1455</v>
      </c>
      <c r="F295" s="9" t="s">
        <v>1435</v>
      </c>
      <c r="G295" s="4">
        <v>18</v>
      </c>
    </row>
    <row r="296" spans="1:7" outlineLevel="2" x14ac:dyDescent="0.2">
      <c r="A296" s="8" t="s">
        <v>1479</v>
      </c>
      <c r="B296" s="44">
        <v>37035</v>
      </c>
      <c r="C296" s="9" t="s">
        <v>1473</v>
      </c>
      <c r="D296" s="9" t="s">
        <v>1418</v>
      </c>
      <c r="E296" s="13" t="s">
        <v>1455</v>
      </c>
      <c r="F296" s="9" t="s">
        <v>1435</v>
      </c>
      <c r="G296" s="4">
        <v>1650</v>
      </c>
    </row>
    <row r="297" spans="1:7" outlineLevel="2" x14ac:dyDescent="0.2">
      <c r="A297" s="8" t="s">
        <v>1480</v>
      </c>
      <c r="B297" s="44">
        <v>37035</v>
      </c>
      <c r="C297" s="9" t="s">
        <v>1478</v>
      </c>
      <c r="D297" s="9" t="s">
        <v>1418</v>
      </c>
      <c r="E297" s="13" t="s">
        <v>1455</v>
      </c>
      <c r="F297" s="9" t="s">
        <v>1435</v>
      </c>
      <c r="G297" s="4">
        <v>94</v>
      </c>
    </row>
    <row r="298" spans="1:7" outlineLevel="2" x14ac:dyDescent="0.2">
      <c r="A298" s="8" t="s">
        <v>1481</v>
      </c>
      <c r="B298" s="44">
        <v>37035</v>
      </c>
      <c r="C298" s="9" t="s">
        <v>1478</v>
      </c>
      <c r="D298" s="9" t="s">
        <v>1418</v>
      </c>
      <c r="E298" s="13" t="s">
        <v>1455</v>
      </c>
      <c r="F298" s="9" t="s">
        <v>1435</v>
      </c>
      <c r="G298" s="4">
        <v>788</v>
      </c>
    </row>
    <row r="299" spans="1:7" outlineLevel="2" x14ac:dyDescent="0.2">
      <c r="A299" s="8" t="s">
        <v>1482</v>
      </c>
      <c r="B299" s="44">
        <v>37035</v>
      </c>
      <c r="C299" s="9" t="s">
        <v>1457</v>
      </c>
      <c r="D299" s="9" t="s">
        <v>1418</v>
      </c>
      <c r="E299" s="13" t="s">
        <v>1455</v>
      </c>
      <c r="F299" s="9" t="s">
        <v>1435</v>
      </c>
      <c r="G299" s="4">
        <v>750</v>
      </c>
    </row>
    <row r="300" spans="1:7" outlineLevel="2" x14ac:dyDescent="0.2">
      <c r="A300" s="8" t="s">
        <v>1483</v>
      </c>
      <c r="B300" s="44">
        <v>37035</v>
      </c>
      <c r="C300" s="9" t="s">
        <v>1484</v>
      </c>
      <c r="D300" s="9" t="s">
        <v>1418</v>
      </c>
      <c r="E300" s="13" t="s">
        <v>1455</v>
      </c>
      <c r="F300" s="9" t="s">
        <v>1435</v>
      </c>
      <c r="G300" s="4">
        <v>23</v>
      </c>
    </row>
    <row r="301" spans="1:7" outlineLevel="2" x14ac:dyDescent="0.2">
      <c r="A301" s="8" t="s">
        <v>1485</v>
      </c>
      <c r="B301" s="44">
        <v>37035</v>
      </c>
      <c r="C301" s="9" t="s">
        <v>1486</v>
      </c>
      <c r="D301" s="9" t="s">
        <v>1418</v>
      </c>
      <c r="E301" s="13" t="s">
        <v>1455</v>
      </c>
      <c r="F301" s="9" t="s">
        <v>1435</v>
      </c>
      <c r="G301" s="4">
        <v>255</v>
      </c>
    </row>
    <row r="302" spans="1:7" outlineLevel="2" x14ac:dyDescent="0.2">
      <c r="A302" s="8" t="s">
        <v>1487</v>
      </c>
      <c r="B302" s="44">
        <v>37035</v>
      </c>
      <c r="C302" s="9" t="s">
        <v>1464</v>
      </c>
      <c r="D302" s="9" t="s">
        <v>1418</v>
      </c>
      <c r="E302" s="13" t="s">
        <v>1455</v>
      </c>
      <c r="F302" s="9" t="s">
        <v>1435</v>
      </c>
      <c r="G302" s="4">
        <v>19</v>
      </c>
    </row>
    <row r="303" spans="1:7" outlineLevel="2" x14ac:dyDescent="0.2">
      <c r="A303" s="8" t="s">
        <v>1488</v>
      </c>
      <c r="B303" s="44">
        <v>37035</v>
      </c>
      <c r="C303" s="9" t="s">
        <v>1473</v>
      </c>
      <c r="D303" s="9" t="s">
        <v>1418</v>
      </c>
      <c r="E303" s="13" t="s">
        <v>1455</v>
      </c>
      <c r="F303" s="9" t="s">
        <v>1435</v>
      </c>
      <c r="G303" s="4">
        <v>107</v>
      </c>
    </row>
    <row r="304" spans="1:7" outlineLevel="2" x14ac:dyDescent="0.2">
      <c r="A304" s="8" t="s">
        <v>1489</v>
      </c>
      <c r="B304" s="44">
        <v>37035</v>
      </c>
      <c r="C304" s="9" t="s">
        <v>1464</v>
      </c>
      <c r="D304" s="9" t="s">
        <v>1418</v>
      </c>
      <c r="E304" s="13" t="s">
        <v>1455</v>
      </c>
      <c r="F304" s="9" t="s">
        <v>1435</v>
      </c>
      <c r="G304" s="4">
        <v>292</v>
      </c>
    </row>
    <row r="305" spans="1:7" outlineLevel="2" x14ac:dyDescent="0.2">
      <c r="A305" s="8" t="s">
        <v>1490</v>
      </c>
      <c r="B305" s="44">
        <v>37035</v>
      </c>
      <c r="C305" s="9" t="s">
        <v>1491</v>
      </c>
      <c r="D305" s="9" t="s">
        <v>1418</v>
      </c>
      <c r="E305" s="13" t="s">
        <v>1455</v>
      </c>
      <c r="F305" s="9" t="s">
        <v>1435</v>
      </c>
      <c r="G305" s="4">
        <v>150</v>
      </c>
    </row>
    <row r="306" spans="1:7" outlineLevel="2" x14ac:dyDescent="0.2">
      <c r="A306" s="8" t="s">
        <v>1492</v>
      </c>
      <c r="B306" s="44">
        <v>37035</v>
      </c>
      <c r="C306" s="9" t="s">
        <v>1478</v>
      </c>
      <c r="D306" s="9" t="s">
        <v>1418</v>
      </c>
      <c r="E306" s="13" t="s">
        <v>1455</v>
      </c>
      <c r="F306" s="9" t="s">
        <v>1435</v>
      </c>
      <c r="G306" s="4">
        <v>151</v>
      </c>
    </row>
    <row r="307" spans="1:7" outlineLevel="2" x14ac:dyDescent="0.2">
      <c r="A307" s="8" t="s">
        <v>1493</v>
      </c>
      <c r="B307" s="44">
        <v>37035</v>
      </c>
      <c r="C307" s="9" t="s">
        <v>1494</v>
      </c>
      <c r="D307" s="9" t="s">
        <v>1418</v>
      </c>
      <c r="E307" s="13" t="s">
        <v>1455</v>
      </c>
      <c r="F307" s="9" t="s">
        <v>1435</v>
      </c>
      <c r="G307" s="4">
        <v>563</v>
      </c>
    </row>
    <row r="308" spans="1:7" outlineLevel="2" x14ac:dyDescent="0.2">
      <c r="A308" s="8" t="s">
        <v>1495</v>
      </c>
      <c r="B308" s="44">
        <v>37035</v>
      </c>
      <c r="C308" s="9" t="s">
        <v>1496</v>
      </c>
      <c r="D308" s="9" t="s">
        <v>1418</v>
      </c>
      <c r="E308" s="13" t="s">
        <v>1455</v>
      </c>
      <c r="F308" s="9" t="s">
        <v>1435</v>
      </c>
      <c r="G308" s="4">
        <v>128</v>
      </c>
    </row>
    <row r="309" spans="1:7" outlineLevel="2" x14ac:dyDescent="0.2">
      <c r="A309" s="8" t="s">
        <v>1497</v>
      </c>
      <c r="B309" s="44">
        <v>37036</v>
      </c>
      <c r="C309" s="9" t="s">
        <v>1498</v>
      </c>
      <c r="D309" s="9" t="s">
        <v>1418</v>
      </c>
      <c r="E309" s="13" t="s">
        <v>1455</v>
      </c>
      <c r="F309" s="9" t="s">
        <v>1435</v>
      </c>
      <c r="G309" s="4">
        <v>750</v>
      </c>
    </row>
    <row r="310" spans="1:7" outlineLevel="2" x14ac:dyDescent="0.2">
      <c r="A310" s="8" t="s">
        <v>1499</v>
      </c>
      <c r="B310" s="44">
        <v>37036</v>
      </c>
      <c r="C310" s="9" t="s">
        <v>1434</v>
      </c>
      <c r="D310" s="9" t="s">
        <v>1418</v>
      </c>
      <c r="E310" s="13" t="s">
        <v>1455</v>
      </c>
      <c r="F310" s="9" t="s">
        <v>1435</v>
      </c>
      <c r="G310" s="4">
        <v>83</v>
      </c>
    </row>
    <row r="311" spans="1:7" outlineLevel="2" x14ac:dyDescent="0.2">
      <c r="A311" s="8" t="s">
        <v>1500</v>
      </c>
      <c r="B311" s="44">
        <v>37036</v>
      </c>
      <c r="C311" s="9" t="s">
        <v>1434</v>
      </c>
      <c r="D311" s="9" t="s">
        <v>1418</v>
      </c>
      <c r="E311" s="13" t="s">
        <v>1455</v>
      </c>
      <c r="F311" s="9" t="s">
        <v>1435</v>
      </c>
      <c r="G311" s="4">
        <v>180</v>
      </c>
    </row>
    <row r="312" spans="1:7" outlineLevel="2" x14ac:dyDescent="0.2">
      <c r="A312" s="8" t="s">
        <v>1501</v>
      </c>
      <c r="B312" s="44">
        <v>37036</v>
      </c>
      <c r="C312" s="9" t="s">
        <v>1434</v>
      </c>
      <c r="D312" s="9" t="s">
        <v>1418</v>
      </c>
      <c r="E312" s="13" t="s">
        <v>1455</v>
      </c>
      <c r="F312" s="9" t="s">
        <v>1435</v>
      </c>
      <c r="G312" s="4">
        <v>60</v>
      </c>
    </row>
    <row r="313" spans="1:7" outlineLevel="2" x14ac:dyDescent="0.2">
      <c r="A313" s="8" t="s">
        <v>1502</v>
      </c>
      <c r="B313" s="44">
        <v>37036</v>
      </c>
      <c r="C313" s="9" t="s">
        <v>1503</v>
      </c>
      <c r="D313" s="9" t="s">
        <v>1418</v>
      </c>
      <c r="E313" s="13" t="s">
        <v>1455</v>
      </c>
      <c r="F313" s="9" t="s">
        <v>1435</v>
      </c>
      <c r="G313" s="4">
        <v>188</v>
      </c>
    </row>
    <row r="314" spans="1:7" outlineLevel="2" x14ac:dyDescent="0.2">
      <c r="A314" s="8" t="s">
        <v>1504</v>
      </c>
      <c r="B314" s="44">
        <v>37036</v>
      </c>
      <c r="C314" s="9" t="s">
        <v>1505</v>
      </c>
      <c r="D314" s="9" t="s">
        <v>1418</v>
      </c>
      <c r="E314" s="13" t="s">
        <v>1455</v>
      </c>
      <c r="F314" s="9" t="s">
        <v>1435</v>
      </c>
      <c r="G314" s="4">
        <v>2348</v>
      </c>
    </row>
    <row r="315" spans="1:7" outlineLevel="2" x14ac:dyDescent="0.2">
      <c r="A315" s="8" t="s">
        <v>1506</v>
      </c>
      <c r="B315" s="44">
        <v>37036</v>
      </c>
      <c r="C315" s="9" t="s">
        <v>1434</v>
      </c>
      <c r="D315" s="9" t="s">
        <v>1418</v>
      </c>
      <c r="E315" s="13" t="s">
        <v>1455</v>
      </c>
      <c r="F315" s="9" t="s">
        <v>1435</v>
      </c>
      <c r="G315" s="4">
        <v>338</v>
      </c>
    </row>
    <row r="316" spans="1:7" outlineLevel="2" x14ac:dyDescent="0.2">
      <c r="A316" s="8" t="s">
        <v>1507</v>
      </c>
      <c r="B316" s="44">
        <v>37036</v>
      </c>
      <c r="C316" s="9" t="s">
        <v>1505</v>
      </c>
      <c r="D316" s="9" t="s">
        <v>1418</v>
      </c>
      <c r="E316" s="13" t="s">
        <v>1455</v>
      </c>
      <c r="F316" s="9" t="s">
        <v>1435</v>
      </c>
      <c r="G316" s="4">
        <v>780</v>
      </c>
    </row>
    <row r="317" spans="1:7" outlineLevel="2" x14ac:dyDescent="0.2">
      <c r="A317" s="8">
        <v>812815</v>
      </c>
      <c r="B317" s="44">
        <v>37040</v>
      </c>
      <c r="C317" s="9" t="s">
        <v>1508</v>
      </c>
      <c r="D317" s="9" t="s">
        <v>1418</v>
      </c>
      <c r="E317" s="13" t="s">
        <v>1455</v>
      </c>
      <c r="F317" s="9" t="s">
        <v>1509</v>
      </c>
      <c r="G317" s="4">
        <v>1350</v>
      </c>
    </row>
    <row r="318" spans="1:7" outlineLevel="2" x14ac:dyDescent="0.2">
      <c r="A318" s="8">
        <v>806704</v>
      </c>
      <c r="B318" s="44">
        <v>37040</v>
      </c>
      <c r="C318" s="9" t="s">
        <v>1508</v>
      </c>
      <c r="D318" s="9" t="s">
        <v>1418</v>
      </c>
      <c r="E318" s="13" t="s">
        <v>1455</v>
      </c>
      <c r="F318" s="9" t="s">
        <v>1509</v>
      </c>
      <c r="G318" s="4">
        <v>3375</v>
      </c>
    </row>
    <row r="319" spans="1:7" outlineLevel="2" x14ac:dyDescent="0.2">
      <c r="A319" s="8">
        <v>819386</v>
      </c>
      <c r="B319" s="44">
        <v>37042</v>
      </c>
      <c r="C319" s="9" t="s">
        <v>1510</v>
      </c>
      <c r="D319" s="9" t="s">
        <v>1418</v>
      </c>
      <c r="E319" s="13" t="s">
        <v>1455</v>
      </c>
      <c r="F319" s="9" t="s">
        <v>1509</v>
      </c>
      <c r="G319" s="4">
        <v>6240</v>
      </c>
    </row>
    <row r="320" spans="1:7" outlineLevel="2" x14ac:dyDescent="0.2">
      <c r="A320" s="8" t="s">
        <v>1511</v>
      </c>
      <c r="B320" s="44">
        <v>37019</v>
      </c>
      <c r="C320" s="9" t="s">
        <v>1512</v>
      </c>
      <c r="D320" s="9" t="s">
        <v>1418</v>
      </c>
      <c r="E320" s="13" t="s">
        <v>1316</v>
      </c>
      <c r="F320" s="9" t="s">
        <v>1435</v>
      </c>
      <c r="G320" s="4">
        <v>1817</v>
      </c>
    </row>
    <row r="321" spans="1:7" outlineLevel="2" x14ac:dyDescent="0.2">
      <c r="A321" s="8" t="s">
        <v>1511</v>
      </c>
      <c r="B321" s="44">
        <v>37021</v>
      </c>
      <c r="C321" s="9" t="s">
        <v>1512</v>
      </c>
      <c r="D321" s="9" t="s">
        <v>1418</v>
      </c>
      <c r="E321" s="13" t="s">
        <v>1316</v>
      </c>
      <c r="F321" s="9" t="s">
        <v>1435</v>
      </c>
      <c r="G321" s="4">
        <v>-1800</v>
      </c>
    </row>
    <row r="322" spans="1:7" outlineLevel="2" x14ac:dyDescent="0.2">
      <c r="A322" s="8" t="s">
        <v>1513</v>
      </c>
      <c r="B322" s="44">
        <v>37040</v>
      </c>
      <c r="C322" s="9" t="s">
        <v>1514</v>
      </c>
      <c r="D322" s="9" t="s">
        <v>1418</v>
      </c>
      <c r="E322" s="13" t="s">
        <v>1315</v>
      </c>
      <c r="F322" s="9" t="s">
        <v>1435</v>
      </c>
      <c r="G322" s="4">
        <f>7276.5/2</f>
        <v>3638.25</v>
      </c>
    </row>
    <row r="323" spans="1:7" outlineLevel="2" x14ac:dyDescent="0.2">
      <c r="A323" s="8" t="s">
        <v>1515</v>
      </c>
      <c r="B323" s="44">
        <v>37036</v>
      </c>
      <c r="C323" s="9" t="s">
        <v>1516</v>
      </c>
      <c r="D323" s="9" t="s">
        <v>1418</v>
      </c>
      <c r="E323" s="13" t="s">
        <v>1517</v>
      </c>
      <c r="F323" s="9" t="s">
        <v>1518</v>
      </c>
      <c r="G323" s="4">
        <v>1500</v>
      </c>
    </row>
    <row r="324" spans="1:7" outlineLevel="2" x14ac:dyDescent="0.2">
      <c r="A324" s="8" t="s">
        <v>1515</v>
      </c>
      <c r="B324" s="44">
        <v>37041</v>
      </c>
      <c r="C324" s="9" t="s">
        <v>1516</v>
      </c>
      <c r="D324" s="9" t="s">
        <v>1418</v>
      </c>
      <c r="E324" s="13" t="s">
        <v>1517</v>
      </c>
      <c r="F324" s="9" t="s">
        <v>1518</v>
      </c>
      <c r="G324" s="4">
        <v>-1500</v>
      </c>
    </row>
    <row r="325" spans="1:7" outlineLevel="2" x14ac:dyDescent="0.2">
      <c r="A325" s="8" t="s">
        <v>1519</v>
      </c>
      <c r="B325" s="44">
        <v>37027</v>
      </c>
      <c r="C325" s="9" t="s">
        <v>1520</v>
      </c>
      <c r="D325" s="9" t="s">
        <v>1418</v>
      </c>
      <c r="E325" s="13" t="s">
        <v>1521</v>
      </c>
      <c r="F325" s="9" t="s">
        <v>1452</v>
      </c>
      <c r="G325" s="4">
        <v>4500</v>
      </c>
    </row>
    <row r="326" spans="1:7" outlineLevel="2" x14ac:dyDescent="0.2">
      <c r="A326" s="8" t="s">
        <v>1522</v>
      </c>
      <c r="B326" s="44">
        <v>37035</v>
      </c>
      <c r="C326" s="9" t="s">
        <v>1523</v>
      </c>
      <c r="D326" s="9" t="s">
        <v>1418</v>
      </c>
      <c r="E326" s="13" t="s">
        <v>1524</v>
      </c>
      <c r="F326" s="9" t="s">
        <v>1427</v>
      </c>
      <c r="G326" s="4">
        <v>4866</v>
      </c>
    </row>
    <row r="327" spans="1:7" outlineLevel="2" x14ac:dyDescent="0.2">
      <c r="A327" s="8">
        <v>8</v>
      </c>
      <c r="B327" s="44">
        <v>37014</v>
      </c>
      <c r="C327" s="9" t="s">
        <v>1525</v>
      </c>
      <c r="D327" s="9" t="s">
        <v>1418</v>
      </c>
      <c r="E327" s="13" t="s">
        <v>1526</v>
      </c>
      <c r="F327" s="9" t="s">
        <v>1423</v>
      </c>
      <c r="G327" s="4">
        <v>52918.79</v>
      </c>
    </row>
    <row r="328" spans="1:7" outlineLevel="2" x14ac:dyDescent="0.2">
      <c r="A328" s="8" t="s">
        <v>1527</v>
      </c>
      <c r="B328" s="44">
        <v>37014</v>
      </c>
      <c r="C328" s="9" t="s">
        <v>1528</v>
      </c>
      <c r="D328" s="9" t="s">
        <v>1418</v>
      </c>
      <c r="E328" s="13" t="s">
        <v>1526</v>
      </c>
      <c r="F328" s="9" t="s">
        <v>1423</v>
      </c>
      <c r="G328" s="4">
        <v>100000</v>
      </c>
    </row>
    <row r="329" spans="1:7" outlineLevel="2" x14ac:dyDescent="0.2">
      <c r="A329" s="8">
        <v>770770</v>
      </c>
      <c r="B329" s="44">
        <v>37014</v>
      </c>
      <c r="C329" s="9" t="s">
        <v>1529</v>
      </c>
      <c r="D329" s="9" t="s">
        <v>1418</v>
      </c>
      <c r="E329" s="13" t="s">
        <v>1526</v>
      </c>
      <c r="F329" s="9" t="s">
        <v>1423</v>
      </c>
      <c r="G329" s="4">
        <v>27000</v>
      </c>
    </row>
    <row r="330" spans="1:7" outlineLevel="2" x14ac:dyDescent="0.2">
      <c r="A330" s="8">
        <v>770804</v>
      </c>
      <c r="B330" s="44">
        <v>37014</v>
      </c>
      <c r="C330" s="9" t="s">
        <v>1530</v>
      </c>
      <c r="D330" s="9" t="s">
        <v>1418</v>
      </c>
      <c r="E330" s="13" t="s">
        <v>1526</v>
      </c>
      <c r="F330" s="9" t="s">
        <v>1430</v>
      </c>
      <c r="G330" s="4">
        <v>12200</v>
      </c>
    </row>
    <row r="331" spans="1:7" outlineLevel="2" x14ac:dyDescent="0.2">
      <c r="A331" s="8">
        <v>775685</v>
      </c>
      <c r="B331" s="44">
        <v>37018</v>
      </c>
      <c r="C331" s="9" t="s">
        <v>1422</v>
      </c>
      <c r="D331" s="9" t="s">
        <v>1418</v>
      </c>
      <c r="E331" s="13" t="s">
        <v>1526</v>
      </c>
      <c r="F331" s="9" t="s">
        <v>1423</v>
      </c>
      <c r="G331" s="4">
        <v>0</v>
      </c>
    </row>
    <row r="332" spans="1:7" outlineLevel="2" x14ac:dyDescent="0.2">
      <c r="A332" s="8">
        <v>780652</v>
      </c>
      <c r="B332" s="44">
        <v>37020</v>
      </c>
      <c r="C332" s="9" t="s">
        <v>1531</v>
      </c>
      <c r="D332" s="9" t="s">
        <v>1418</v>
      </c>
      <c r="E332" s="13" t="s">
        <v>1526</v>
      </c>
      <c r="F332" s="9" t="s">
        <v>1427</v>
      </c>
      <c r="G332" s="4">
        <v>2730</v>
      </c>
    </row>
    <row r="333" spans="1:7" outlineLevel="2" x14ac:dyDescent="0.2">
      <c r="A333" s="8" t="s">
        <v>1532</v>
      </c>
      <c r="B333" s="44">
        <v>37027</v>
      </c>
      <c r="C333" s="9" t="s">
        <v>1533</v>
      </c>
      <c r="D333" s="9" t="s">
        <v>1418</v>
      </c>
      <c r="E333" s="13" t="s">
        <v>1534</v>
      </c>
      <c r="F333" s="9" t="s">
        <v>1423</v>
      </c>
      <c r="G333" s="4">
        <v>51637.5</v>
      </c>
    </row>
    <row r="334" spans="1:7" outlineLevel="2" x14ac:dyDescent="0.2">
      <c r="A334" s="8" t="s">
        <v>1535</v>
      </c>
      <c r="B334" s="44">
        <v>37029</v>
      </c>
      <c r="C334" s="9" t="s">
        <v>1536</v>
      </c>
      <c r="D334" s="9" t="s">
        <v>1418</v>
      </c>
      <c r="E334" s="13" t="s">
        <v>1526</v>
      </c>
      <c r="F334" s="9" t="s">
        <v>1423</v>
      </c>
      <c r="G334" s="4">
        <v>0</v>
      </c>
    </row>
    <row r="335" spans="1:7" outlineLevel="2" x14ac:dyDescent="0.2">
      <c r="A335" s="8" t="s">
        <v>1537</v>
      </c>
      <c r="B335" s="44">
        <v>37029</v>
      </c>
      <c r="C335" s="9" t="s">
        <v>1538</v>
      </c>
      <c r="D335" s="9" t="s">
        <v>1418</v>
      </c>
      <c r="E335" s="13" t="s">
        <v>1526</v>
      </c>
      <c r="F335" s="9" t="s">
        <v>1427</v>
      </c>
      <c r="G335" s="4">
        <v>0</v>
      </c>
    </row>
    <row r="336" spans="1:7" outlineLevel="2" x14ac:dyDescent="0.2">
      <c r="A336" s="8" t="s">
        <v>1539</v>
      </c>
      <c r="B336" s="44">
        <v>37029</v>
      </c>
      <c r="C336" s="9" t="s">
        <v>1540</v>
      </c>
      <c r="D336" s="9" t="s">
        <v>1418</v>
      </c>
      <c r="E336" s="13" t="s">
        <v>1526</v>
      </c>
      <c r="F336" s="9" t="s">
        <v>1427</v>
      </c>
      <c r="G336" s="4">
        <v>0</v>
      </c>
    </row>
    <row r="337" spans="1:7" outlineLevel="2" x14ac:dyDescent="0.2">
      <c r="A337" s="8" t="s">
        <v>1541</v>
      </c>
      <c r="B337" s="44">
        <v>37033</v>
      </c>
      <c r="C337" s="9" t="s">
        <v>1542</v>
      </c>
      <c r="D337" s="9" t="s">
        <v>1418</v>
      </c>
      <c r="E337" s="13" t="s">
        <v>1534</v>
      </c>
      <c r="F337" s="9" t="s">
        <v>1435</v>
      </c>
      <c r="G337" s="4">
        <v>375</v>
      </c>
    </row>
    <row r="338" spans="1:7" outlineLevel="2" x14ac:dyDescent="0.2">
      <c r="A338" s="8" t="s">
        <v>1543</v>
      </c>
      <c r="B338" s="44">
        <v>37034</v>
      </c>
      <c r="C338" s="9" t="s">
        <v>1544</v>
      </c>
      <c r="D338" s="9" t="s">
        <v>1418</v>
      </c>
      <c r="E338" s="13" t="s">
        <v>1526</v>
      </c>
      <c r="F338" s="9" t="s">
        <v>1423</v>
      </c>
      <c r="G338" s="4">
        <v>75892</v>
      </c>
    </row>
    <row r="339" spans="1:7" outlineLevel="2" x14ac:dyDescent="0.2">
      <c r="A339" s="8" t="s">
        <v>1545</v>
      </c>
      <c r="B339" s="44">
        <v>37034</v>
      </c>
      <c r="C339" s="9" t="s">
        <v>1437</v>
      </c>
      <c r="D339" s="9" t="s">
        <v>1418</v>
      </c>
      <c r="E339" s="13" t="s">
        <v>1526</v>
      </c>
      <c r="F339" s="9" t="s">
        <v>1435</v>
      </c>
      <c r="G339" s="4">
        <v>225</v>
      </c>
    </row>
    <row r="340" spans="1:7" outlineLevel="2" x14ac:dyDescent="0.2">
      <c r="A340" s="8" t="s">
        <v>1546</v>
      </c>
      <c r="B340" s="44">
        <v>37035</v>
      </c>
      <c r="C340" s="9" t="s">
        <v>1547</v>
      </c>
      <c r="D340" s="9" t="s">
        <v>1418</v>
      </c>
      <c r="E340" s="13" t="s">
        <v>1526</v>
      </c>
      <c r="F340" s="9" t="s">
        <v>1548</v>
      </c>
      <c r="G340" s="4">
        <v>150</v>
      </c>
    </row>
    <row r="341" spans="1:7" outlineLevel="2" x14ac:dyDescent="0.2">
      <c r="A341" s="8" t="s">
        <v>1549</v>
      </c>
      <c r="B341" s="44">
        <v>37035</v>
      </c>
      <c r="C341" s="9" t="s">
        <v>1550</v>
      </c>
      <c r="D341" s="9" t="s">
        <v>1418</v>
      </c>
      <c r="E341" s="13" t="s">
        <v>1526</v>
      </c>
      <c r="F341" s="9" t="s">
        <v>1423</v>
      </c>
      <c r="G341" s="4">
        <v>0</v>
      </c>
    </row>
    <row r="342" spans="1:7" outlineLevel="2" x14ac:dyDescent="0.2">
      <c r="A342" s="8" t="s">
        <v>1551</v>
      </c>
      <c r="B342" s="44">
        <v>37035</v>
      </c>
      <c r="C342" s="9" t="s">
        <v>1552</v>
      </c>
      <c r="D342" s="9" t="s">
        <v>1418</v>
      </c>
      <c r="E342" s="13" t="s">
        <v>1534</v>
      </c>
      <c r="F342" s="9" t="s">
        <v>1423</v>
      </c>
      <c r="G342" s="4">
        <v>0</v>
      </c>
    </row>
    <row r="343" spans="1:7" outlineLevel="2" x14ac:dyDescent="0.2">
      <c r="A343" s="8" t="s">
        <v>1553</v>
      </c>
      <c r="B343" s="44">
        <v>37035</v>
      </c>
      <c r="C343" s="9" t="s">
        <v>1498</v>
      </c>
      <c r="D343" s="9" t="s">
        <v>1418</v>
      </c>
      <c r="E343" s="13" t="s">
        <v>1534</v>
      </c>
      <c r="F343" s="9" t="s">
        <v>1435</v>
      </c>
      <c r="G343" s="4">
        <v>469</v>
      </c>
    </row>
    <row r="344" spans="1:7" outlineLevel="2" x14ac:dyDescent="0.2">
      <c r="A344" s="8">
        <v>815596</v>
      </c>
      <c r="B344" s="44">
        <v>37040</v>
      </c>
      <c r="C344" s="9" t="s">
        <v>1554</v>
      </c>
      <c r="D344" s="9" t="s">
        <v>1418</v>
      </c>
      <c r="E344" s="13" t="s">
        <v>1526</v>
      </c>
      <c r="F344" s="9" t="s">
        <v>1427</v>
      </c>
      <c r="G344" s="4">
        <v>467</v>
      </c>
    </row>
    <row r="345" spans="1:7" outlineLevel="2" x14ac:dyDescent="0.2">
      <c r="A345" s="8">
        <v>815490</v>
      </c>
      <c r="B345" s="44">
        <v>37040</v>
      </c>
      <c r="C345" s="9" t="s">
        <v>1555</v>
      </c>
      <c r="D345" s="9" t="s">
        <v>1418</v>
      </c>
      <c r="E345" s="13" t="s">
        <v>1526</v>
      </c>
      <c r="F345" s="9" t="s">
        <v>1427</v>
      </c>
      <c r="G345" s="4">
        <v>101</v>
      </c>
    </row>
    <row r="346" spans="1:7" outlineLevel="2" x14ac:dyDescent="0.2">
      <c r="A346" s="8">
        <v>814272</v>
      </c>
      <c r="B346" s="44">
        <v>37040</v>
      </c>
      <c r="C346" s="9" t="s">
        <v>1417</v>
      </c>
      <c r="D346" s="9" t="s">
        <v>1418</v>
      </c>
      <c r="E346" s="13" t="s">
        <v>1526</v>
      </c>
      <c r="F346" s="9" t="s">
        <v>1423</v>
      </c>
      <c r="G346" s="4">
        <v>450</v>
      </c>
    </row>
    <row r="347" spans="1:7" outlineLevel="2" x14ac:dyDescent="0.2">
      <c r="A347" s="8">
        <v>815266</v>
      </c>
      <c r="B347" s="44">
        <v>37040</v>
      </c>
      <c r="C347" s="9" t="s">
        <v>1556</v>
      </c>
      <c r="D347" s="9" t="s">
        <v>1418</v>
      </c>
      <c r="E347" s="13" t="s">
        <v>1526</v>
      </c>
      <c r="F347" s="9" t="s">
        <v>1435</v>
      </c>
      <c r="G347" s="4">
        <v>1245</v>
      </c>
    </row>
    <row r="348" spans="1:7" outlineLevel="2" x14ac:dyDescent="0.2">
      <c r="A348" s="8">
        <v>818956</v>
      </c>
      <c r="B348" s="44">
        <v>37041</v>
      </c>
      <c r="C348" s="9" t="s">
        <v>1557</v>
      </c>
      <c r="D348" s="9" t="s">
        <v>1418</v>
      </c>
      <c r="E348" s="13" t="s">
        <v>1526</v>
      </c>
      <c r="F348" s="9" t="s">
        <v>1558</v>
      </c>
      <c r="G348" s="4">
        <v>1500</v>
      </c>
    </row>
    <row r="349" spans="1:7" outlineLevel="2" x14ac:dyDescent="0.2">
      <c r="A349" s="8">
        <v>821196</v>
      </c>
      <c r="B349" s="44">
        <v>37042</v>
      </c>
      <c r="C349" s="9" t="s">
        <v>1559</v>
      </c>
      <c r="D349" s="9" t="s">
        <v>1418</v>
      </c>
      <c r="E349" s="13" t="s">
        <v>1526</v>
      </c>
      <c r="F349" s="9" t="s">
        <v>1560</v>
      </c>
      <c r="G349" s="4">
        <v>5400</v>
      </c>
    </row>
    <row r="350" spans="1:7" outlineLevel="2" x14ac:dyDescent="0.2">
      <c r="A350" s="8" t="s">
        <v>1561</v>
      </c>
      <c r="B350" s="44">
        <v>37012</v>
      </c>
      <c r="C350" s="9" t="s">
        <v>1562</v>
      </c>
      <c r="D350" s="9" t="s">
        <v>1418</v>
      </c>
      <c r="E350" s="13" t="s">
        <v>1563</v>
      </c>
      <c r="F350" s="9" t="s">
        <v>1564</v>
      </c>
      <c r="G350" s="4">
        <v>80.400000000000006</v>
      </c>
    </row>
    <row r="351" spans="1:7" outlineLevel="2" x14ac:dyDescent="0.2">
      <c r="A351" s="8" t="s">
        <v>1565</v>
      </c>
      <c r="B351" s="44">
        <v>37014</v>
      </c>
      <c r="C351" s="9" t="s">
        <v>1566</v>
      </c>
      <c r="D351" s="9" t="s">
        <v>1418</v>
      </c>
      <c r="E351" s="13" t="s">
        <v>1563</v>
      </c>
      <c r="F351" s="9" t="s">
        <v>1564</v>
      </c>
      <c r="G351" s="4">
        <v>897</v>
      </c>
    </row>
    <row r="352" spans="1:7" outlineLevel="2" x14ac:dyDescent="0.2">
      <c r="A352" s="8">
        <v>780739</v>
      </c>
      <c r="B352" s="44">
        <v>37020</v>
      </c>
      <c r="C352" s="9" t="s">
        <v>1566</v>
      </c>
      <c r="D352" s="9" t="s">
        <v>1418</v>
      </c>
      <c r="E352" s="13" t="s">
        <v>1563</v>
      </c>
      <c r="F352" s="9" t="s">
        <v>1564</v>
      </c>
      <c r="G352" s="4">
        <f>798+298</f>
        <v>1096</v>
      </c>
    </row>
    <row r="353" spans="1:7" outlineLevel="2" x14ac:dyDescent="0.2">
      <c r="A353" s="8" t="s">
        <v>1567</v>
      </c>
      <c r="B353" s="44">
        <v>37025</v>
      </c>
      <c r="C353" s="9" t="s">
        <v>1568</v>
      </c>
      <c r="D353" s="9" t="s">
        <v>1418</v>
      </c>
      <c r="E353" s="13" t="s">
        <v>1563</v>
      </c>
      <c r="F353" s="9" t="s">
        <v>1564</v>
      </c>
      <c r="G353" s="4">
        <v>718</v>
      </c>
    </row>
    <row r="354" spans="1:7" outlineLevel="2" x14ac:dyDescent="0.2">
      <c r="A354" s="8" t="s">
        <v>1569</v>
      </c>
      <c r="B354" s="44">
        <v>37026</v>
      </c>
      <c r="C354" s="9" t="s">
        <v>1570</v>
      </c>
      <c r="D354" s="9" t="s">
        <v>1418</v>
      </c>
      <c r="E354" s="13" t="s">
        <v>1563</v>
      </c>
      <c r="F354" s="9" t="s">
        <v>1564</v>
      </c>
      <c r="G354" s="4">
        <v>798</v>
      </c>
    </row>
    <row r="355" spans="1:7" outlineLevel="2" x14ac:dyDescent="0.2">
      <c r="A355" s="8" t="s">
        <v>1571</v>
      </c>
      <c r="B355" s="44">
        <v>37027</v>
      </c>
      <c r="C355" s="9" t="s">
        <v>1451</v>
      </c>
      <c r="D355" s="9" t="s">
        <v>1418</v>
      </c>
      <c r="E355" s="13" t="s">
        <v>1563</v>
      </c>
      <c r="F355" s="9" t="s">
        <v>1452</v>
      </c>
      <c r="G355" s="4">
        <v>1411.83</v>
      </c>
    </row>
    <row r="356" spans="1:7" outlineLevel="2" x14ac:dyDescent="0.2">
      <c r="A356" s="8" t="s">
        <v>1572</v>
      </c>
      <c r="B356" s="44">
        <v>37028</v>
      </c>
      <c r="C356" s="9" t="s">
        <v>1449</v>
      </c>
      <c r="D356" s="9" t="s">
        <v>1418</v>
      </c>
      <c r="E356" s="13" t="s">
        <v>1563</v>
      </c>
      <c r="F356" s="9" t="s">
        <v>1564</v>
      </c>
      <c r="G356" s="4">
        <v>770</v>
      </c>
    </row>
    <row r="357" spans="1:7" outlineLevel="2" x14ac:dyDescent="0.2">
      <c r="A357" s="8" t="s">
        <v>1573</v>
      </c>
      <c r="B357" s="44">
        <v>37029</v>
      </c>
      <c r="C357" s="9" t="s">
        <v>1574</v>
      </c>
      <c r="D357" s="9" t="s">
        <v>1418</v>
      </c>
      <c r="E357" s="13" t="s">
        <v>1563</v>
      </c>
      <c r="F357" s="9" t="s">
        <v>1452</v>
      </c>
      <c r="G357" s="4">
        <v>1497</v>
      </c>
    </row>
    <row r="358" spans="1:7" outlineLevel="2" x14ac:dyDescent="0.2">
      <c r="A358" s="8">
        <v>800260</v>
      </c>
      <c r="B358" s="44">
        <v>37032</v>
      </c>
      <c r="C358" s="9" t="s">
        <v>1559</v>
      </c>
      <c r="D358" s="9" t="s">
        <v>1418</v>
      </c>
      <c r="E358" s="13" t="s">
        <v>1563</v>
      </c>
      <c r="F358" s="9" t="s">
        <v>1452</v>
      </c>
      <c r="G358" s="4">
        <v>493.44</v>
      </c>
    </row>
    <row r="359" spans="1:7" outlineLevel="2" x14ac:dyDescent="0.2">
      <c r="A359" s="8" t="s">
        <v>1575</v>
      </c>
      <c r="B359" s="44">
        <v>37032</v>
      </c>
      <c r="C359" s="9" t="s">
        <v>1576</v>
      </c>
      <c r="D359" s="9" t="s">
        <v>1418</v>
      </c>
      <c r="E359" s="13" t="s">
        <v>1563</v>
      </c>
      <c r="F359" s="9" t="s">
        <v>1452</v>
      </c>
      <c r="G359" s="4">
        <v>550</v>
      </c>
    </row>
    <row r="360" spans="1:7" outlineLevel="2" x14ac:dyDescent="0.2">
      <c r="A360" s="8">
        <v>788370</v>
      </c>
      <c r="B360" s="44">
        <v>37032</v>
      </c>
      <c r="C360" s="9" t="s">
        <v>1577</v>
      </c>
      <c r="D360" s="9" t="s">
        <v>1418</v>
      </c>
      <c r="E360" s="13" t="s">
        <v>1563</v>
      </c>
      <c r="F360" s="9" t="s">
        <v>1564</v>
      </c>
      <c r="G360" s="4">
        <v>400</v>
      </c>
    </row>
    <row r="361" spans="1:7" outlineLevel="2" x14ac:dyDescent="0.2">
      <c r="A361" s="8" t="s">
        <v>1578</v>
      </c>
      <c r="B361" s="44">
        <v>37033</v>
      </c>
      <c r="C361" s="9" t="s">
        <v>1559</v>
      </c>
      <c r="D361" s="9" t="s">
        <v>1418</v>
      </c>
      <c r="E361" s="13" t="s">
        <v>1563</v>
      </c>
      <c r="F361" s="9" t="s">
        <v>1452</v>
      </c>
      <c r="G361" s="4">
        <v>325</v>
      </c>
    </row>
    <row r="362" spans="1:7" outlineLevel="2" x14ac:dyDescent="0.2">
      <c r="A362" s="8" t="s">
        <v>1579</v>
      </c>
      <c r="B362" s="44">
        <v>37034</v>
      </c>
      <c r="C362" s="9" t="s">
        <v>1580</v>
      </c>
      <c r="D362" s="9" t="s">
        <v>1418</v>
      </c>
      <c r="E362" s="13" t="s">
        <v>1563</v>
      </c>
      <c r="F362" s="9" t="s">
        <v>1564</v>
      </c>
      <c r="G362" s="4">
        <v>241</v>
      </c>
    </row>
    <row r="363" spans="1:7" outlineLevel="2" x14ac:dyDescent="0.2">
      <c r="A363" s="8">
        <v>805839</v>
      </c>
      <c r="B363" s="44">
        <v>37034</v>
      </c>
      <c r="C363" s="9" t="s">
        <v>1577</v>
      </c>
      <c r="D363" s="9" t="s">
        <v>1418</v>
      </c>
      <c r="E363" s="13" t="s">
        <v>1563</v>
      </c>
      <c r="F363" s="9" t="s">
        <v>1564</v>
      </c>
      <c r="G363" s="4">
        <v>327.52</v>
      </c>
    </row>
    <row r="364" spans="1:7" outlineLevel="2" x14ac:dyDescent="0.2">
      <c r="A364" s="8">
        <v>815554</v>
      </c>
      <c r="B364" s="44">
        <v>37040</v>
      </c>
      <c r="C364" s="9" t="s">
        <v>1555</v>
      </c>
      <c r="D364" s="9" t="s">
        <v>1418</v>
      </c>
      <c r="E364" s="13" t="s">
        <v>1563</v>
      </c>
      <c r="F364" s="9" t="s">
        <v>1427</v>
      </c>
      <c r="G364" s="4">
        <v>1110</v>
      </c>
    </row>
    <row r="365" spans="1:7" outlineLevel="2" x14ac:dyDescent="0.2">
      <c r="A365" s="8">
        <v>816199</v>
      </c>
      <c r="B365" s="44">
        <v>37040</v>
      </c>
      <c r="C365" s="9" t="s">
        <v>1581</v>
      </c>
      <c r="D365" s="9" t="s">
        <v>1418</v>
      </c>
      <c r="E365" s="13" t="s">
        <v>1563</v>
      </c>
      <c r="F365" s="9" t="s">
        <v>1452</v>
      </c>
      <c r="G365" s="4">
        <v>12000</v>
      </c>
    </row>
    <row r="366" spans="1:7" outlineLevel="2" x14ac:dyDescent="0.2">
      <c r="A366" s="8">
        <v>816519</v>
      </c>
      <c r="B366" s="44">
        <v>37040</v>
      </c>
      <c r="C366" s="9" t="s">
        <v>1582</v>
      </c>
      <c r="D366" s="9" t="s">
        <v>1418</v>
      </c>
      <c r="E366" s="13" t="s">
        <v>1563</v>
      </c>
      <c r="F366" s="9" t="s">
        <v>1452</v>
      </c>
      <c r="G366" s="4">
        <v>450</v>
      </c>
    </row>
    <row r="367" spans="1:7" outlineLevel="2" x14ac:dyDescent="0.2">
      <c r="A367" s="8">
        <v>816524</v>
      </c>
      <c r="B367" s="44">
        <v>37040</v>
      </c>
      <c r="C367" s="9" t="s">
        <v>1582</v>
      </c>
      <c r="D367" s="9" t="s">
        <v>1418</v>
      </c>
      <c r="E367" s="13" t="s">
        <v>1563</v>
      </c>
      <c r="F367" s="9" t="s">
        <v>1452</v>
      </c>
      <c r="G367" s="4">
        <v>42.5</v>
      </c>
    </row>
    <row r="368" spans="1:7" outlineLevel="2" x14ac:dyDescent="0.2">
      <c r="A368" s="8">
        <v>816505</v>
      </c>
      <c r="B368" s="44">
        <v>37040</v>
      </c>
      <c r="C368" s="9" t="s">
        <v>1583</v>
      </c>
      <c r="D368" s="9" t="s">
        <v>1418</v>
      </c>
      <c r="E368" s="13" t="s">
        <v>1563</v>
      </c>
      <c r="F368" s="9" t="s">
        <v>1564</v>
      </c>
      <c r="G368" s="4">
        <v>1585</v>
      </c>
    </row>
    <row r="369" spans="1:7" outlineLevel="2" x14ac:dyDescent="0.2">
      <c r="A369" s="8">
        <v>818435</v>
      </c>
      <c r="B369" s="44">
        <v>37041</v>
      </c>
      <c r="C369" s="9" t="s">
        <v>1568</v>
      </c>
      <c r="D369" s="9" t="s">
        <v>1418</v>
      </c>
      <c r="E369" s="13" t="s">
        <v>1563</v>
      </c>
      <c r="F369" s="9" t="s">
        <v>1564</v>
      </c>
      <c r="G369" s="4">
        <v>50</v>
      </c>
    </row>
    <row r="370" spans="1:7" outlineLevel="2" x14ac:dyDescent="0.2">
      <c r="A370" s="8">
        <v>821956</v>
      </c>
      <c r="B370" s="44">
        <v>37042</v>
      </c>
      <c r="C370" s="9" t="s">
        <v>1584</v>
      </c>
      <c r="D370" s="9" t="s">
        <v>1418</v>
      </c>
      <c r="E370" s="13" t="s">
        <v>1563</v>
      </c>
      <c r="F370" s="9" t="s">
        <v>1564</v>
      </c>
      <c r="G370" s="4">
        <v>300</v>
      </c>
    </row>
    <row r="371" spans="1:7" outlineLevel="2" x14ac:dyDescent="0.2">
      <c r="A371" s="8">
        <v>822086</v>
      </c>
      <c r="B371" s="44">
        <v>37042</v>
      </c>
      <c r="C371" s="9" t="s">
        <v>1585</v>
      </c>
      <c r="D371" s="9" t="s">
        <v>1418</v>
      </c>
      <c r="E371" s="13" t="s">
        <v>1563</v>
      </c>
      <c r="F371" s="9" t="s">
        <v>1452</v>
      </c>
      <c r="G371" s="4">
        <v>393</v>
      </c>
    </row>
    <row r="372" spans="1:7" outlineLevel="2" x14ac:dyDescent="0.2">
      <c r="A372" s="8" t="s">
        <v>1586</v>
      </c>
      <c r="B372" s="44">
        <v>37012</v>
      </c>
      <c r="C372" s="9" t="s">
        <v>1587</v>
      </c>
      <c r="D372" s="9" t="s">
        <v>1418</v>
      </c>
      <c r="E372" s="13" t="s">
        <v>1588</v>
      </c>
      <c r="F372" s="9" t="s">
        <v>1548</v>
      </c>
      <c r="G372" s="4">
        <v>5829</v>
      </c>
    </row>
    <row r="373" spans="1:7" outlineLevel="2" x14ac:dyDescent="0.2">
      <c r="A373" s="8" t="s">
        <v>1589</v>
      </c>
      <c r="B373" s="44">
        <v>37013</v>
      </c>
      <c r="C373" s="9" t="s">
        <v>1590</v>
      </c>
      <c r="D373" s="9" t="s">
        <v>1418</v>
      </c>
      <c r="E373" s="13" t="s">
        <v>1588</v>
      </c>
      <c r="F373" s="9" t="s">
        <v>1560</v>
      </c>
      <c r="G373" s="4">
        <v>2100</v>
      </c>
    </row>
    <row r="374" spans="1:7" outlineLevel="2" x14ac:dyDescent="0.2">
      <c r="A374" s="8" t="s">
        <v>1591</v>
      </c>
      <c r="B374" s="44">
        <v>37020</v>
      </c>
      <c r="C374" s="9" t="s">
        <v>1592</v>
      </c>
      <c r="D374" s="9" t="s">
        <v>1418</v>
      </c>
      <c r="E374" s="13" t="s">
        <v>1593</v>
      </c>
      <c r="F374" s="9" t="s">
        <v>1435</v>
      </c>
      <c r="G374" s="4">
        <v>673</v>
      </c>
    </row>
    <row r="375" spans="1:7" outlineLevel="2" x14ac:dyDescent="0.2">
      <c r="A375" s="8" t="s">
        <v>1594</v>
      </c>
      <c r="B375" s="44">
        <v>37020</v>
      </c>
      <c r="C375" s="9" t="s">
        <v>1592</v>
      </c>
      <c r="D375" s="9" t="s">
        <v>1418</v>
      </c>
      <c r="E375" s="13" t="s">
        <v>1593</v>
      </c>
      <c r="F375" s="9" t="s">
        <v>1435</v>
      </c>
      <c r="G375" s="4">
        <v>673</v>
      </c>
    </row>
    <row r="376" spans="1:7" outlineLevel="2" x14ac:dyDescent="0.2">
      <c r="A376" s="8">
        <v>787837</v>
      </c>
      <c r="B376" s="44">
        <v>37025</v>
      </c>
      <c r="C376" s="9" t="s">
        <v>1592</v>
      </c>
      <c r="D376" s="9" t="s">
        <v>1418</v>
      </c>
      <c r="E376" s="13" t="s">
        <v>1588</v>
      </c>
      <c r="F376" s="9" t="s">
        <v>1435</v>
      </c>
      <c r="G376" s="4">
        <v>340</v>
      </c>
    </row>
    <row r="377" spans="1:7" outlineLevel="2" x14ac:dyDescent="0.2">
      <c r="A377" s="8" t="s">
        <v>1595</v>
      </c>
      <c r="B377" s="44">
        <v>37029</v>
      </c>
      <c r="C377" s="9" t="s">
        <v>1422</v>
      </c>
      <c r="D377" s="9" t="s">
        <v>1418</v>
      </c>
      <c r="E377" s="13" t="s">
        <v>1588</v>
      </c>
      <c r="F377" s="9" t="s">
        <v>1423</v>
      </c>
      <c r="G377" s="4">
        <v>0</v>
      </c>
    </row>
    <row r="378" spans="1:7" outlineLevel="2" x14ac:dyDescent="0.2">
      <c r="A378" s="8" t="s">
        <v>1596</v>
      </c>
      <c r="B378" s="44">
        <v>37033</v>
      </c>
      <c r="C378" s="9" t="s">
        <v>1437</v>
      </c>
      <c r="D378" s="9" t="s">
        <v>1418</v>
      </c>
      <c r="E378" s="13" t="s">
        <v>1588</v>
      </c>
      <c r="F378" s="9" t="s">
        <v>1435</v>
      </c>
      <c r="G378" s="4">
        <v>1841</v>
      </c>
    </row>
    <row r="379" spans="1:7" outlineLevel="2" x14ac:dyDescent="0.2">
      <c r="A379" s="8" t="s">
        <v>1597</v>
      </c>
      <c r="B379" s="44">
        <v>37033</v>
      </c>
      <c r="C379" s="9" t="s">
        <v>1437</v>
      </c>
      <c r="D379" s="9" t="s">
        <v>1418</v>
      </c>
      <c r="E379" s="13" t="s">
        <v>1588</v>
      </c>
      <c r="F379" s="9" t="s">
        <v>1435</v>
      </c>
      <c r="G379" s="4">
        <v>1125</v>
      </c>
    </row>
    <row r="380" spans="1:7" outlineLevel="2" x14ac:dyDescent="0.2">
      <c r="A380" s="8">
        <v>816062</v>
      </c>
      <c r="B380" s="44">
        <v>37040</v>
      </c>
      <c r="C380" s="9" t="s">
        <v>1555</v>
      </c>
      <c r="D380" s="9" t="s">
        <v>1418</v>
      </c>
      <c r="E380" s="13" t="s">
        <v>1588</v>
      </c>
      <c r="F380" s="9" t="s">
        <v>1427</v>
      </c>
      <c r="G380" s="4">
        <v>406</v>
      </c>
    </row>
    <row r="381" spans="1:7" outlineLevel="2" x14ac:dyDescent="0.2">
      <c r="A381" s="8">
        <v>9</v>
      </c>
      <c r="B381" s="44">
        <v>37033</v>
      </c>
      <c r="C381" s="9" t="s">
        <v>1598</v>
      </c>
      <c r="D381" s="9" t="s">
        <v>1418</v>
      </c>
      <c r="E381" s="13" t="s">
        <v>1599</v>
      </c>
      <c r="F381" s="9" t="s">
        <v>1452</v>
      </c>
      <c r="G381" s="4">
        <v>750</v>
      </c>
    </row>
    <row r="382" spans="1:7" outlineLevel="2" x14ac:dyDescent="0.2">
      <c r="A382" s="8" t="s">
        <v>1600</v>
      </c>
      <c r="B382" s="44">
        <v>37034</v>
      </c>
      <c r="C382" s="9" t="s">
        <v>1432</v>
      </c>
      <c r="D382" s="9" t="s">
        <v>1418</v>
      </c>
      <c r="E382" s="13" t="s">
        <v>1599</v>
      </c>
      <c r="F382" s="9" t="s">
        <v>1452</v>
      </c>
      <c r="G382" s="4">
        <v>6935</v>
      </c>
    </row>
    <row r="383" spans="1:7" outlineLevel="2" x14ac:dyDescent="0.2">
      <c r="A383" s="8" t="s">
        <v>1601</v>
      </c>
      <c r="B383" s="44">
        <v>37034</v>
      </c>
      <c r="C383" s="9" t="s">
        <v>1580</v>
      </c>
      <c r="D383" s="9" t="s">
        <v>1418</v>
      </c>
      <c r="E383" s="13" t="s">
        <v>1599</v>
      </c>
      <c r="F383" s="9" t="s">
        <v>1564</v>
      </c>
      <c r="G383" s="4">
        <v>300</v>
      </c>
    </row>
    <row r="384" spans="1:7" outlineLevel="2" x14ac:dyDescent="0.2">
      <c r="A384" s="8">
        <v>815425</v>
      </c>
      <c r="B384" s="44">
        <v>37040</v>
      </c>
      <c r="C384" s="9" t="s">
        <v>1585</v>
      </c>
      <c r="D384" s="9" t="s">
        <v>1418</v>
      </c>
      <c r="E384" s="13" t="s">
        <v>1599</v>
      </c>
      <c r="F384" s="9" t="s">
        <v>1452</v>
      </c>
      <c r="G384" s="4">
        <v>322</v>
      </c>
    </row>
    <row r="385" spans="1:7" outlineLevel="2" x14ac:dyDescent="0.2">
      <c r="A385" s="8" t="s">
        <v>1161</v>
      </c>
      <c r="B385" s="44">
        <v>37042</v>
      </c>
      <c r="C385" s="9" t="s">
        <v>1162</v>
      </c>
      <c r="D385" s="9" t="s">
        <v>1418</v>
      </c>
      <c r="E385" s="13" t="s">
        <v>1054</v>
      </c>
      <c r="F385" s="9" t="s">
        <v>1430</v>
      </c>
      <c r="G385" s="4">
        <v>-14872</v>
      </c>
    </row>
    <row r="386" spans="1:7" outlineLevel="2" x14ac:dyDescent="0.2">
      <c r="A386" s="8" t="s">
        <v>1602</v>
      </c>
      <c r="B386" s="44">
        <v>37012</v>
      </c>
      <c r="C386" s="9" t="s">
        <v>1603</v>
      </c>
      <c r="D386" s="9" t="s">
        <v>1418</v>
      </c>
      <c r="E386" s="13" t="s">
        <v>1604</v>
      </c>
      <c r="F386" s="9" t="s">
        <v>1427</v>
      </c>
      <c r="G386" s="4">
        <v>3830</v>
      </c>
    </row>
    <row r="387" spans="1:7" outlineLevel="2" x14ac:dyDescent="0.2">
      <c r="A387" s="8" t="s">
        <v>1605</v>
      </c>
      <c r="B387" s="44">
        <v>37014</v>
      </c>
      <c r="C387" s="9" t="s">
        <v>1542</v>
      </c>
      <c r="D387" s="9" t="s">
        <v>1418</v>
      </c>
      <c r="E387" s="13" t="s">
        <v>1604</v>
      </c>
      <c r="F387" s="9" t="s">
        <v>1435</v>
      </c>
      <c r="G387" s="4">
        <v>750</v>
      </c>
    </row>
    <row r="388" spans="1:7" outlineLevel="2" x14ac:dyDescent="0.2">
      <c r="A388" s="8" t="s">
        <v>1606</v>
      </c>
      <c r="B388" s="44">
        <v>37018</v>
      </c>
      <c r="C388" s="9" t="s">
        <v>1607</v>
      </c>
      <c r="D388" s="9" t="s">
        <v>1418</v>
      </c>
      <c r="E388" s="13" t="s">
        <v>1604</v>
      </c>
      <c r="F388" s="9" t="s">
        <v>1423</v>
      </c>
      <c r="G388" s="4">
        <v>33072</v>
      </c>
    </row>
    <row r="389" spans="1:7" outlineLevel="2" x14ac:dyDescent="0.2">
      <c r="A389" s="8" t="s">
        <v>1608</v>
      </c>
      <c r="B389" s="44">
        <v>37018</v>
      </c>
      <c r="C389" s="9" t="s">
        <v>1609</v>
      </c>
      <c r="D389" s="9" t="s">
        <v>1418</v>
      </c>
      <c r="E389" s="13" t="s">
        <v>1604</v>
      </c>
      <c r="F389" s="9" t="s">
        <v>1427</v>
      </c>
      <c r="G389" s="4">
        <v>950</v>
      </c>
    </row>
    <row r="390" spans="1:7" outlineLevel="2" x14ac:dyDescent="0.2">
      <c r="A390" s="8" t="s">
        <v>1610</v>
      </c>
      <c r="B390" s="44">
        <v>37019</v>
      </c>
      <c r="C390" s="9" t="s">
        <v>1607</v>
      </c>
      <c r="D390" s="9" t="s">
        <v>1418</v>
      </c>
      <c r="E390" s="13" t="s">
        <v>1604</v>
      </c>
      <c r="F390" s="9" t="s">
        <v>1423</v>
      </c>
      <c r="G390" s="4">
        <v>22050</v>
      </c>
    </row>
    <row r="391" spans="1:7" outlineLevel="2" x14ac:dyDescent="0.2">
      <c r="A391" s="8" t="s">
        <v>1611</v>
      </c>
      <c r="B391" s="44">
        <v>37020</v>
      </c>
      <c r="C391" s="9" t="s">
        <v>1434</v>
      </c>
      <c r="D391" s="9" t="s">
        <v>1418</v>
      </c>
      <c r="E391" s="13" t="s">
        <v>1604</v>
      </c>
      <c r="F391" s="9" t="s">
        <v>1435</v>
      </c>
      <c r="G391" s="4">
        <v>300</v>
      </c>
    </row>
    <row r="392" spans="1:7" outlineLevel="2" x14ac:dyDescent="0.2">
      <c r="A392" s="8" t="s">
        <v>1612</v>
      </c>
      <c r="B392" s="44">
        <v>37020</v>
      </c>
      <c r="C392" s="9" t="s">
        <v>1613</v>
      </c>
      <c r="D392" s="9" t="s">
        <v>1418</v>
      </c>
      <c r="E392" s="13" t="s">
        <v>1604</v>
      </c>
      <c r="F392" s="9" t="s">
        <v>1435</v>
      </c>
      <c r="G392" s="4">
        <v>262</v>
      </c>
    </row>
    <row r="393" spans="1:7" outlineLevel="2" x14ac:dyDescent="0.2">
      <c r="A393" s="8" t="s">
        <v>1614</v>
      </c>
      <c r="B393" s="44">
        <v>37020</v>
      </c>
      <c r="C393" s="9" t="s">
        <v>1615</v>
      </c>
      <c r="D393" s="9" t="s">
        <v>1418</v>
      </c>
      <c r="E393" s="13" t="s">
        <v>1604</v>
      </c>
      <c r="F393" s="9" t="s">
        <v>1435</v>
      </c>
      <c r="G393" s="4">
        <v>486</v>
      </c>
    </row>
    <row r="394" spans="1:7" outlineLevel="2" x14ac:dyDescent="0.2">
      <c r="A394" s="8" t="s">
        <v>1616</v>
      </c>
      <c r="B394" s="44">
        <v>37020</v>
      </c>
      <c r="C394" s="9" t="s">
        <v>1512</v>
      </c>
      <c r="D394" s="9" t="s">
        <v>1418</v>
      </c>
      <c r="E394" s="13" t="s">
        <v>1604</v>
      </c>
      <c r="F394" s="9" t="s">
        <v>1435</v>
      </c>
      <c r="G394" s="4">
        <v>736</v>
      </c>
    </row>
    <row r="395" spans="1:7" outlineLevel="2" x14ac:dyDescent="0.2">
      <c r="A395" s="8" t="s">
        <v>1617</v>
      </c>
      <c r="B395" s="44">
        <v>37022</v>
      </c>
      <c r="C395" s="9" t="s">
        <v>1512</v>
      </c>
      <c r="D395" s="9" t="s">
        <v>1418</v>
      </c>
      <c r="E395" s="13" t="s">
        <v>1604</v>
      </c>
      <c r="F395" s="9" t="s">
        <v>1435</v>
      </c>
      <c r="G395" s="4">
        <v>7200</v>
      </c>
    </row>
    <row r="396" spans="1:7" outlineLevel="2" x14ac:dyDescent="0.2">
      <c r="A396" s="8" t="s">
        <v>1431</v>
      </c>
      <c r="B396" s="44">
        <v>37027</v>
      </c>
      <c r="C396" s="9" t="s">
        <v>1451</v>
      </c>
      <c r="D396" s="9" t="s">
        <v>1418</v>
      </c>
      <c r="E396" s="13" t="s">
        <v>1604</v>
      </c>
      <c r="F396" s="9" t="s">
        <v>1427</v>
      </c>
      <c r="G396" s="4">
        <v>12200</v>
      </c>
    </row>
    <row r="397" spans="1:7" outlineLevel="2" x14ac:dyDescent="0.2">
      <c r="A397" s="8" t="s">
        <v>1618</v>
      </c>
      <c r="B397" s="44">
        <v>37028</v>
      </c>
      <c r="C397" s="9" t="s">
        <v>1512</v>
      </c>
      <c r="D397" s="9" t="s">
        <v>1418</v>
      </c>
      <c r="E397" s="13" t="s">
        <v>1604</v>
      </c>
      <c r="F397" s="9" t="s">
        <v>1435</v>
      </c>
      <c r="G397" s="4">
        <v>736</v>
      </c>
    </row>
    <row r="398" spans="1:7" outlineLevel="2" x14ac:dyDescent="0.2">
      <c r="A398" s="8" t="s">
        <v>1428</v>
      </c>
      <c r="B398" s="44">
        <v>37029</v>
      </c>
      <c r="C398" s="9" t="s">
        <v>1429</v>
      </c>
      <c r="D398" s="9" t="s">
        <v>1418</v>
      </c>
      <c r="E398" s="13" t="s">
        <v>1604</v>
      </c>
      <c r="F398" s="9" t="s">
        <v>1430</v>
      </c>
      <c r="G398" s="4">
        <v>0</v>
      </c>
    </row>
    <row r="399" spans="1:7" outlineLevel="2" x14ac:dyDescent="0.2">
      <c r="A399" s="8" t="s">
        <v>1148</v>
      </c>
      <c r="B399" s="44">
        <v>37032</v>
      </c>
      <c r="C399" s="9" t="s">
        <v>1619</v>
      </c>
      <c r="D399" s="9" t="s">
        <v>1418</v>
      </c>
      <c r="E399" s="13" t="s">
        <v>1604</v>
      </c>
      <c r="F399" s="9" t="s">
        <v>1435</v>
      </c>
      <c r="G399" s="4">
        <v>1913</v>
      </c>
    </row>
    <row r="400" spans="1:7" outlineLevel="2" x14ac:dyDescent="0.2">
      <c r="A400" s="8">
        <v>363426</v>
      </c>
      <c r="B400" s="44">
        <v>37033</v>
      </c>
      <c r="C400" s="9" t="s">
        <v>1607</v>
      </c>
      <c r="D400" s="9" t="s">
        <v>1418</v>
      </c>
      <c r="E400" s="13" t="s">
        <v>1604</v>
      </c>
      <c r="F400" s="9" t="s">
        <v>1423</v>
      </c>
      <c r="G400" s="4">
        <v>18272</v>
      </c>
    </row>
    <row r="401" spans="1:7" outlineLevel="2" x14ac:dyDescent="0.2">
      <c r="A401" s="8" t="s">
        <v>1541</v>
      </c>
      <c r="B401" s="44">
        <v>37033</v>
      </c>
      <c r="C401" s="9" t="s">
        <v>1542</v>
      </c>
      <c r="D401" s="9" t="s">
        <v>1418</v>
      </c>
      <c r="E401" s="13" t="s">
        <v>1604</v>
      </c>
      <c r="F401" s="9" t="s">
        <v>1435</v>
      </c>
      <c r="G401" s="4">
        <v>0</v>
      </c>
    </row>
    <row r="402" spans="1:7" outlineLevel="2" x14ac:dyDescent="0.2">
      <c r="A402" s="8" t="s">
        <v>1428</v>
      </c>
      <c r="B402" s="44">
        <v>37033</v>
      </c>
      <c r="C402" s="9" t="s">
        <v>1429</v>
      </c>
      <c r="D402" s="9" t="s">
        <v>1418</v>
      </c>
      <c r="E402" s="13" t="s">
        <v>1604</v>
      </c>
      <c r="F402" s="9" t="s">
        <v>1430</v>
      </c>
      <c r="G402" s="4">
        <v>0</v>
      </c>
    </row>
    <row r="403" spans="1:7" outlineLevel="2" x14ac:dyDescent="0.2">
      <c r="A403" s="8" t="s">
        <v>1428</v>
      </c>
      <c r="B403" s="44">
        <v>37033</v>
      </c>
      <c r="C403" s="9" t="s">
        <v>1429</v>
      </c>
      <c r="D403" s="9" t="s">
        <v>1418</v>
      </c>
      <c r="E403" s="13" t="s">
        <v>1604</v>
      </c>
      <c r="F403" s="9" t="s">
        <v>1430</v>
      </c>
      <c r="G403" s="4">
        <v>0</v>
      </c>
    </row>
    <row r="404" spans="1:7" outlineLevel="2" x14ac:dyDescent="0.2">
      <c r="A404" s="8" t="s">
        <v>1597</v>
      </c>
      <c r="B404" s="44">
        <v>37033</v>
      </c>
      <c r="C404" s="9" t="s">
        <v>1620</v>
      </c>
      <c r="D404" s="9" t="s">
        <v>1418</v>
      </c>
      <c r="E404" s="13" t="s">
        <v>1604</v>
      </c>
      <c r="F404" s="9" t="s">
        <v>1427</v>
      </c>
      <c r="G404" s="4">
        <v>1124</v>
      </c>
    </row>
    <row r="405" spans="1:7" outlineLevel="2" x14ac:dyDescent="0.2">
      <c r="A405" s="8" t="s">
        <v>1148</v>
      </c>
      <c r="B405" s="44">
        <v>37034</v>
      </c>
      <c r="C405" s="9" t="s">
        <v>1619</v>
      </c>
      <c r="D405" s="9" t="s">
        <v>1418</v>
      </c>
      <c r="E405" s="13" t="s">
        <v>1604</v>
      </c>
      <c r="F405" s="9" t="s">
        <v>1435</v>
      </c>
      <c r="G405" s="4">
        <v>1912</v>
      </c>
    </row>
    <row r="406" spans="1:7" outlineLevel="2" x14ac:dyDescent="0.2">
      <c r="A406" s="8" t="s">
        <v>1428</v>
      </c>
      <c r="B406" s="44">
        <v>37034</v>
      </c>
      <c r="C406" s="9" t="s">
        <v>1429</v>
      </c>
      <c r="D406" s="9" t="s">
        <v>1418</v>
      </c>
      <c r="E406" s="13" t="s">
        <v>1604</v>
      </c>
      <c r="F406" s="9" t="s">
        <v>1430</v>
      </c>
      <c r="G406" s="4">
        <v>0</v>
      </c>
    </row>
    <row r="407" spans="1:7" outlineLevel="2" x14ac:dyDescent="0.2">
      <c r="A407" s="8" t="s">
        <v>1621</v>
      </c>
      <c r="B407" s="44">
        <v>37034</v>
      </c>
      <c r="C407" s="9" t="s">
        <v>1162</v>
      </c>
      <c r="D407" s="9" t="s">
        <v>1418</v>
      </c>
      <c r="E407" s="13" t="s">
        <v>1604</v>
      </c>
      <c r="F407" s="9" t="s">
        <v>1430</v>
      </c>
      <c r="G407" s="4">
        <v>14872</v>
      </c>
    </row>
    <row r="408" spans="1:7" outlineLevel="2" x14ac:dyDescent="0.2">
      <c r="A408" s="8" t="s">
        <v>1622</v>
      </c>
      <c r="B408" s="44">
        <v>37034</v>
      </c>
      <c r="C408" s="9" t="s">
        <v>1429</v>
      </c>
      <c r="D408" s="9" t="s">
        <v>1418</v>
      </c>
      <c r="E408" s="13" t="s">
        <v>1604</v>
      </c>
      <c r="F408" s="9" t="s">
        <v>1430</v>
      </c>
      <c r="G408" s="4">
        <v>0</v>
      </c>
    </row>
    <row r="409" spans="1:7" outlineLevel="2" x14ac:dyDescent="0.2">
      <c r="A409" s="8" t="s">
        <v>1611</v>
      </c>
      <c r="B409" s="44">
        <v>37035</v>
      </c>
      <c r="C409" s="9" t="s">
        <v>1434</v>
      </c>
      <c r="D409" s="9" t="s">
        <v>1418</v>
      </c>
      <c r="E409" s="13" t="s">
        <v>1604</v>
      </c>
      <c r="F409" s="9" t="s">
        <v>1435</v>
      </c>
      <c r="G409" s="4">
        <v>-300</v>
      </c>
    </row>
    <row r="410" spans="1:7" outlineLevel="2" x14ac:dyDescent="0.2">
      <c r="A410" s="8" t="s">
        <v>1611</v>
      </c>
      <c r="B410" s="44">
        <v>37035</v>
      </c>
      <c r="C410" s="9" t="s">
        <v>1434</v>
      </c>
      <c r="D410" s="9" t="s">
        <v>1418</v>
      </c>
      <c r="E410" s="13" t="s">
        <v>1604</v>
      </c>
      <c r="F410" s="9" t="s">
        <v>1435</v>
      </c>
      <c r="G410" s="4">
        <v>450</v>
      </c>
    </row>
    <row r="411" spans="1:7" outlineLevel="2" x14ac:dyDescent="0.2">
      <c r="A411" s="8" t="s">
        <v>1618</v>
      </c>
      <c r="B411" s="44">
        <v>37035</v>
      </c>
      <c r="C411" s="9" t="s">
        <v>1512</v>
      </c>
      <c r="D411" s="9" t="s">
        <v>1418</v>
      </c>
      <c r="E411" s="13" t="s">
        <v>1604</v>
      </c>
      <c r="F411" s="9" t="s">
        <v>1435</v>
      </c>
      <c r="G411" s="4">
        <v>-736</v>
      </c>
    </row>
    <row r="412" spans="1:7" outlineLevel="2" x14ac:dyDescent="0.2">
      <c r="A412" s="8" t="s">
        <v>1618</v>
      </c>
      <c r="B412" s="44">
        <v>37035</v>
      </c>
      <c r="C412" s="9" t="s">
        <v>1512</v>
      </c>
      <c r="D412" s="9" t="s">
        <v>1418</v>
      </c>
      <c r="E412" s="13" t="s">
        <v>1604</v>
      </c>
      <c r="F412" s="9" t="s">
        <v>1435</v>
      </c>
      <c r="G412" s="4">
        <v>2185</v>
      </c>
    </row>
    <row r="413" spans="1:7" outlineLevel="2" x14ac:dyDescent="0.2">
      <c r="A413" s="8" t="s">
        <v>1623</v>
      </c>
      <c r="B413" s="44">
        <v>37035</v>
      </c>
      <c r="C413" s="9" t="s">
        <v>1512</v>
      </c>
      <c r="D413" s="9" t="s">
        <v>1418</v>
      </c>
      <c r="E413" s="13" t="s">
        <v>1604</v>
      </c>
      <c r="F413" s="9" t="s">
        <v>1435</v>
      </c>
      <c r="G413" s="4">
        <v>338</v>
      </c>
    </row>
    <row r="414" spans="1:7" outlineLevel="2" x14ac:dyDescent="0.2">
      <c r="A414" s="8" t="s">
        <v>1428</v>
      </c>
      <c r="B414" s="44">
        <v>37035</v>
      </c>
      <c r="C414" s="9" t="s">
        <v>1429</v>
      </c>
      <c r="D414" s="9" t="s">
        <v>1418</v>
      </c>
      <c r="E414" s="13" t="s">
        <v>1604</v>
      </c>
      <c r="F414" s="9" t="s">
        <v>1430</v>
      </c>
      <c r="G414" s="4">
        <v>0</v>
      </c>
    </row>
    <row r="415" spans="1:7" outlineLevel="2" x14ac:dyDescent="0.2">
      <c r="A415" s="8" t="s">
        <v>1428</v>
      </c>
      <c r="B415" s="44">
        <v>37035</v>
      </c>
      <c r="C415" s="9" t="s">
        <v>1429</v>
      </c>
      <c r="D415" s="9" t="s">
        <v>1418</v>
      </c>
      <c r="E415" s="13" t="s">
        <v>1604</v>
      </c>
      <c r="F415" s="9" t="s">
        <v>1430</v>
      </c>
      <c r="G415" s="4">
        <v>0</v>
      </c>
    </row>
    <row r="416" spans="1:7" outlineLevel="2" x14ac:dyDescent="0.2">
      <c r="A416" s="8" t="s">
        <v>1624</v>
      </c>
      <c r="B416" s="44">
        <v>37035</v>
      </c>
      <c r="C416" s="9" t="s">
        <v>1451</v>
      </c>
      <c r="D416" s="9" t="s">
        <v>1418</v>
      </c>
      <c r="E416" s="13" t="s">
        <v>1604</v>
      </c>
      <c r="F416" s="9" t="s">
        <v>1625</v>
      </c>
      <c r="G416" s="4">
        <v>12200</v>
      </c>
    </row>
    <row r="417" spans="1:7" outlineLevel="2" x14ac:dyDescent="0.2">
      <c r="A417" s="8" t="s">
        <v>1626</v>
      </c>
      <c r="B417" s="44">
        <v>37035</v>
      </c>
      <c r="C417" s="9" t="s">
        <v>1432</v>
      </c>
      <c r="D417" s="9" t="s">
        <v>1418</v>
      </c>
      <c r="E417" s="13" t="s">
        <v>1604</v>
      </c>
      <c r="F417" s="9" t="s">
        <v>1427</v>
      </c>
      <c r="G417" s="4">
        <v>6063</v>
      </c>
    </row>
    <row r="418" spans="1:7" outlineLevel="2" x14ac:dyDescent="0.2">
      <c r="A418" s="8" t="s">
        <v>1627</v>
      </c>
      <c r="B418" s="44">
        <v>37035</v>
      </c>
      <c r="C418" s="9" t="s">
        <v>1554</v>
      </c>
      <c r="D418" s="9" t="s">
        <v>1418</v>
      </c>
      <c r="E418" s="13" t="s">
        <v>1604</v>
      </c>
      <c r="F418" s="9" t="s">
        <v>1427</v>
      </c>
      <c r="G418" s="4">
        <v>0</v>
      </c>
    </row>
    <row r="419" spans="1:7" outlineLevel="2" x14ac:dyDescent="0.2">
      <c r="A419" s="8" t="s">
        <v>1628</v>
      </c>
      <c r="B419" s="44">
        <v>37035</v>
      </c>
      <c r="C419" s="9" t="s">
        <v>1554</v>
      </c>
      <c r="D419" s="9" t="s">
        <v>1418</v>
      </c>
      <c r="E419" s="13" t="s">
        <v>1604</v>
      </c>
      <c r="F419" s="9" t="s">
        <v>1427</v>
      </c>
      <c r="G419" s="4">
        <v>4542</v>
      </c>
    </row>
    <row r="420" spans="1:7" outlineLevel="2" x14ac:dyDescent="0.2">
      <c r="A420" s="8" t="s">
        <v>1629</v>
      </c>
      <c r="B420" s="44">
        <v>37035</v>
      </c>
      <c r="C420" s="9" t="s">
        <v>1554</v>
      </c>
      <c r="D420" s="9" t="s">
        <v>1418</v>
      </c>
      <c r="E420" s="13" t="s">
        <v>1604</v>
      </c>
      <c r="F420" s="9" t="s">
        <v>1427</v>
      </c>
      <c r="G420" s="4">
        <v>0</v>
      </c>
    </row>
    <row r="421" spans="1:7" outlineLevel="2" x14ac:dyDescent="0.2">
      <c r="A421" s="8" t="s">
        <v>1630</v>
      </c>
      <c r="B421" s="44">
        <v>37036</v>
      </c>
      <c r="C421" s="9" t="s">
        <v>1609</v>
      </c>
      <c r="D421" s="9" t="s">
        <v>1418</v>
      </c>
      <c r="E421" s="13" t="s">
        <v>1604</v>
      </c>
      <c r="F421" s="9" t="s">
        <v>1427</v>
      </c>
      <c r="G421" s="4">
        <v>713</v>
      </c>
    </row>
    <row r="422" spans="1:7" outlineLevel="2" x14ac:dyDescent="0.2">
      <c r="A422" s="8" t="s">
        <v>1606</v>
      </c>
      <c r="B422" s="44">
        <v>37036</v>
      </c>
      <c r="C422" s="9" t="s">
        <v>1607</v>
      </c>
      <c r="D422" s="9" t="s">
        <v>1418</v>
      </c>
      <c r="E422" s="13" t="s">
        <v>1604</v>
      </c>
      <c r="F422" s="9" t="s">
        <v>1423</v>
      </c>
      <c r="G422" s="4">
        <v>22096</v>
      </c>
    </row>
    <row r="423" spans="1:7" outlineLevel="2" x14ac:dyDescent="0.2">
      <c r="A423" s="8" t="s">
        <v>1631</v>
      </c>
      <c r="B423" s="44">
        <v>37040</v>
      </c>
      <c r="C423" s="9" t="s">
        <v>1581</v>
      </c>
      <c r="D423" s="9" t="s">
        <v>1418</v>
      </c>
      <c r="E423" s="13" t="s">
        <v>1604</v>
      </c>
      <c r="F423" s="9" t="s">
        <v>1427</v>
      </c>
      <c r="G423" s="4">
        <v>0</v>
      </c>
    </row>
    <row r="424" spans="1:7" outlineLevel="2" x14ac:dyDescent="0.2">
      <c r="A424" s="8" t="s">
        <v>1632</v>
      </c>
      <c r="B424" s="44">
        <v>37040</v>
      </c>
      <c r="C424" s="9" t="s">
        <v>1619</v>
      </c>
      <c r="D424" s="9" t="s">
        <v>1418</v>
      </c>
      <c r="E424" s="13" t="s">
        <v>1604</v>
      </c>
      <c r="F424" s="9" t="s">
        <v>1435</v>
      </c>
      <c r="G424" s="4">
        <v>1892</v>
      </c>
    </row>
    <row r="425" spans="1:7" outlineLevel="2" x14ac:dyDescent="0.2">
      <c r="A425" s="8" t="s">
        <v>1633</v>
      </c>
      <c r="B425" s="44">
        <v>37040</v>
      </c>
      <c r="C425" s="9" t="s">
        <v>1607</v>
      </c>
      <c r="D425" s="9" t="s">
        <v>1418</v>
      </c>
      <c r="E425" s="13" t="s">
        <v>1604</v>
      </c>
      <c r="F425" s="9" t="s">
        <v>1423</v>
      </c>
      <c r="G425" s="4">
        <v>22112</v>
      </c>
    </row>
    <row r="426" spans="1:7" outlineLevel="2" x14ac:dyDescent="0.2">
      <c r="A426" s="8" t="s">
        <v>1634</v>
      </c>
      <c r="B426" s="44">
        <v>37040</v>
      </c>
      <c r="C426" s="9" t="s">
        <v>1512</v>
      </c>
      <c r="D426" s="9" t="s">
        <v>1418</v>
      </c>
      <c r="E426" s="13" t="s">
        <v>1604</v>
      </c>
      <c r="F426" s="9" t="s">
        <v>1435</v>
      </c>
      <c r="G426" s="4">
        <v>3596</v>
      </c>
    </row>
    <row r="427" spans="1:7" outlineLevel="2" x14ac:dyDescent="0.2">
      <c r="A427" s="8" t="s">
        <v>1631</v>
      </c>
      <c r="B427" s="44">
        <v>37040</v>
      </c>
      <c r="C427" s="9" t="s">
        <v>1581</v>
      </c>
      <c r="D427" s="9" t="s">
        <v>1418</v>
      </c>
      <c r="E427" s="13" t="s">
        <v>1604</v>
      </c>
      <c r="F427" s="9" t="s">
        <v>1427</v>
      </c>
      <c r="G427" s="4">
        <v>18300</v>
      </c>
    </row>
    <row r="428" spans="1:7" outlineLevel="2" x14ac:dyDescent="0.2">
      <c r="A428" s="8" t="s">
        <v>1631</v>
      </c>
      <c r="B428" s="44">
        <v>37040</v>
      </c>
      <c r="C428" s="9" t="s">
        <v>1581</v>
      </c>
      <c r="D428" s="9" t="s">
        <v>1418</v>
      </c>
      <c r="E428" s="13" t="s">
        <v>1604</v>
      </c>
      <c r="F428" s="9" t="s">
        <v>1427</v>
      </c>
      <c r="G428" s="4">
        <v>12200</v>
      </c>
    </row>
    <row r="429" spans="1:7" outlineLevel="2" x14ac:dyDescent="0.2">
      <c r="A429" s="8" t="s">
        <v>1632</v>
      </c>
      <c r="B429" s="44">
        <v>37041</v>
      </c>
      <c r="C429" s="9" t="s">
        <v>1619</v>
      </c>
      <c r="D429" s="9" t="s">
        <v>1418</v>
      </c>
      <c r="E429" s="13" t="s">
        <v>1604</v>
      </c>
      <c r="F429" s="9" t="s">
        <v>1435</v>
      </c>
      <c r="G429" s="4">
        <v>1892</v>
      </c>
    </row>
    <row r="430" spans="1:7" outlineLevel="2" x14ac:dyDescent="0.2">
      <c r="A430" s="8" t="s">
        <v>1631</v>
      </c>
      <c r="B430" s="44">
        <v>37041</v>
      </c>
      <c r="C430" s="9" t="s">
        <v>1581</v>
      </c>
      <c r="D430" s="9" t="s">
        <v>1418</v>
      </c>
      <c r="E430" s="13" t="s">
        <v>1604</v>
      </c>
      <c r="F430" s="9" t="s">
        <v>1427</v>
      </c>
      <c r="G430" s="4">
        <v>0</v>
      </c>
    </row>
    <row r="431" spans="1:7" outlineLevel="2" x14ac:dyDescent="0.2">
      <c r="A431" s="8" t="s">
        <v>1635</v>
      </c>
      <c r="B431" s="44">
        <v>37042</v>
      </c>
      <c r="C431" s="9" t="s">
        <v>1636</v>
      </c>
      <c r="D431" s="9" t="s">
        <v>1418</v>
      </c>
      <c r="E431" s="13" t="s">
        <v>1604</v>
      </c>
      <c r="F431" s="9" t="s">
        <v>1452</v>
      </c>
      <c r="G431" s="4">
        <v>0</v>
      </c>
    </row>
    <row r="432" spans="1:7" outlineLevel="2" x14ac:dyDescent="0.2">
      <c r="A432" s="8" t="s">
        <v>1631</v>
      </c>
      <c r="B432" s="44">
        <v>37042</v>
      </c>
      <c r="C432" s="9" t="s">
        <v>1432</v>
      </c>
      <c r="D432" s="9" t="s">
        <v>1418</v>
      </c>
      <c r="E432" s="13" t="s">
        <v>1604</v>
      </c>
      <c r="F432" s="9" t="s">
        <v>1427</v>
      </c>
      <c r="G432" s="4">
        <v>4568</v>
      </c>
    </row>
    <row r="433" spans="1:7" outlineLevel="2" x14ac:dyDescent="0.2">
      <c r="A433" s="8" t="s">
        <v>1631</v>
      </c>
      <c r="B433" s="44">
        <v>37042</v>
      </c>
      <c r="C433" s="9" t="s">
        <v>1432</v>
      </c>
      <c r="D433" s="9" t="s">
        <v>1418</v>
      </c>
      <c r="E433" s="13" t="s">
        <v>1604</v>
      </c>
      <c r="F433" s="9" t="s">
        <v>1427</v>
      </c>
      <c r="G433" s="4">
        <v>9200</v>
      </c>
    </row>
    <row r="434" spans="1:7" outlineLevel="2" x14ac:dyDescent="0.2">
      <c r="A434" s="8" t="s">
        <v>1637</v>
      </c>
      <c r="B434" s="44">
        <v>37021</v>
      </c>
      <c r="C434" s="9" t="s">
        <v>1638</v>
      </c>
      <c r="D434" s="9" t="s">
        <v>1418</v>
      </c>
      <c r="E434" s="13" t="s">
        <v>1639</v>
      </c>
      <c r="F434" s="9" t="s">
        <v>1423</v>
      </c>
      <c r="G434" s="4">
        <v>90600</v>
      </c>
    </row>
    <row r="435" spans="1:7" s="15" customFormat="1" outlineLevel="1" x14ac:dyDescent="0.2">
      <c r="A435" s="14">
        <f>SUBTOTAL(3,A258:A434)</f>
        <v>177</v>
      </c>
      <c r="B435" s="42"/>
      <c r="D435" s="16" t="s">
        <v>2230</v>
      </c>
      <c r="G435" s="38">
        <f>SUM(G258:G434)</f>
        <v>869015.13000000012</v>
      </c>
    </row>
    <row r="436" spans="1:7" outlineLevel="2" x14ac:dyDescent="0.2">
      <c r="A436" s="8" t="s">
        <v>1703</v>
      </c>
      <c r="B436" s="44">
        <v>37012</v>
      </c>
      <c r="C436" s="9" t="s">
        <v>1704</v>
      </c>
      <c r="D436" s="9" t="s">
        <v>1642</v>
      </c>
      <c r="E436" s="13" t="s">
        <v>1054</v>
      </c>
      <c r="F436" s="9" t="s">
        <v>1705</v>
      </c>
      <c r="G436" s="4">
        <v>7650</v>
      </c>
    </row>
    <row r="437" spans="1:7" outlineLevel="2" x14ac:dyDescent="0.2">
      <c r="A437" s="8" t="s">
        <v>1706</v>
      </c>
      <c r="B437" s="44">
        <v>37012</v>
      </c>
      <c r="C437" s="9" t="s">
        <v>1641</v>
      </c>
      <c r="D437" s="9" t="s">
        <v>1642</v>
      </c>
      <c r="E437" s="13" t="s">
        <v>1054</v>
      </c>
      <c r="F437" s="9" t="s">
        <v>1643</v>
      </c>
      <c r="G437" s="4">
        <v>410</v>
      </c>
    </row>
    <row r="438" spans="1:7" outlineLevel="2" x14ac:dyDescent="0.2">
      <c r="A438" s="8" t="s">
        <v>1707</v>
      </c>
      <c r="B438" s="44">
        <v>37012</v>
      </c>
      <c r="C438" s="9" t="s">
        <v>1641</v>
      </c>
      <c r="D438" s="9" t="s">
        <v>1642</v>
      </c>
      <c r="E438" s="13" t="s">
        <v>1054</v>
      </c>
      <c r="F438" s="9" t="s">
        <v>1643</v>
      </c>
      <c r="G438" s="4">
        <v>500</v>
      </c>
    </row>
    <row r="439" spans="1:7" outlineLevel="2" x14ac:dyDescent="0.2">
      <c r="A439" s="8" t="s">
        <v>1708</v>
      </c>
      <c r="B439" s="44">
        <v>37012</v>
      </c>
      <c r="C439" s="9" t="s">
        <v>1704</v>
      </c>
      <c r="D439" s="9" t="s">
        <v>1642</v>
      </c>
      <c r="E439" s="13" t="s">
        <v>1054</v>
      </c>
      <c r="F439" s="9" t="s">
        <v>1705</v>
      </c>
      <c r="G439" s="4">
        <v>7650</v>
      </c>
    </row>
    <row r="440" spans="1:7" outlineLevel="2" x14ac:dyDescent="0.2">
      <c r="A440" s="8" t="s">
        <v>1709</v>
      </c>
      <c r="B440" s="44">
        <v>37012</v>
      </c>
      <c r="C440" s="9" t="s">
        <v>1710</v>
      </c>
      <c r="D440" s="9" t="s">
        <v>1642</v>
      </c>
      <c r="E440" s="13" t="s">
        <v>1054</v>
      </c>
      <c r="F440" s="9" t="s">
        <v>1711</v>
      </c>
      <c r="G440" s="4">
        <v>76250</v>
      </c>
    </row>
    <row r="441" spans="1:7" outlineLevel="2" x14ac:dyDescent="0.2">
      <c r="A441" s="8" t="s">
        <v>1712</v>
      </c>
      <c r="B441" s="44">
        <v>37012</v>
      </c>
      <c r="C441" s="9" t="s">
        <v>1704</v>
      </c>
      <c r="D441" s="9" t="s">
        <v>1642</v>
      </c>
      <c r="E441" s="13" t="s">
        <v>1054</v>
      </c>
      <c r="F441" s="9" t="s">
        <v>1705</v>
      </c>
      <c r="G441" s="4">
        <v>6000</v>
      </c>
    </row>
    <row r="442" spans="1:7" outlineLevel="2" x14ac:dyDescent="0.2">
      <c r="A442" s="8" t="s">
        <v>1713</v>
      </c>
      <c r="B442" s="44">
        <v>37012</v>
      </c>
      <c r="C442" s="9" t="s">
        <v>1641</v>
      </c>
      <c r="D442" s="9" t="s">
        <v>1642</v>
      </c>
      <c r="E442" s="13" t="s">
        <v>1054</v>
      </c>
      <c r="F442" s="9" t="s">
        <v>1643</v>
      </c>
      <c r="G442" s="4">
        <v>2500</v>
      </c>
    </row>
    <row r="443" spans="1:7" outlineLevel="2" x14ac:dyDescent="0.2">
      <c r="A443" s="8" t="s">
        <v>1714</v>
      </c>
      <c r="B443" s="44">
        <v>37012</v>
      </c>
      <c r="C443" s="9" t="s">
        <v>1294</v>
      </c>
      <c r="D443" s="9" t="s">
        <v>1642</v>
      </c>
      <c r="E443" s="13" t="s">
        <v>1054</v>
      </c>
      <c r="F443" s="9" t="s">
        <v>1711</v>
      </c>
      <c r="G443" s="4">
        <v>0</v>
      </c>
    </row>
    <row r="444" spans="1:7" outlineLevel="2" x14ac:dyDescent="0.2">
      <c r="A444" s="8" t="s">
        <v>1715</v>
      </c>
      <c r="B444" s="44">
        <v>37012</v>
      </c>
      <c r="C444" s="9" t="s">
        <v>1641</v>
      </c>
      <c r="D444" s="9" t="s">
        <v>1642</v>
      </c>
      <c r="E444" s="13" t="s">
        <v>1054</v>
      </c>
      <c r="F444" s="9" t="s">
        <v>1643</v>
      </c>
      <c r="G444" s="4">
        <v>3400</v>
      </c>
    </row>
    <row r="445" spans="1:7" outlineLevel="2" x14ac:dyDescent="0.2">
      <c r="A445" s="8" t="s">
        <v>1716</v>
      </c>
      <c r="B445" s="44">
        <v>37012</v>
      </c>
      <c r="C445" s="9" t="s">
        <v>1717</v>
      </c>
      <c r="D445" s="9" t="s">
        <v>1642</v>
      </c>
      <c r="E445" s="13" t="s">
        <v>1054</v>
      </c>
      <c r="F445" s="9" t="s">
        <v>1296</v>
      </c>
      <c r="G445" s="4">
        <v>509</v>
      </c>
    </row>
    <row r="446" spans="1:7" outlineLevel="2" x14ac:dyDescent="0.2">
      <c r="A446" s="8" t="s">
        <v>1718</v>
      </c>
      <c r="B446" s="44">
        <v>37012</v>
      </c>
      <c r="C446" s="9" t="s">
        <v>1719</v>
      </c>
      <c r="D446" s="9" t="s">
        <v>1642</v>
      </c>
      <c r="E446" s="13" t="s">
        <v>1054</v>
      </c>
      <c r="F446" s="9" t="s">
        <v>1655</v>
      </c>
      <c r="G446" s="4">
        <v>15483</v>
      </c>
    </row>
    <row r="447" spans="1:7" outlineLevel="2" x14ac:dyDescent="0.2">
      <c r="A447" s="8" t="s">
        <v>1720</v>
      </c>
      <c r="B447" s="44">
        <v>37012</v>
      </c>
      <c r="C447" s="9" t="s">
        <v>1721</v>
      </c>
      <c r="D447" s="9" t="s">
        <v>1642</v>
      </c>
      <c r="E447" s="13" t="s">
        <v>1054</v>
      </c>
      <c r="F447" s="9" t="s">
        <v>1560</v>
      </c>
      <c r="G447" s="4">
        <v>0</v>
      </c>
    </row>
    <row r="448" spans="1:7" outlineLevel="2" x14ac:dyDescent="0.2">
      <c r="A448" s="8" t="s">
        <v>1722</v>
      </c>
      <c r="B448" s="44">
        <v>37012</v>
      </c>
      <c r="C448" s="9" t="s">
        <v>1723</v>
      </c>
      <c r="D448" s="9" t="s">
        <v>1642</v>
      </c>
      <c r="E448" s="13" t="s">
        <v>1054</v>
      </c>
      <c r="F448" s="9" t="s">
        <v>1705</v>
      </c>
      <c r="G448" s="4">
        <v>3460</v>
      </c>
    </row>
    <row r="449" spans="1:7" outlineLevel="2" x14ac:dyDescent="0.2">
      <c r="A449" s="8" t="s">
        <v>1724</v>
      </c>
      <c r="B449" s="44">
        <v>37012</v>
      </c>
      <c r="C449" s="9" t="s">
        <v>1725</v>
      </c>
      <c r="D449" s="9" t="s">
        <v>1642</v>
      </c>
      <c r="E449" s="13" t="s">
        <v>1054</v>
      </c>
      <c r="F449" s="9" t="s">
        <v>1420</v>
      </c>
      <c r="G449" s="4">
        <v>1790</v>
      </c>
    </row>
    <row r="450" spans="1:7" outlineLevel="2" x14ac:dyDescent="0.2">
      <c r="A450" s="8" t="s">
        <v>1726</v>
      </c>
      <c r="B450" s="44">
        <v>37012</v>
      </c>
      <c r="C450" s="9" t="s">
        <v>1721</v>
      </c>
      <c r="D450" s="9" t="s">
        <v>1642</v>
      </c>
      <c r="E450" s="13" t="s">
        <v>1054</v>
      </c>
      <c r="F450" s="9" t="s">
        <v>1560</v>
      </c>
      <c r="G450" s="4">
        <v>0</v>
      </c>
    </row>
    <row r="451" spans="1:7" outlineLevel="2" x14ac:dyDescent="0.2">
      <c r="A451" s="8" t="s">
        <v>1727</v>
      </c>
      <c r="B451" s="44">
        <v>37012</v>
      </c>
      <c r="C451" s="9" t="s">
        <v>1294</v>
      </c>
      <c r="D451" s="9" t="s">
        <v>1642</v>
      </c>
      <c r="E451" s="13" t="s">
        <v>1054</v>
      </c>
      <c r="F451" s="9" t="s">
        <v>1711</v>
      </c>
      <c r="G451" s="4">
        <v>3035</v>
      </c>
    </row>
    <row r="452" spans="1:7" outlineLevel="2" x14ac:dyDescent="0.2">
      <c r="A452" s="8" t="s">
        <v>1728</v>
      </c>
      <c r="B452" s="44">
        <v>37012</v>
      </c>
      <c r="C452" s="9" t="s">
        <v>1725</v>
      </c>
      <c r="D452" s="9" t="s">
        <v>1642</v>
      </c>
      <c r="E452" s="13" t="s">
        <v>1054</v>
      </c>
      <c r="F452" s="9" t="s">
        <v>1420</v>
      </c>
      <c r="G452" s="4">
        <v>95</v>
      </c>
    </row>
    <row r="453" spans="1:7" outlineLevel="2" x14ac:dyDescent="0.2">
      <c r="A453" s="8" t="s">
        <v>1729</v>
      </c>
      <c r="B453" s="44">
        <v>37012</v>
      </c>
      <c r="C453" s="9" t="s">
        <v>1725</v>
      </c>
      <c r="D453" s="9" t="s">
        <v>1642</v>
      </c>
      <c r="E453" s="13" t="s">
        <v>1054</v>
      </c>
      <c r="F453" s="9" t="s">
        <v>1420</v>
      </c>
      <c r="G453" s="4">
        <v>3120</v>
      </c>
    </row>
    <row r="454" spans="1:7" outlineLevel="2" x14ac:dyDescent="0.2">
      <c r="A454" s="8" t="s">
        <v>1730</v>
      </c>
      <c r="B454" s="44">
        <v>37012</v>
      </c>
      <c r="C454" s="9" t="s">
        <v>1717</v>
      </c>
      <c r="D454" s="9" t="s">
        <v>1642</v>
      </c>
      <c r="E454" s="13" t="s">
        <v>1054</v>
      </c>
      <c r="F454" s="9" t="s">
        <v>1560</v>
      </c>
      <c r="G454" s="4">
        <v>245</v>
      </c>
    </row>
    <row r="455" spans="1:7" outlineLevel="2" x14ac:dyDescent="0.2">
      <c r="A455" s="8" t="s">
        <v>1731</v>
      </c>
      <c r="B455" s="44">
        <v>37012</v>
      </c>
      <c r="C455" s="9" t="s">
        <v>1294</v>
      </c>
      <c r="D455" s="9" t="s">
        <v>1642</v>
      </c>
      <c r="E455" s="13" t="s">
        <v>1054</v>
      </c>
      <c r="F455" s="9" t="s">
        <v>1711</v>
      </c>
      <c r="G455" s="4">
        <v>5000</v>
      </c>
    </row>
    <row r="456" spans="1:7" outlineLevel="2" x14ac:dyDescent="0.2">
      <c r="A456" s="8" t="s">
        <v>1732</v>
      </c>
      <c r="B456" s="44">
        <v>37012</v>
      </c>
      <c r="C456" s="9" t="s">
        <v>1725</v>
      </c>
      <c r="D456" s="9" t="s">
        <v>1642</v>
      </c>
      <c r="E456" s="13" t="s">
        <v>1054</v>
      </c>
      <c r="F456" s="9" t="s">
        <v>1420</v>
      </c>
      <c r="G456" s="4">
        <v>3570</v>
      </c>
    </row>
    <row r="457" spans="1:7" outlineLevel="2" x14ac:dyDescent="0.2">
      <c r="A457" s="8" t="s">
        <v>1733</v>
      </c>
      <c r="B457" s="44">
        <v>37012</v>
      </c>
      <c r="C457" s="9" t="s">
        <v>1417</v>
      </c>
      <c r="D457" s="9" t="s">
        <v>1642</v>
      </c>
      <c r="E457" s="13" t="s">
        <v>1054</v>
      </c>
      <c r="F457" s="9" t="s">
        <v>1420</v>
      </c>
      <c r="G457" s="4">
        <v>1732</v>
      </c>
    </row>
    <row r="458" spans="1:7" outlineLevel="2" x14ac:dyDescent="0.2">
      <c r="A458" s="8" t="s">
        <v>1734</v>
      </c>
      <c r="B458" s="44">
        <v>37012</v>
      </c>
      <c r="C458" s="9" t="s">
        <v>1717</v>
      </c>
      <c r="D458" s="9" t="s">
        <v>1642</v>
      </c>
      <c r="E458" s="13" t="s">
        <v>1054</v>
      </c>
      <c r="F458" s="9" t="s">
        <v>1560</v>
      </c>
      <c r="G458" s="4">
        <v>375</v>
      </c>
    </row>
    <row r="459" spans="1:7" outlineLevel="2" x14ac:dyDescent="0.2">
      <c r="A459" s="8" t="s">
        <v>1735</v>
      </c>
      <c r="B459" s="44">
        <v>37012</v>
      </c>
      <c r="C459" s="9" t="s">
        <v>1721</v>
      </c>
      <c r="D459" s="9" t="s">
        <v>1642</v>
      </c>
      <c r="E459" s="13" t="s">
        <v>1054</v>
      </c>
      <c r="F459" s="9" t="s">
        <v>1560</v>
      </c>
      <c r="G459" s="4">
        <v>730</v>
      </c>
    </row>
    <row r="460" spans="1:7" outlineLevel="2" x14ac:dyDescent="0.2">
      <c r="A460" s="8" t="s">
        <v>1736</v>
      </c>
      <c r="B460" s="44">
        <v>37012</v>
      </c>
      <c r="C460" s="9" t="s">
        <v>1737</v>
      </c>
      <c r="D460" s="9" t="s">
        <v>1642</v>
      </c>
      <c r="E460" s="13" t="s">
        <v>1054</v>
      </c>
      <c r="F460" s="9" t="s">
        <v>1560</v>
      </c>
      <c r="G460" s="4">
        <v>4300</v>
      </c>
    </row>
    <row r="461" spans="1:7" outlineLevel="2" x14ac:dyDescent="0.2">
      <c r="A461" s="8" t="s">
        <v>1738</v>
      </c>
      <c r="B461" s="44">
        <v>37012</v>
      </c>
      <c r="C461" s="9" t="s">
        <v>1737</v>
      </c>
      <c r="D461" s="9" t="s">
        <v>1642</v>
      </c>
      <c r="E461" s="13" t="s">
        <v>1054</v>
      </c>
      <c r="F461" s="9" t="s">
        <v>1560</v>
      </c>
      <c r="G461" s="4">
        <v>10630</v>
      </c>
    </row>
    <row r="462" spans="1:7" outlineLevel="2" x14ac:dyDescent="0.2">
      <c r="A462" s="8" t="s">
        <v>1739</v>
      </c>
      <c r="B462" s="44">
        <v>37012</v>
      </c>
      <c r="C462" s="9" t="s">
        <v>1159</v>
      </c>
      <c r="D462" s="9" t="s">
        <v>1642</v>
      </c>
      <c r="E462" s="13" t="s">
        <v>1054</v>
      </c>
      <c r="F462" s="9" t="s">
        <v>1691</v>
      </c>
      <c r="G462" s="4">
        <v>750</v>
      </c>
    </row>
    <row r="463" spans="1:7" outlineLevel="2" x14ac:dyDescent="0.2">
      <c r="A463" s="8" t="s">
        <v>1740</v>
      </c>
      <c r="B463" s="44">
        <v>37012</v>
      </c>
      <c r="C463" s="9" t="s">
        <v>1741</v>
      </c>
      <c r="D463" s="9" t="s">
        <v>1642</v>
      </c>
      <c r="E463" s="13" t="s">
        <v>1054</v>
      </c>
      <c r="F463" s="9" t="s">
        <v>1296</v>
      </c>
      <c r="G463" s="4">
        <v>6450</v>
      </c>
    </row>
    <row r="464" spans="1:7" outlineLevel="2" x14ac:dyDescent="0.2">
      <c r="A464" s="8" t="s">
        <v>1742</v>
      </c>
      <c r="B464" s="44">
        <v>37012</v>
      </c>
      <c r="C464" s="9" t="s">
        <v>1737</v>
      </c>
      <c r="D464" s="9" t="s">
        <v>1642</v>
      </c>
      <c r="E464" s="13" t="s">
        <v>1054</v>
      </c>
      <c r="F464" s="9" t="s">
        <v>1560</v>
      </c>
      <c r="G464" s="4">
        <v>150</v>
      </c>
    </row>
    <row r="465" spans="1:7" outlineLevel="2" x14ac:dyDescent="0.2">
      <c r="A465" s="8" t="s">
        <v>1743</v>
      </c>
      <c r="B465" s="44">
        <v>37012</v>
      </c>
      <c r="C465" s="9" t="s">
        <v>1744</v>
      </c>
      <c r="D465" s="9" t="s">
        <v>1642</v>
      </c>
      <c r="E465" s="13" t="s">
        <v>1054</v>
      </c>
      <c r="F465" s="9" t="s">
        <v>1560</v>
      </c>
      <c r="G465" s="4">
        <v>895</v>
      </c>
    </row>
    <row r="466" spans="1:7" outlineLevel="2" x14ac:dyDescent="0.2">
      <c r="A466" s="8" t="s">
        <v>1745</v>
      </c>
      <c r="B466" s="44">
        <v>37012</v>
      </c>
      <c r="C466" s="9" t="s">
        <v>1725</v>
      </c>
      <c r="D466" s="9" t="s">
        <v>1642</v>
      </c>
      <c r="E466" s="13" t="s">
        <v>1054</v>
      </c>
      <c r="F466" s="9" t="s">
        <v>1420</v>
      </c>
      <c r="G466" s="4">
        <v>0</v>
      </c>
    </row>
    <row r="467" spans="1:7" outlineLevel="2" x14ac:dyDescent="0.2">
      <c r="A467" s="8" t="s">
        <v>1746</v>
      </c>
      <c r="B467" s="44">
        <v>37012</v>
      </c>
      <c r="C467" s="9" t="s">
        <v>1294</v>
      </c>
      <c r="D467" s="9" t="s">
        <v>1642</v>
      </c>
      <c r="E467" s="13" t="s">
        <v>1054</v>
      </c>
      <c r="F467" s="9" t="s">
        <v>1711</v>
      </c>
      <c r="G467" s="4">
        <v>13575</v>
      </c>
    </row>
    <row r="468" spans="1:7" outlineLevel="2" x14ac:dyDescent="0.2">
      <c r="A468" s="8" t="s">
        <v>1747</v>
      </c>
      <c r="B468" s="44">
        <v>37012</v>
      </c>
      <c r="C468" s="9" t="s">
        <v>1294</v>
      </c>
      <c r="D468" s="9" t="s">
        <v>1642</v>
      </c>
      <c r="E468" s="13" t="s">
        <v>1054</v>
      </c>
      <c r="F468" s="9" t="s">
        <v>1711</v>
      </c>
      <c r="G468" s="4">
        <v>0</v>
      </c>
    </row>
    <row r="469" spans="1:7" outlineLevel="2" x14ac:dyDescent="0.2">
      <c r="A469" s="8" t="s">
        <v>1748</v>
      </c>
      <c r="B469" s="44">
        <v>37013</v>
      </c>
      <c r="C469" s="9" t="s">
        <v>1749</v>
      </c>
      <c r="D469" s="9" t="s">
        <v>1642</v>
      </c>
      <c r="E469" s="13" t="s">
        <v>1054</v>
      </c>
      <c r="F469" s="9" t="s">
        <v>1445</v>
      </c>
      <c r="G469" s="4">
        <v>2500</v>
      </c>
    </row>
    <row r="470" spans="1:7" outlineLevel="2" x14ac:dyDescent="0.2">
      <c r="A470" s="8" t="s">
        <v>1750</v>
      </c>
      <c r="B470" s="44">
        <v>37013</v>
      </c>
      <c r="C470" s="9" t="s">
        <v>1294</v>
      </c>
      <c r="D470" s="9" t="s">
        <v>1642</v>
      </c>
      <c r="E470" s="13" t="s">
        <v>1054</v>
      </c>
      <c r="F470" s="9" t="s">
        <v>1711</v>
      </c>
      <c r="G470" s="4">
        <v>0</v>
      </c>
    </row>
    <row r="471" spans="1:7" outlineLevel="2" x14ac:dyDescent="0.2">
      <c r="A471" s="8" t="s">
        <v>1751</v>
      </c>
      <c r="B471" s="44">
        <v>37013</v>
      </c>
      <c r="C471" s="9" t="s">
        <v>1721</v>
      </c>
      <c r="D471" s="9" t="s">
        <v>1642</v>
      </c>
      <c r="E471" s="13" t="s">
        <v>1054</v>
      </c>
      <c r="F471" s="9" t="s">
        <v>1560</v>
      </c>
      <c r="G471" s="4">
        <v>0</v>
      </c>
    </row>
    <row r="472" spans="1:7" outlineLevel="2" x14ac:dyDescent="0.2">
      <c r="A472" s="8" t="s">
        <v>1752</v>
      </c>
      <c r="B472" s="44">
        <v>37013</v>
      </c>
      <c r="C472" s="9" t="s">
        <v>1719</v>
      </c>
      <c r="D472" s="9" t="s">
        <v>1642</v>
      </c>
      <c r="E472" s="13" t="s">
        <v>1054</v>
      </c>
      <c r="F472" s="9" t="s">
        <v>1655</v>
      </c>
      <c r="G472" s="4">
        <v>17630</v>
      </c>
    </row>
    <row r="473" spans="1:7" outlineLevel="2" x14ac:dyDescent="0.2">
      <c r="A473" s="8" t="s">
        <v>1753</v>
      </c>
      <c r="B473" s="44">
        <v>37013</v>
      </c>
      <c r="C473" s="9" t="s">
        <v>1721</v>
      </c>
      <c r="D473" s="9" t="s">
        <v>1642</v>
      </c>
      <c r="E473" s="13" t="s">
        <v>1054</v>
      </c>
      <c r="F473" s="9" t="s">
        <v>1560</v>
      </c>
      <c r="G473" s="4">
        <v>0</v>
      </c>
    </row>
    <row r="474" spans="1:7" outlineLevel="2" x14ac:dyDescent="0.2">
      <c r="A474" s="8" t="s">
        <v>1754</v>
      </c>
      <c r="B474" s="44">
        <v>37013</v>
      </c>
      <c r="C474" s="9" t="s">
        <v>1725</v>
      </c>
      <c r="D474" s="9" t="s">
        <v>1642</v>
      </c>
      <c r="E474" s="13" t="s">
        <v>1054</v>
      </c>
      <c r="F474" s="9" t="s">
        <v>1420</v>
      </c>
      <c r="G474" s="4">
        <v>0</v>
      </c>
    </row>
    <row r="475" spans="1:7" outlineLevel="2" x14ac:dyDescent="0.2">
      <c r="A475" s="8" t="s">
        <v>1755</v>
      </c>
      <c r="B475" s="44">
        <v>37013</v>
      </c>
      <c r="C475" s="9" t="s">
        <v>1725</v>
      </c>
      <c r="D475" s="9" t="s">
        <v>1642</v>
      </c>
      <c r="E475" s="13" t="s">
        <v>1054</v>
      </c>
      <c r="F475" s="9" t="s">
        <v>1420</v>
      </c>
      <c r="G475" s="4">
        <v>0</v>
      </c>
    </row>
    <row r="476" spans="1:7" outlineLevel="2" x14ac:dyDescent="0.2">
      <c r="A476" s="8" t="s">
        <v>1756</v>
      </c>
      <c r="B476" s="44">
        <v>37013</v>
      </c>
      <c r="C476" s="9" t="s">
        <v>1725</v>
      </c>
      <c r="D476" s="9" t="s">
        <v>1642</v>
      </c>
      <c r="E476" s="13" t="s">
        <v>1054</v>
      </c>
      <c r="F476" s="9" t="s">
        <v>1420</v>
      </c>
      <c r="G476" s="4">
        <v>0</v>
      </c>
    </row>
    <row r="477" spans="1:7" outlineLevel="2" x14ac:dyDescent="0.2">
      <c r="A477" s="8" t="s">
        <v>1757</v>
      </c>
      <c r="B477" s="44">
        <v>37013</v>
      </c>
      <c r="C477" s="9" t="s">
        <v>1758</v>
      </c>
      <c r="D477" s="9" t="s">
        <v>1642</v>
      </c>
      <c r="E477" s="13" t="s">
        <v>1054</v>
      </c>
      <c r="F477" s="9" t="s">
        <v>1420</v>
      </c>
      <c r="G477" s="4">
        <v>105</v>
      </c>
    </row>
    <row r="478" spans="1:7" outlineLevel="2" x14ac:dyDescent="0.2">
      <c r="A478" s="8" t="s">
        <v>1759</v>
      </c>
      <c r="B478" s="44">
        <v>37013</v>
      </c>
      <c r="C478" s="9" t="s">
        <v>1159</v>
      </c>
      <c r="D478" s="9" t="s">
        <v>1642</v>
      </c>
      <c r="E478" s="13" t="s">
        <v>1054</v>
      </c>
      <c r="F478" s="9" t="s">
        <v>1691</v>
      </c>
      <c r="G478" s="4">
        <v>-5230</v>
      </c>
    </row>
    <row r="479" spans="1:7" outlineLevel="2" x14ac:dyDescent="0.2">
      <c r="A479" s="8" t="s">
        <v>1760</v>
      </c>
      <c r="B479" s="44">
        <v>37013</v>
      </c>
      <c r="C479" s="9" t="s">
        <v>1704</v>
      </c>
      <c r="D479" s="9" t="s">
        <v>1642</v>
      </c>
      <c r="E479" s="13" t="s">
        <v>1054</v>
      </c>
      <c r="F479" s="9" t="s">
        <v>1705</v>
      </c>
      <c r="G479" s="4">
        <v>15300</v>
      </c>
    </row>
    <row r="480" spans="1:7" outlineLevel="2" x14ac:dyDescent="0.2">
      <c r="A480" s="8" t="s">
        <v>1761</v>
      </c>
      <c r="B480" s="44">
        <v>37013</v>
      </c>
      <c r="C480" s="9" t="s">
        <v>1704</v>
      </c>
      <c r="D480" s="9" t="s">
        <v>1642</v>
      </c>
      <c r="E480" s="13" t="s">
        <v>1054</v>
      </c>
      <c r="F480" s="9" t="s">
        <v>1705</v>
      </c>
      <c r="G480" s="4">
        <v>3825</v>
      </c>
    </row>
    <row r="481" spans="1:7" outlineLevel="2" x14ac:dyDescent="0.2">
      <c r="A481" s="8" t="s">
        <v>1762</v>
      </c>
      <c r="B481" s="44">
        <v>37013</v>
      </c>
      <c r="C481" s="9" t="s">
        <v>1744</v>
      </c>
      <c r="D481" s="9" t="s">
        <v>1642</v>
      </c>
      <c r="E481" s="13" t="s">
        <v>1054</v>
      </c>
      <c r="F481" s="9" t="s">
        <v>1560</v>
      </c>
      <c r="G481" s="4">
        <v>1575</v>
      </c>
    </row>
    <row r="482" spans="1:7" outlineLevel="2" x14ac:dyDescent="0.2">
      <c r="A482" s="8" t="s">
        <v>1763</v>
      </c>
      <c r="B482" s="44">
        <v>37013</v>
      </c>
      <c r="C482" s="9" t="s">
        <v>1764</v>
      </c>
      <c r="D482" s="9" t="s">
        <v>1642</v>
      </c>
      <c r="E482" s="13" t="s">
        <v>1054</v>
      </c>
      <c r="F482" s="9" t="s">
        <v>1705</v>
      </c>
      <c r="G482" s="4">
        <v>9200</v>
      </c>
    </row>
    <row r="483" spans="1:7" outlineLevel="2" x14ac:dyDescent="0.2">
      <c r="A483" s="8" t="s">
        <v>1765</v>
      </c>
      <c r="B483" s="44">
        <v>37013</v>
      </c>
      <c r="C483" s="9" t="s">
        <v>1766</v>
      </c>
      <c r="D483" s="9" t="s">
        <v>1642</v>
      </c>
      <c r="E483" s="13" t="s">
        <v>1054</v>
      </c>
      <c r="F483" s="9" t="s">
        <v>1560</v>
      </c>
      <c r="G483" s="4">
        <v>3600</v>
      </c>
    </row>
    <row r="484" spans="1:7" outlineLevel="2" x14ac:dyDescent="0.2">
      <c r="A484" s="8" t="s">
        <v>1767</v>
      </c>
      <c r="B484" s="44">
        <v>37013</v>
      </c>
      <c r="C484" s="9" t="s">
        <v>1749</v>
      </c>
      <c r="D484" s="9" t="s">
        <v>1642</v>
      </c>
      <c r="E484" s="13" t="s">
        <v>1054</v>
      </c>
      <c r="F484" s="9" t="s">
        <v>1445</v>
      </c>
      <c r="G484" s="4">
        <v>12500</v>
      </c>
    </row>
    <row r="485" spans="1:7" outlineLevel="2" x14ac:dyDescent="0.2">
      <c r="A485" s="8" t="s">
        <v>1768</v>
      </c>
      <c r="B485" s="44">
        <v>37013</v>
      </c>
      <c r="C485" s="9" t="s">
        <v>1769</v>
      </c>
      <c r="D485" s="9" t="s">
        <v>1642</v>
      </c>
      <c r="E485" s="13" t="s">
        <v>1054</v>
      </c>
      <c r="F485" s="9" t="s">
        <v>1705</v>
      </c>
      <c r="G485" s="4">
        <v>240</v>
      </c>
    </row>
    <row r="486" spans="1:7" outlineLevel="2" x14ac:dyDescent="0.2">
      <c r="A486" s="8" t="s">
        <v>1770</v>
      </c>
      <c r="B486" s="44">
        <v>37013</v>
      </c>
      <c r="C486" s="9" t="s">
        <v>1771</v>
      </c>
      <c r="D486" s="9" t="s">
        <v>1642</v>
      </c>
      <c r="E486" s="13" t="s">
        <v>1054</v>
      </c>
      <c r="F486" s="9" t="s">
        <v>1420</v>
      </c>
      <c r="G486" s="4">
        <v>300</v>
      </c>
    </row>
    <row r="487" spans="1:7" outlineLevel="2" x14ac:dyDescent="0.2">
      <c r="A487" s="8" t="s">
        <v>1772</v>
      </c>
      <c r="B487" s="44">
        <v>37013</v>
      </c>
      <c r="C487" s="9" t="s">
        <v>1704</v>
      </c>
      <c r="D487" s="9" t="s">
        <v>1642</v>
      </c>
      <c r="E487" s="13" t="s">
        <v>1054</v>
      </c>
      <c r="F487" s="9" t="s">
        <v>1705</v>
      </c>
      <c r="G487" s="4">
        <v>3000</v>
      </c>
    </row>
    <row r="488" spans="1:7" outlineLevel="2" x14ac:dyDescent="0.2">
      <c r="A488" s="8" t="s">
        <v>1773</v>
      </c>
      <c r="B488" s="44">
        <v>37013</v>
      </c>
      <c r="C488" s="9" t="s">
        <v>1774</v>
      </c>
      <c r="D488" s="9" t="s">
        <v>1642</v>
      </c>
      <c r="E488" s="13" t="s">
        <v>1054</v>
      </c>
      <c r="F488" s="9" t="s">
        <v>1560</v>
      </c>
      <c r="G488" s="4">
        <v>7300</v>
      </c>
    </row>
    <row r="489" spans="1:7" outlineLevel="2" x14ac:dyDescent="0.2">
      <c r="A489" s="8" t="s">
        <v>1775</v>
      </c>
      <c r="B489" s="44">
        <v>37013</v>
      </c>
      <c r="C489" s="9" t="s">
        <v>1641</v>
      </c>
      <c r="D489" s="9" t="s">
        <v>1642</v>
      </c>
      <c r="E489" s="13" t="s">
        <v>1054</v>
      </c>
      <c r="F489" s="9" t="s">
        <v>1643</v>
      </c>
      <c r="G489" s="4">
        <v>1000</v>
      </c>
    </row>
    <row r="490" spans="1:7" outlineLevel="2" x14ac:dyDescent="0.2">
      <c r="A490" s="8" t="s">
        <v>1776</v>
      </c>
      <c r="B490" s="44">
        <v>37013</v>
      </c>
      <c r="C490" s="9" t="s">
        <v>1641</v>
      </c>
      <c r="D490" s="9" t="s">
        <v>1642</v>
      </c>
      <c r="E490" s="13" t="s">
        <v>1054</v>
      </c>
      <c r="F490" s="9" t="s">
        <v>1643</v>
      </c>
      <c r="G490" s="4">
        <v>6250</v>
      </c>
    </row>
    <row r="491" spans="1:7" outlineLevel="2" x14ac:dyDescent="0.2">
      <c r="A491" s="8" t="s">
        <v>1777</v>
      </c>
      <c r="B491" s="44">
        <v>37014</v>
      </c>
      <c r="C491" s="9" t="s">
        <v>1778</v>
      </c>
      <c r="D491" s="9" t="s">
        <v>1642</v>
      </c>
      <c r="E491" s="13" t="s">
        <v>1054</v>
      </c>
      <c r="F491" s="9" t="s">
        <v>1420</v>
      </c>
      <c r="G491" s="4">
        <v>0</v>
      </c>
    </row>
    <row r="492" spans="1:7" outlineLevel="2" x14ac:dyDescent="0.2">
      <c r="A492" s="8" t="s">
        <v>1779</v>
      </c>
      <c r="B492" s="44">
        <v>37014</v>
      </c>
      <c r="C492" s="9" t="s">
        <v>1294</v>
      </c>
      <c r="D492" s="9" t="s">
        <v>1642</v>
      </c>
      <c r="E492" s="13" t="s">
        <v>1054</v>
      </c>
      <c r="F492" s="9" t="s">
        <v>1711</v>
      </c>
      <c r="G492" s="4">
        <v>2425</v>
      </c>
    </row>
    <row r="493" spans="1:7" outlineLevel="2" x14ac:dyDescent="0.2">
      <c r="A493" s="8" t="s">
        <v>1780</v>
      </c>
      <c r="B493" s="44">
        <v>37014</v>
      </c>
      <c r="C493" s="9" t="s">
        <v>1417</v>
      </c>
      <c r="D493" s="9" t="s">
        <v>1642</v>
      </c>
      <c r="E493" s="13" t="s">
        <v>1054</v>
      </c>
      <c r="F493" s="9" t="s">
        <v>1420</v>
      </c>
      <c r="G493" s="4">
        <v>1725</v>
      </c>
    </row>
    <row r="494" spans="1:7" outlineLevel="2" x14ac:dyDescent="0.2">
      <c r="A494" s="8" t="s">
        <v>1781</v>
      </c>
      <c r="B494" s="44">
        <v>37014</v>
      </c>
      <c r="C494" s="9" t="s">
        <v>1294</v>
      </c>
      <c r="D494" s="9" t="s">
        <v>1642</v>
      </c>
      <c r="E494" s="13" t="s">
        <v>1054</v>
      </c>
      <c r="F494" s="9" t="s">
        <v>1296</v>
      </c>
      <c r="G494" s="4">
        <v>5510</v>
      </c>
    </row>
    <row r="495" spans="1:7" outlineLevel="2" x14ac:dyDescent="0.2">
      <c r="A495" s="8" t="s">
        <v>1782</v>
      </c>
      <c r="B495" s="44">
        <v>37014</v>
      </c>
      <c r="C495" s="9" t="s">
        <v>1725</v>
      </c>
      <c r="D495" s="9" t="s">
        <v>1642</v>
      </c>
      <c r="E495" s="13" t="s">
        <v>1054</v>
      </c>
      <c r="F495" s="9" t="s">
        <v>1420</v>
      </c>
      <c r="G495" s="4">
        <v>1538</v>
      </c>
    </row>
    <row r="496" spans="1:7" outlineLevel="2" x14ac:dyDescent="0.2">
      <c r="A496" s="8" t="s">
        <v>1783</v>
      </c>
      <c r="B496" s="44">
        <v>37014</v>
      </c>
      <c r="C496" s="9" t="s">
        <v>1784</v>
      </c>
      <c r="D496" s="9" t="s">
        <v>1642</v>
      </c>
      <c r="E496" s="13" t="s">
        <v>1054</v>
      </c>
      <c r="F496" s="9" t="s">
        <v>1560</v>
      </c>
      <c r="G496" s="4">
        <v>250</v>
      </c>
    </row>
    <row r="497" spans="1:7" outlineLevel="2" x14ac:dyDescent="0.2">
      <c r="A497" s="8" t="s">
        <v>1785</v>
      </c>
      <c r="B497" s="44">
        <v>37014</v>
      </c>
      <c r="C497" s="9" t="s">
        <v>1737</v>
      </c>
      <c r="D497" s="9" t="s">
        <v>1642</v>
      </c>
      <c r="E497" s="13" t="s">
        <v>1054</v>
      </c>
      <c r="F497" s="9" t="s">
        <v>1560</v>
      </c>
      <c r="G497" s="4">
        <v>965</v>
      </c>
    </row>
    <row r="498" spans="1:7" outlineLevel="2" x14ac:dyDescent="0.2">
      <c r="A498" s="8" t="s">
        <v>1786</v>
      </c>
      <c r="B498" s="44">
        <v>37014</v>
      </c>
      <c r="C498" s="9" t="s">
        <v>1294</v>
      </c>
      <c r="D498" s="9" t="s">
        <v>1642</v>
      </c>
      <c r="E498" s="13" t="s">
        <v>1054</v>
      </c>
      <c r="F498" s="9" t="s">
        <v>1296</v>
      </c>
      <c r="G498" s="4">
        <v>1935</v>
      </c>
    </row>
    <row r="499" spans="1:7" outlineLevel="2" x14ac:dyDescent="0.2">
      <c r="A499" s="8" t="s">
        <v>1787</v>
      </c>
      <c r="B499" s="44">
        <v>37014</v>
      </c>
      <c r="C499" s="9" t="s">
        <v>1159</v>
      </c>
      <c r="D499" s="9" t="s">
        <v>1642</v>
      </c>
      <c r="E499" s="13" t="s">
        <v>1054</v>
      </c>
      <c r="F499" s="9" t="s">
        <v>1691</v>
      </c>
      <c r="G499" s="4">
        <v>0</v>
      </c>
    </row>
    <row r="500" spans="1:7" outlineLevel="2" x14ac:dyDescent="0.2">
      <c r="A500" s="8" t="s">
        <v>1788</v>
      </c>
      <c r="B500" s="44">
        <v>37014</v>
      </c>
      <c r="C500" s="9" t="s">
        <v>1294</v>
      </c>
      <c r="D500" s="9" t="s">
        <v>1642</v>
      </c>
      <c r="E500" s="13" t="s">
        <v>1054</v>
      </c>
      <c r="F500" s="9" t="s">
        <v>1296</v>
      </c>
      <c r="G500" s="4">
        <v>1155</v>
      </c>
    </row>
    <row r="501" spans="1:7" outlineLevel="2" x14ac:dyDescent="0.2">
      <c r="A501" s="8" t="s">
        <v>1789</v>
      </c>
      <c r="B501" s="44">
        <v>37014</v>
      </c>
      <c r="C501" s="9" t="s">
        <v>1790</v>
      </c>
      <c r="D501" s="9" t="s">
        <v>1642</v>
      </c>
      <c r="E501" s="13" t="s">
        <v>1054</v>
      </c>
      <c r="F501" s="9" t="s">
        <v>1691</v>
      </c>
      <c r="G501" s="4">
        <v>21175</v>
      </c>
    </row>
    <row r="502" spans="1:7" outlineLevel="2" x14ac:dyDescent="0.2">
      <c r="A502" s="8" t="s">
        <v>1791</v>
      </c>
      <c r="B502" s="44">
        <v>37014</v>
      </c>
      <c r="C502" s="9" t="s">
        <v>1790</v>
      </c>
      <c r="D502" s="9" t="s">
        <v>1642</v>
      </c>
      <c r="E502" s="13" t="s">
        <v>1054</v>
      </c>
      <c r="F502" s="9" t="s">
        <v>1691</v>
      </c>
      <c r="G502" s="4">
        <v>0</v>
      </c>
    </row>
    <row r="503" spans="1:7" outlineLevel="2" x14ac:dyDescent="0.2">
      <c r="A503" s="8" t="s">
        <v>1792</v>
      </c>
      <c r="B503" s="44">
        <v>37014</v>
      </c>
      <c r="C503" s="9" t="s">
        <v>1641</v>
      </c>
      <c r="D503" s="9" t="s">
        <v>1642</v>
      </c>
      <c r="E503" s="13" t="s">
        <v>1054</v>
      </c>
      <c r="F503" s="9" t="s">
        <v>1643</v>
      </c>
      <c r="G503" s="4">
        <v>31250</v>
      </c>
    </row>
    <row r="504" spans="1:7" outlineLevel="2" x14ac:dyDescent="0.2">
      <c r="A504" s="8" t="s">
        <v>1793</v>
      </c>
      <c r="B504" s="44">
        <v>37014</v>
      </c>
      <c r="C504" s="9" t="s">
        <v>1794</v>
      </c>
      <c r="D504" s="9" t="s">
        <v>1642</v>
      </c>
      <c r="E504" s="13" t="s">
        <v>1054</v>
      </c>
      <c r="F504" s="9" t="s">
        <v>1643</v>
      </c>
      <c r="G504" s="4">
        <v>500</v>
      </c>
    </row>
    <row r="505" spans="1:7" outlineLevel="2" x14ac:dyDescent="0.2">
      <c r="A505" s="8" t="s">
        <v>1795</v>
      </c>
      <c r="B505" s="44">
        <v>37014</v>
      </c>
      <c r="C505" s="9" t="s">
        <v>1796</v>
      </c>
      <c r="D505" s="9" t="s">
        <v>1642</v>
      </c>
      <c r="E505" s="13" t="s">
        <v>1054</v>
      </c>
      <c r="F505" s="9" t="s">
        <v>1560</v>
      </c>
      <c r="G505" s="4">
        <v>125</v>
      </c>
    </row>
    <row r="506" spans="1:7" outlineLevel="2" x14ac:dyDescent="0.2">
      <c r="A506" s="8" t="s">
        <v>1797</v>
      </c>
      <c r="B506" s="44">
        <v>37014</v>
      </c>
      <c r="C506" s="9" t="s">
        <v>1794</v>
      </c>
      <c r="D506" s="9" t="s">
        <v>1642</v>
      </c>
      <c r="E506" s="13" t="s">
        <v>1054</v>
      </c>
      <c r="F506" s="9" t="s">
        <v>1643</v>
      </c>
      <c r="G506" s="4">
        <v>9000</v>
      </c>
    </row>
    <row r="507" spans="1:7" outlineLevel="2" x14ac:dyDescent="0.2">
      <c r="A507" s="8" t="s">
        <v>1798</v>
      </c>
      <c r="B507" s="44">
        <v>37015</v>
      </c>
      <c r="C507" s="9" t="s">
        <v>1790</v>
      </c>
      <c r="D507" s="9" t="s">
        <v>1642</v>
      </c>
      <c r="E507" s="13" t="s">
        <v>1054</v>
      </c>
      <c r="F507" s="9" t="s">
        <v>1691</v>
      </c>
      <c r="G507" s="4">
        <v>50000</v>
      </c>
    </row>
    <row r="508" spans="1:7" outlineLevel="2" x14ac:dyDescent="0.2">
      <c r="A508" s="8" t="s">
        <v>1799</v>
      </c>
      <c r="B508" s="44">
        <v>37015</v>
      </c>
      <c r="C508" s="9" t="s">
        <v>1800</v>
      </c>
      <c r="D508" s="9" t="s">
        <v>1642</v>
      </c>
      <c r="E508" s="13" t="s">
        <v>1054</v>
      </c>
      <c r="F508" s="9" t="s">
        <v>1801</v>
      </c>
      <c r="G508" s="4">
        <v>0</v>
      </c>
    </row>
    <row r="509" spans="1:7" outlineLevel="2" x14ac:dyDescent="0.2">
      <c r="A509" s="8" t="s">
        <v>1802</v>
      </c>
      <c r="B509" s="44">
        <v>37015</v>
      </c>
      <c r="C509" s="9" t="s">
        <v>1091</v>
      </c>
      <c r="D509" s="9" t="s">
        <v>1642</v>
      </c>
      <c r="E509" s="13" t="s">
        <v>1054</v>
      </c>
      <c r="F509" s="9" t="s">
        <v>1803</v>
      </c>
      <c r="G509" s="4">
        <v>604</v>
      </c>
    </row>
    <row r="510" spans="1:7" outlineLevel="2" x14ac:dyDescent="0.2">
      <c r="A510" s="8" t="s">
        <v>1804</v>
      </c>
      <c r="B510" s="44">
        <v>37015</v>
      </c>
      <c r="C510" s="9" t="s">
        <v>1805</v>
      </c>
      <c r="D510" s="9" t="s">
        <v>1642</v>
      </c>
      <c r="E510" s="13" t="s">
        <v>1054</v>
      </c>
      <c r="F510" s="9" t="s">
        <v>1705</v>
      </c>
      <c r="G510" s="4">
        <v>2635</v>
      </c>
    </row>
    <row r="511" spans="1:7" outlineLevel="2" x14ac:dyDescent="0.2">
      <c r="A511" s="8" t="s">
        <v>1806</v>
      </c>
      <c r="B511" s="44">
        <v>37015</v>
      </c>
      <c r="C511" s="9" t="s">
        <v>1721</v>
      </c>
      <c r="D511" s="9" t="s">
        <v>1642</v>
      </c>
      <c r="E511" s="13" t="s">
        <v>1054</v>
      </c>
      <c r="F511" s="9" t="s">
        <v>1560</v>
      </c>
      <c r="G511" s="4">
        <v>0</v>
      </c>
    </row>
    <row r="512" spans="1:7" outlineLevel="2" x14ac:dyDescent="0.2">
      <c r="A512" s="8" t="s">
        <v>1807</v>
      </c>
      <c r="B512" s="44">
        <v>37015</v>
      </c>
      <c r="C512" s="9" t="s">
        <v>1784</v>
      </c>
      <c r="D512" s="9" t="s">
        <v>1642</v>
      </c>
      <c r="E512" s="13" t="s">
        <v>1054</v>
      </c>
      <c r="F512" s="9" t="s">
        <v>1560</v>
      </c>
      <c r="G512" s="4">
        <v>1085</v>
      </c>
    </row>
    <row r="513" spans="1:7" outlineLevel="2" x14ac:dyDescent="0.2">
      <c r="A513" s="8" t="s">
        <v>1808</v>
      </c>
      <c r="B513" s="44">
        <v>37015</v>
      </c>
      <c r="C513" s="9" t="s">
        <v>1725</v>
      </c>
      <c r="D513" s="9" t="s">
        <v>1642</v>
      </c>
      <c r="E513" s="13" t="s">
        <v>1054</v>
      </c>
      <c r="F513" s="9" t="s">
        <v>1420</v>
      </c>
      <c r="G513" s="4">
        <v>1400</v>
      </c>
    </row>
    <row r="514" spans="1:7" outlineLevel="2" x14ac:dyDescent="0.2">
      <c r="A514" s="8" t="s">
        <v>1809</v>
      </c>
      <c r="B514" s="44">
        <v>37015</v>
      </c>
      <c r="C514" s="9" t="s">
        <v>1774</v>
      </c>
      <c r="D514" s="9" t="s">
        <v>1642</v>
      </c>
      <c r="E514" s="13" t="s">
        <v>1054</v>
      </c>
      <c r="F514" s="9" t="s">
        <v>1560</v>
      </c>
      <c r="G514" s="4">
        <v>245</v>
      </c>
    </row>
    <row r="515" spans="1:7" outlineLevel="2" x14ac:dyDescent="0.2">
      <c r="A515" s="8" t="s">
        <v>1810</v>
      </c>
      <c r="B515" s="44">
        <v>37015</v>
      </c>
      <c r="C515" s="9" t="s">
        <v>1717</v>
      </c>
      <c r="D515" s="9" t="s">
        <v>1642</v>
      </c>
      <c r="E515" s="13" t="s">
        <v>1054</v>
      </c>
      <c r="F515" s="9" t="s">
        <v>1560</v>
      </c>
      <c r="G515" s="4">
        <v>560</v>
      </c>
    </row>
    <row r="516" spans="1:7" outlineLevel="2" x14ac:dyDescent="0.2">
      <c r="A516" s="8" t="s">
        <v>1768</v>
      </c>
      <c r="B516" s="44">
        <v>37018</v>
      </c>
      <c r="C516" s="9" t="s">
        <v>1811</v>
      </c>
      <c r="D516" s="9" t="s">
        <v>1642</v>
      </c>
      <c r="E516" s="13" t="s">
        <v>1054</v>
      </c>
      <c r="F516" s="9" t="s">
        <v>1691</v>
      </c>
      <c r="G516" s="4">
        <v>-147000</v>
      </c>
    </row>
    <row r="517" spans="1:7" outlineLevel="2" x14ac:dyDescent="0.2">
      <c r="A517" s="8" t="s">
        <v>1812</v>
      </c>
      <c r="B517" s="44">
        <v>37018</v>
      </c>
      <c r="C517" s="9" t="s">
        <v>1813</v>
      </c>
      <c r="D517" s="9" t="s">
        <v>1642</v>
      </c>
      <c r="E517" s="13" t="s">
        <v>1054</v>
      </c>
      <c r="F517" s="9" t="s">
        <v>1420</v>
      </c>
      <c r="G517" s="4">
        <v>6160</v>
      </c>
    </row>
    <row r="518" spans="1:7" outlineLevel="2" x14ac:dyDescent="0.2">
      <c r="A518" s="8" t="s">
        <v>1814</v>
      </c>
      <c r="B518" s="44">
        <v>37018</v>
      </c>
      <c r="C518" s="9" t="s">
        <v>1815</v>
      </c>
      <c r="D518" s="9" t="s">
        <v>1642</v>
      </c>
      <c r="E518" s="13" t="s">
        <v>1054</v>
      </c>
      <c r="F518" s="9" t="s">
        <v>1705</v>
      </c>
      <c r="G518" s="4">
        <v>23160</v>
      </c>
    </row>
    <row r="519" spans="1:7" outlineLevel="2" x14ac:dyDescent="0.2">
      <c r="A519" s="8" t="s">
        <v>1816</v>
      </c>
      <c r="B519" s="44">
        <v>37018</v>
      </c>
      <c r="C519" s="9" t="s">
        <v>1758</v>
      </c>
      <c r="D519" s="9" t="s">
        <v>1642</v>
      </c>
      <c r="E519" s="13" t="s">
        <v>1054</v>
      </c>
      <c r="F519" s="9" t="s">
        <v>1420</v>
      </c>
      <c r="G519" s="4">
        <v>90</v>
      </c>
    </row>
    <row r="520" spans="1:7" outlineLevel="2" x14ac:dyDescent="0.2">
      <c r="A520" s="8" t="s">
        <v>1817</v>
      </c>
      <c r="B520" s="44">
        <v>37018</v>
      </c>
      <c r="C520" s="9" t="s">
        <v>1159</v>
      </c>
      <c r="D520" s="9" t="s">
        <v>1642</v>
      </c>
      <c r="E520" s="13" t="s">
        <v>1054</v>
      </c>
      <c r="F520" s="9" t="s">
        <v>1691</v>
      </c>
      <c r="G520" s="4">
        <v>750</v>
      </c>
    </row>
    <row r="521" spans="1:7" outlineLevel="2" x14ac:dyDescent="0.2">
      <c r="A521" s="8" t="s">
        <v>1818</v>
      </c>
      <c r="B521" s="44">
        <v>37018</v>
      </c>
      <c r="C521" s="9" t="s">
        <v>1758</v>
      </c>
      <c r="D521" s="9" t="s">
        <v>1642</v>
      </c>
      <c r="E521" s="13" t="s">
        <v>1054</v>
      </c>
      <c r="F521" s="9" t="s">
        <v>1420</v>
      </c>
      <c r="G521" s="4">
        <v>110</v>
      </c>
    </row>
    <row r="522" spans="1:7" outlineLevel="2" x14ac:dyDescent="0.2">
      <c r="A522" s="8" t="s">
        <v>1819</v>
      </c>
      <c r="B522" s="44">
        <v>37018</v>
      </c>
      <c r="C522" s="9" t="s">
        <v>1758</v>
      </c>
      <c r="D522" s="9" t="s">
        <v>1642</v>
      </c>
      <c r="E522" s="13" t="s">
        <v>1054</v>
      </c>
      <c r="F522" s="9" t="s">
        <v>1420</v>
      </c>
      <c r="G522" s="4">
        <v>535</v>
      </c>
    </row>
    <row r="523" spans="1:7" outlineLevel="2" x14ac:dyDescent="0.2">
      <c r="A523" s="8" t="s">
        <v>1820</v>
      </c>
      <c r="B523" s="44">
        <v>37018</v>
      </c>
      <c r="C523" s="9" t="s">
        <v>1821</v>
      </c>
      <c r="D523" s="9" t="s">
        <v>1642</v>
      </c>
      <c r="E523" s="13" t="s">
        <v>1054</v>
      </c>
      <c r="F523" s="9" t="s">
        <v>1518</v>
      </c>
      <c r="G523" s="4">
        <v>5960</v>
      </c>
    </row>
    <row r="524" spans="1:7" outlineLevel="2" x14ac:dyDescent="0.2">
      <c r="A524" s="8" t="s">
        <v>1822</v>
      </c>
      <c r="B524" s="44">
        <v>37018</v>
      </c>
      <c r="C524" s="9" t="s">
        <v>1741</v>
      </c>
      <c r="D524" s="9" t="s">
        <v>1642</v>
      </c>
      <c r="E524" s="13" t="s">
        <v>1054</v>
      </c>
      <c r="F524" s="9" t="s">
        <v>1296</v>
      </c>
      <c r="G524" s="4">
        <v>5435</v>
      </c>
    </row>
    <row r="525" spans="1:7" outlineLevel="2" x14ac:dyDescent="0.2">
      <c r="A525" s="8" t="s">
        <v>1823</v>
      </c>
      <c r="B525" s="44">
        <v>37018</v>
      </c>
      <c r="C525" s="9" t="s">
        <v>1784</v>
      </c>
      <c r="D525" s="9" t="s">
        <v>1642</v>
      </c>
      <c r="E525" s="13" t="s">
        <v>1054</v>
      </c>
      <c r="F525" s="9" t="s">
        <v>1711</v>
      </c>
      <c r="G525" s="4">
        <v>6450</v>
      </c>
    </row>
    <row r="526" spans="1:7" outlineLevel="2" x14ac:dyDescent="0.2">
      <c r="A526" s="8" t="s">
        <v>1824</v>
      </c>
      <c r="B526" s="44">
        <v>37018</v>
      </c>
      <c r="C526" s="9" t="s">
        <v>1825</v>
      </c>
      <c r="D526" s="9" t="s">
        <v>1642</v>
      </c>
      <c r="E526" s="13" t="s">
        <v>1054</v>
      </c>
      <c r="F526" s="9" t="s">
        <v>1801</v>
      </c>
      <c r="G526" s="4">
        <v>3050</v>
      </c>
    </row>
    <row r="527" spans="1:7" outlineLevel="2" x14ac:dyDescent="0.2">
      <c r="A527" s="8" t="s">
        <v>1826</v>
      </c>
      <c r="B527" s="44">
        <v>37018</v>
      </c>
      <c r="C527" s="9" t="s">
        <v>1721</v>
      </c>
      <c r="D527" s="9" t="s">
        <v>1642</v>
      </c>
      <c r="E527" s="13" t="s">
        <v>1054</v>
      </c>
      <c r="F527" s="9" t="s">
        <v>1560</v>
      </c>
      <c r="G527" s="4">
        <v>0</v>
      </c>
    </row>
    <row r="528" spans="1:7" outlineLevel="2" x14ac:dyDescent="0.2">
      <c r="A528" s="8" t="s">
        <v>1827</v>
      </c>
      <c r="B528" s="44">
        <v>37018</v>
      </c>
      <c r="C528" s="9" t="s">
        <v>1294</v>
      </c>
      <c r="D528" s="9" t="s">
        <v>1642</v>
      </c>
      <c r="E528" s="13" t="s">
        <v>1054</v>
      </c>
      <c r="F528" s="9" t="s">
        <v>1711</v>
      </c>
      <c r="G528" s="4">
        <v>1440</v>
      </c>
    </row>
    <row r="529" spans="1:7" outlineLevel="2" x14ac:dyDescent="0.2">
      <c r="A529" s="8" t="s">
        <v>1828</v>
      </c>
      <c r="B529" s="44">
        <v>37018</v>
      </c>
      <c r="C529" s="9" t="s">
        <v>1294</v>
      </c>
      <c r="D529" s="9" t="s">
        <v>1642</v>
      </c>
      <c r="E529" s="13" t="s">
        <v>1054</v>
      </c>
      <c r="F529" s="9" t="s">
        <v>1711</v>
      </c>
      <c r="G529" s="4">
        <v>10570</v>
      </c>
    </row>
    <row r="530" spans="1:7" outlineLevel="2" x14ac:dyDescent="0.2">
      <c r="A530" s="8" t="s">
        <v>1829</v>
      </c>
      <c r="B530" s="44">
        <v>37018</v>
      </c>
      <c r="C530" s="9" t="s">
        <v>1717</v>
      </c>
      <c r="D530" s="9" t="s">
        <v>1642</v>
      </c>
      <c r="E530" s="13" t="s">
        <v>1054</v>
      </c>
      <c r="F530" s="9" t="s">
        <v>1711</v>
      </c>
      <c r="G530" s="4">
        <v>5440</v>
      </c>
    </row>
    <row r="531" spans="1:7" outlineLevel="2" x14ac:dyDescent="0.2">
      <c r="A531" s="8" t="s">
        <v>1830</v>
      </c>
      <c r="B531" s="44">
        <v>37018</v>
      </c>
      <c r="C531" s="9" t="s">
        <v>1294</v>
      </c>
      <c r="D531" s="9" t="s">
        <v>1642</v>
      </c>
      <c r="E531" s="13" t="s">
        <v>1054</v>
      </c>
      <c r="F531" s="9" t="s">
        <v>1296</v>
      </c>
      <c r="G531" s="4">
        <v>960</v>
      </c>
    </row>
    <row r="532" spans="1:7" outlineLevel="2" x14ac:dyDescent="0.2">
      <c r="A532" s="8" t="s">
        <v>1831</v>
      </c>
      <c r="B532" s="44">
        <v>37018</v>
      </c>
      <c r="C532" s="9" t="s">
        <v>1741</v>
      </c>
      <c r="D532" s="9" t="s">
        <v>1642</v>
      </c>
      <c r="E532" s="13" t="s">
        <v>1054</v>
      </c>
      <c r="F532" s="9" t="s">
        <v>1420</v>
      </c>
      <c r="G532" s="4">
        <v>3740</v>
      </c>
    </row>
    <row r="533" spans="1:7" outlineLevel="2" x14ac:dyDescent="0.2">
      <c r="A533" s="8" t="s">
        <v>1832</v>
      </c>
      <c r="B533" s="44">
        <v>37019</v>
      </c>
      <c r="C533" s="9" t="s">
        <v>1294</v>
      </c>
      <c r="D533" s="9" t="s">
        <v>1642</v>
      </c>
      <c r="E533" s="13" t="s">
        <v>1054</v>
      </c>
      <c r="F533" s="9" t="s">
        <v>1296</v>
      </c>
      <c r="G533" s="4">
        <v>33085</v>
      </c>
    </row>
    <row r="534" spans="1:7" outlineLevel="2" x14ac:dyDescent="0.2">
      <c r="A534" s="8" t="s">
        <v>1833</v>
      </c>
      <c r="B534" s="44">
        <v>37019</v>
      </c>
      <c r="C534" s="9" t="s">
        <v>1294</v>
      </c>
      <c r="D534" s="9" t="s">
        <v>1642</v>
      </c>
      <c r="E534" s="13" t="s">
        <v>1054</v>
      </c>
      <c r="F534" s="9" t="s">
        <v>1296</v>
      </c>
      <c r="G534" s="4">
        <v>246</v>
      </c>
    </row>
    <row r="535" spans="1:7" outlineLevel="2" x14ac:dyDescent="0.2">
      <c r="A535" s="8" t="s">
        <v>1834</v>
      </c>
      <c r="B535" s="44">
        <v>37019</v>
      </c>
      <c r="C535" s="9" t="s">
        <v>1294</v>
      </c>
      <c r="D535" s="9" t="s">
        <v>1642</v>
      </c>
      <c r="E535" s="13" t="s">
        <v>1054</v>
      </c>
      <c r="F535" s="9" t="s">
        <v>1296</v>
      </c>
      <c r="G535" s="4">
        <v>1925</v>
      </c>
    </row>
    <row r="536" spans="1:7" outlineLevel="2" x14ac:dyDescent="0.2">
      <c r="A536" s="8" t="s">
        <v>1835</v>
      </c>
      <c r="B536" s="44">
        <v>37019</v>
      </c>
      <c r="C536" s="9" t="s">
        <v>1294</v>
      </c>
      <c r="D536" s="9" t="s">
        <v>1642</v>
      </c>
      <c r="E536" s="13" t="s">
        <v>1054</v>
      </c>
      <c r="F536" s="9" t="s">
        <v>1296</v>
      </c>
      <c r="G536" s="4">
        <v>25865</v>
      </c>
    </row>
    <row r="537" spans="1:7" outlineLevel="2" x14ac:dyDescent="0.2">
      <c r="A537" s="8" t="s">
        <v>1836</v>
      </c>
      <c r="B537" s="44">
        <v>37019</v>
      </c>
      <c r="C537" s="9" t="s">
        <v>1837</v>
      </c>
      <c r="D537" s="9" t="s">
        <v>1642</v>
      </c>
      <c r="E537" s="13" t="s">
        <v>1054</v>
      </c>
      <c r="F537" s="9" t="s">
        <v>1838</v>
      </c>
      <c r="G537" s="4">
        <v>0</v>
      </c>
    </row>
    <row r="538" spans="1:7" outlineLevel="2" x14ac:dyDescent="0.2">
      <c r="A538" s="8" t="s">
        <v>1839</v>
      </c>
      <c r="B538" s="44">
        <v>37019</v>
      </c>
      <c r="C538" s="9" t="s">
        <v>1721</v>
      </c>
      <c r="D538" s="9" t="s">
        <v>1642</v>
      </c>
      <c r="E538" s="13" t="s">
        <v>1054</v>
      </c>
      <c r="F538" s="9" t="s">
        <v>1560</v>
      </c>
      <c r="G538" s="4">
        <v>1174</v>
      </c>
    </row>
    <row r="539" spans="1:7" outlineLevel="2" x14ac:dyDescent="0.2">
      <c r="A539" s="8" t="s">
        <v>1840</v>
      </c>
      <c r="B539" s="44">
        <v>37019</v>
      </c>
      <c r="C539" s="9" t="s">
        <v>1841</v>
      </c>
      <c r="D539" s="9" t="s">
        <v>1642</v>
      </c>
      <c r="E539" s="13" t="s">
        <v>1054</v>
      </c>
      <c r="F539" s="9" t="s">
        <v>1445</v>
      </c>
      <c r="G539" s="4">
        <v>1835</v>
      </c>
    </row>
    <row r="540" spans="1:7" outlineLevel="2" x14ac:dyDescent="0.2">
      <c r="A540" s="8" t="s">
        <v>1842</v>
      </c>
      <c r="B540" s="44">
        <v>37019</v>
      </c>
      <c r="C540" s="9" t="s">
        <v>1159</v>
      </c>
      <c r="D540" s="9" t="s">
        <v>1642</v>
      </c>
      <c r="E540" s="13" t="s">
        <v>1054</v>
      </c>
      <c r="F540" s="9" t="s">
        <v>1691</v>
      </c>
      <c r="G540" s="4">
        <v>-5980</v>
      </c>
    </row>
    <row r="541" spans="1:7" outlineLevel="2" x14ac:dyDescent="0.2">
      <c r="A541" s="8" t="s">
        <v>1843</v>
      </c>
      <c r="B541" s="44">
        <v>37019</v>
      </c>
      <c r="C541" s="9" t="s">
        <v>1294</v>
      </c>
      <c r="D541" s="9" t="s">
        <v>1642</v>
      </c>
      <c r="E541" s="13" t="s">
        <v>1054</v>
      </c>
      <c r="F541" s="9" t="s">
        <v>1711</v>
      </c>
      <c r="G541" s="4">
        <v>27610</v>
      </c>
    </row>
    <row r="542" spans="1:7" outlineLevel="2" x14ac:dyDescent="0.2">
      <c r="A542" s="8" t="s">
        <v>1844</v>
      </c>
      <c r="B542" s="44">
        <v>37019</v>
      </c>
      <c r="C542" s="9" t="s">
        <v>1294</v>
      </c>
      <c r="D542" s="9" t="s">
        <v>1642</v>
      </c>
      <c r="E542" s="13" t="s">
        <v>1054</v>
      </c>
      <c r="F542" s="9" t="s">
        <v>1296</v>
      </c>
      <c r="G542" s="4">
        <v>48000</v>
      </c>
    </row>
    <row r="543" spans="1:7" outlineLevel="2" x14ac:dyDescent="0.2">
      <c r="A543" s="8" t="s">
        <v>1845</v>
      </c>
      <c r="B543" s="44">
        <v>37019</v>
      </c>
      <c r="C543" s="9" t="s">
        <v>1846</v>
      </c>
      <c r="D543" s="9" t="s">
        <v>1642</v>
      </c>
      <c r="E543" s="13" t="s">
        <v>1054</v>
      </c>
      <c r="F543" s="9" t="s">
        <v>1801</v>
      </c>
      <c r="G543" s="4">
        <v>24000</v>
      </c>
    </row>
    <row r="544" spans="1:7" outlineLevel="2" x14ac:dyDescent="0.2">
      <c r="A544" s="8" t="s">
        <v>1847</v>
      </c>
      <c r="B544" s="44">
        <v>37019</v>
      </c>
      <c r="C544" s="9" t="s">
        <v>1294</v>
      </c>
      <c r="D544" s="9" t="s">
        <v>1642</v>
      </c>
      <c r="E544" s="13" t="s">
        <v>1054</v>
      </c>
      <c r="F544" s="9" t="s">
        <v>1711</v>
      </c>
      <c r="G544" s="4">
        <v>15000</v>
      </c>
    </row>
    <row r="545" spans="1:7" outlineLevel="2" x14ac:dyDescent="0.2">
      <c r="A545" s="8" t="s">
        <v>1848</v>
      </c>
      <c r="B545" s="44">
        <v>37019</v>
      </c>
      <c r="C545" s="9" t="s">
        <v>1294</v>
      </c>
      <c r="D545" s="9" t="s">
        <v>1642</v>
      </c>
      <c r="E545" s="13" t="s">
        <v>1054</v>
      </c>
      <c r="F545" s="9" t="s">
        <v>1711</v>
      </c>
      <c r="G545" s="4">
        <v>0</v>
      </c>
    </row>
    <row r="546" spans="1:7" outlineLevel="2" x14ac:dyDescent="0.2">
      <c r="A546" s="8" t="s">
        <v>1849</v>
      </c>
      <c r="B546" s="44">
        <v>37020</v>
      </c>
      <c r="C546" s="9" t="s">
        <v>1294</v>
      </c>
      <c r="D546" s="9" t="s">
        <v>1642</v>
      </c>
      <c r="E546" s="13" t="s">
        <v>1054</v>
      </c>
      <c r="F546" s="9" t="s">
        <v>1711</v>
      </c>
      <c r="G546" s="4">
        <v>2435</v>
      </c>
    </row>
    <row r="547" spans="1:7" outlineLevel="2" x14ac:dyDescent="0.2">
      <c r="A547" s="8" t="s">
        <v>1850</v>
      </c>
      <c r="B547" s="44">
        <v>37020</v>
      </c>
      <c r="C547" s="9" t="s">
        <v>1721</v>
      </c>
      <c r="D547" s="9" t="s">
        <v>1642</v>
      </c>
      <c r="E547" s="13" t="s">
        <v>1054</v>
      </c>
      <c r="F547" s="9" t="s">
        <v>1711</v>
      </c>
      <c r="G547" s="4">
        <v>0</v>
      </c>
    </row>
    <row r="548" spans="1:7" outlineLevel="2" x14ac:dyDescent="0.2">
      <c r="A548" s="8" t="s">
        <v>1851</v>
      </c>
      <c r="B548" s="44">
        <v>37020</v>
      </c>
      <c r="C548" s="9" t="s">
        <v>1725</v>
      </c>
      <c r="D548" s="9" t="s">
        <v>1642</v>
      </c>
      <c r="E548" s="13" t="s">
        <v>1054</v>
      </c>
      <c r="F548" s="9" t="s">
        <v>1420</v>
      </c>
      <c r="G548" s="4">
        <v>4460</v>
      </c>
    </row>
    <row r="549" spans="1:7" outlineLevel="2" x14ac:dyDescent="0.2">
      <c r="A549" s="8" t="s">
        <v>1852</v>
      </c>
      <c r="B549" s="44">
        <v>37020</v>
      </c>
      <c r="C549" s="9" t="s">
        <v>1800</v>
      </c>
      <c r="D549" s="9" t="s">
        <v>1642</v>
      </c>
      <c r="E549" s="13" t="s">
        <v>1054</v>
      </c>
      <c r="F549" s="9" t="s">
        <v>1803</v>
      </c>
      <c r="G549" s="4">
        <v>2242</v>
      </c>
    </row>
    <row r="550" spans="1:7" outlineLevel="2" x14ac:dyDescent="0.2">
      <c r="A550" s="8" t="s">
        <v>1853</v>
      </c>
      <c r="B550" s="44">
        <v>37020</v>
      </c>
      <c r="C550" s="9" t="s">
        <v>1717</v>
      </c>
      <c r="D550" s="9" t="s">
        <v>1642</v>
      </c>
      <c r="E550" s="13" t="s">
        <v>1054</v>
      </c>
      <c r="F550" s="9" t="s">
        <v>1560</v>
      </c>
      <c r="G550" s="4">
        <v>705</v>
      </c>
    </row>
    <row r="551" spans="1:7" outlineLevel="2" x14ac:dyDescent="0.2">
      <c r="A551" s="8" t="s">
        <v>1854</v>
      </c>
      <c r="B551" s="44">
        <v>37020</v>
      </c>
      <c r="C551" s="9" t="s">
        <v>1159</v>
      </c>
      <c r="D551" s="9" t="s">
        <v>1642</v>
      </c>
      <c r="E551" s="13" t="s">
        <v>1054</v>
      </c>
      <c r="F551" s="9" t="s">
        <v>1691</v>
      </c>
      <c r="G551" s="4">
        <v>0</v>
      </c>
    </row>
    <row r="552" spans="1:7" outlineLevel="2" x14ac:dyDescent="0.2">
      <c r="A552" s="8" t="s">
        <v>1855</v>
      </c>
      <c r="B552" s="44">
        <v>37020</v>
      </c>
      <c r="C552" s="9" t="s">
        <v>1721</v>
      </c>
      <c r="D552" s="9" t="s">
        <v>1642</v>
      </c>
      <c r="E552" s="13" t="s">
        <v>1054</v>
      </c>
      <c r="F552" s="9" t="s">
        <v>1711</v>
      </c>
      <c r="G552" s="4">
        <v>1175</v>
      </c>
    </row>
    <row r="553" spans="1:7" outlineLevel="2" x14ac:dyDescent="0.2">
      <c r="A553" s="8" t="s">
        <v>1856</v>
      </c>
      <c r="B553" s="44">
        <v>37020</v>
      </c>
      <c r="C553" s="9" t="s">
        <v>1857</v>
      </c>
      <c r="D553" s="9" t="s">
        <v>1642</v>
      </c>
      <c r="E553" s="13" t="s">
        <v>1054</v>
      </c>
      <c r="F553" s="9" t="s">
        <v>1803</v>
      </c>
      <c r="G553" s="4">
        <v>0</v>
      </c>
    </row>
    <row r="554" spans="1:7" outlineLevel="2" x14ac:dyDescent="0.2">
      <c r="A554" s="8" t="s">
        <v>1858</v>
      </c>
      <c r="B554" s="44">
        <v>37020</v>
      </c>
      <c r="C554" s="9" t="s">
        <v>1725</v>
      </c>
      <c r="D554" s="9" t="s">
        <v>1642</v>
      </c>
      <c r="E554" s="13" t="s">
        <v>1054</v>
      </c>
      <c r="F554" s="9" t="s">
        <v>1420</v>
      </c>
      <c r="G554" s="4">
        <v>0</v>
      </c>
    </row>
    <row r="555" spans="1:7" outlineLevel="2" x14ac:dyDescent="0.2">
      <c r="A555" s="8" t="s">
        <v>1859</v>
      </c>
      <c r="B555" s="44">
        <v>37020</v>
      </c>
      <c r="C555" s="9" t="s">
        <v>1294</v>
      </c>
      <c r="D555" s="9" t="s">
        <v>1642</v>
      </c>
      <c r="E555" s="13" t="s">
        <v>1054</v>
      </c>
      <c r="F555" s="9" t="s">
        <v>1711</v>
      </c>
      <c r="G555" s="4">
        <v>3575</v>
      </c>
    </row>
    <row r="556" spans="1:7" outlineLevel="2" x14ac:dyDescent="0.2">
      <c r="A556" s="8" t="s">
        <v>1860</v>
      </c>
      <c r="B556" s="44">
        <v>37020</v>
      </c>
      <c r="C556" s="9" t="s">
        <v>1294</v>
      </c>
      <c r="D556" s="9" t="s">
        <v>1642</v>
      </c>
      <c r="E556" s="13" t="s">
        <v>1054</v>
      </c>
      <c r="F556" s="9" t="s">
        <v>1711</v>
      </c>
      <c r="G556" s="4">
        <v>7200</v>
      </c>
    </row>
    <row r="557" spans="1:7" outlineLevel="2" x14ac:dyDescent="0.2">
      <c r="A557" s="8" t="s">
        <v>1861</v>
      </c>
      <c r="B557" s="44">
        <v>37020</v>
      </c>
      <c r="C557" s="9" t="s">
        <v>1294</v>
      </c>
      <c r="D557" s="9" t="s">
        <v>1642</v>
      </c>
      <c r="E557" s="13" t="s">
        <v>1054</v>
      </c>
      <c r="F557" s="9" t="s">
        <v>1711</v>
      </c>
      <c r="G557" s="4">
        <v>5655</v>
      </c>
    </row>
    <row r="558" spans="1:7" outlineLevel="2" x14ac:dyDescent="0.2">
      <c r="A558" s="8" t="s">
        <v>1862</v>
      </c>
      <c r="B558" s="44">
        <v>37020</v>
      </c>
      <c r="C558" s="9" t="s">
        <v>1863</v>
      </c>
      <c r="D558" s="9" t="s">
        <v>1642</v>
      </c>
      <c r="E558" s="13" t="s">
        <v>1054</v>
      </c>
      <c r="F558" s="9" t="s">
        <v>1803</v>
      </c>
      <c r="G558" s="4">
        <v>735</v>
      </c>
    </row>
    <row r="559" spans="1:7" outlineLevel="2" x14ac:dyDescent="0.2">
      <c r="A559" s="8" t="s">
        <v>1864</v>
      </c>
      <c r="B559" s="44">
        <v>37020</v>
      </c>
      <c r="C559" s="9" t="s">
        <v>1294</v>
      </c>
      <c r="D559" s="9" t="s">
        <v>1642</v>
      </c>
      <c r="E559" s="13" t="s">
        <v>1054</v>
      </c>
      <c r="F559" s="9" t="s">
        <v>1711</v>
      </c>
      <c r="G559" s="4">
        <v>0</v>
      </c>
    </row>
    <row r="560" spans="1:7" outlineLevel="2" x14ac:dyDescent="0.2">
      <c r="A560" s="8" t="s">
        <v>1865</v>
      </c>
      <c r="B560" s="44">
        <v>37020</v>
      </c>
      <c r="C560" s="9" t="s">
        <v>1294</v>
      </c>
      <c r="D560" s="9" t="s">
        <v>1642</v>
      </c>
      <c r="E560" s="13" t="s">
        <v>1054</v>
      </c>
      <c r="F560" s="9" t="s">
        <v>1296</v>
      </c>
      <c r="G560" s="4">
        <v>1190</v>
      </c>
    </row>
    <row r="561" spans="1:7" outlineLevel="2" x14ac:dyDescent="0.2">
      <c r="A561" s="8" t="s">
        <v>1866</v>
      </c>
      <c r="B561" s="44">
        <v>37020</v>
      </c>
      <c r="C561" s="9" t="s">
        <v>1867</v>
      </c>
      <c r="D561" s="9" t="s">
        <v>1642</v>
      </c>
      <c r="E561" s="13" t="s">
        <v>1054</v>
      </c>
      <c r="F561" s="9" t="s">
        <v>1803</v>
      </c>
      <c r="G561" s="4">
        <v>2310</v>
      </c>
    </row>
    <row r="562" spans="1:7" outlineLevel="2" x14ac:dyDescent="0.2">
      <c r="A562" s="8" t="s">
        <v>1868</v>
      </c>
      <c r="B562" s="44">
        <v>37020</v>
      </c>
      <c r="C562" s="9" t="s">
        <v>1800</v>
      </c>
      <c r="D562" s="9" t="s">
        <v>1642</v>
      </c>
      <c r="E562" s="13" t="s">
        <v>1054</v>
      </c>
      <c r="F562" s="9" t="s">
        <v>1803</v>
      </c>
      <c r="G562" s="4">
        <v>0</v>
      </c>
    </row>
    <row r="563" spans="1:7" outlineLevel="2" x14ac:dyDescent="0.2">
      <c r="A563" s="8" t="s">
        <v>1869</v>
      </c>
      <c r="B563" s="44">
        <v>37020</v>
      </c>
      <c r="C563" s="9" t="s">
        <v>1749</v>
      </c>
      <c r="D563" s="9" t="s">
        <v>1642</v>
      </c>
      <c r="E563" s="13" t="s">
        <v>1054</v>
      </c>
      <c r="F563" s="9" t="s">
        <v>1801</v>
      </c>
      <c r="G563" s="4">
        <v>2500</v>
      </c>
    </row>
    <row r="564" spans="1:7" outlineLevel="2" x14ac:dyDescent="0.2">
      <c r="A564" s="8" t="s">
        <v>1870</v>
      </c>
      <c r="B564" s="44">
        <v>37020</v>
      </c>
      <c r="C564" s="9" t="s">
        <v>1641</v>
      </c>
      <c r="D564" s="9" t="s">
        <v>1642</v>
      </c>
      <c r="E564" s="13" t="s">
        <v>1054</v>
      </c>
      <c r="F564" s="9" t="s">
        <v>1643</v>
      </c>
      <c r="G564" s="4">
        <v>3000</v>
      </c>
    </row>
    <row r="565" spans="1:7" outlineLevel="2" x14ac:dyDescent="0.2">
      <c r="A565" s="8" t="s">
        <v>1871</v>
      </c>
      <c r="B565" s="44">
        <v>37020</v>
      </c>
      <c r="C565" s="9" t="s">
        <v>1790</v>
      </c>
      <c r="D565" s="9" t="s">
        <v>1642</v>
      </c>
      <c r="E565" s="13" t="s">
        <v>1054</v>
      </c>
      <c r="F565" s="9" t="s">
        <v>1691</v>
      </c>
      <c r="G565" s="4">
        <v>50000</v>
      </c>
    </row>
    <row r="566" spans="1:7" outlineLevel="2" x14ac:dyDescent="0.2">
      <c r="A566" s="8" t="s">
        <v>1872</v>
      </c>
      <c r="B566" s="44">
        <v>37020</v>
      </c>
      <c r="C566" s="9" t="s">
        <v>1873</v>
      </c>
      <c r="D566" s="9" t="s">
        <v>1642</v>
      </c>
      <c r="E566" s="13" t="s">
        <v>1054</v>
      </c>
      <c r="F566" s="9" t="s">
        <v>1643</v>
      </c>
      <c r="G566" s="4">
        <v>0</v>
      </c>
    </row>
    <row r="567" spans="1:7" outlineLevel="2" x14ac:dyDescent="0.2">
      <c r="A567" s="8" t="s">
        <v>1874</v>
      </c>
      <c r="B567" s="44">
        <v>37020</v>
      </c>
      <c r="C567" s="9" t="s">
        <v>1641</v>
      </c>
      <c r="D567" s="9" t="s">
        <v>1642</v>
      </c>
      <c r="E567" s="13" t="s">
        <v>1054</v>
      </c>
      <c r="F567" s="9" t="s">
        <v>1643</v>
      </c>
      <c r="G567" s="4">
        <v>1200</v>
      </c>
    </row>
    <row r="568" spans="1:7" outlineLevel="2" x14ac:dyDescent="0.2">
      <c r="A568" s="8" t="s">
        <v>1875</v>
      </c>
      <c r="B568" s="44">
        <v>37020</v>
      </c>
      <c r="C568" s="9" t="s">
        <v>1641</v>
      </c>
      <c r="D568" s="9" t="s">
        <v>1642</v>
      </c>
      <c r="E568" s="13" t="s">
        <v>1054</v>
      </c>
      <c r="F568" s="9" t="s">
        <v>1643</v>
      </c>
      <c r="G568" s="4">
        <v>0</v>
      </c>
    </row>
    <row r="569" spans="1:7" outlineLevel="2" x14ac:dyDescent="0.2">
      <c r="A569" s="8" t="s">
        <v>1876</v>
      </c>
      <c r="B569" s="44">
        <v>37020</v>
      </c>
      <c r="C569" s="9" t="s">
        <v>1794</v>
      </c>
      <c r="D569" s="9" t="s">
        <v>1642</v>
      </c>
      <c r="E569" s="13" t="s">
        <v>1054</v>
      </c>
      <c r="F569" s="9" t="s">
        <v>1643</v>
      </c>
      <c r="G569" s="4">
        <v>1000</v>
      </c>
    </row>
    <row r="570" spans="1:7" outlineLevel="2" x14ac:dyDescent="0.2">
      <c r="A570" s="8" t="s">
        <v>1877</v>
      </c>
      <c r="B570" s="44">
        <v>37020</v>
      </c>
      <c r="C570" s="9" t="s">
        <v>1878</v>
      </c>
      <c r="D570" s="9" t="s">
        <v>1642</v>
      </c>
      <c r="E570" s="13" t="s">
        <v>1054</v>
      </c>
      <c r="F570" s="9" t="s">
        <v>1560</v>
      </c>
      <c r="G570" s="4">
        <v>125</v>
      </c>
    </row>
    <row r="571" spans="1:7" outlineLevel="2" x14ac:dyDescent="0.2">
      <c r="A571" s="8" t="s">
        <v>1879</v>
      </c>
      <c r="B571" s="44">
        <v>37020</v>
      </c>
      <c r="C571" s="9" t="s">
        <v>1878</v>
      </c>
      <c r="D571" s="9" t="s">
        <v>1642</v>
      </c>
      <c r="E571" s="13" t="s">
        <v>1054</v>
      </c>
      <c r="F571" s="9" t="s">
        <v>1560</v>
      </c>
      <c r="G571" s="4">
        <v>125</v>
      </c>
    </row>
    <row r="572" spans="1:7" outlineLevel="2" x14ac:dyDescent="0.2">
      <c r="A572" s="8" t="s">
        <v>1880</v>
      </c>
      <c r="B572" s="44">
        <v>37020</v>
      </c>
      <c r="C572" s="9" t="s">
        <v>1294</v>
      </c>
      <c r="D572" s="9" t="s">
        <v>1642</v>
      </c>
      <c r="E572" s="13" t="s">
        <v>1054</v>
      </c>
      <c r="F572" s="9" t="s">
        <v>1881</v>
      </c>
      <c r="G572" s="4">
        <v>28800</v>
      </c>
    </row>
    <row r="573" spans="1:7" outlineLevel="2" x14ac:dyDescent="0.2">
      <c r="A573" s="8" t="s">
        <v>1616</v>
      </c>
      <c r="B573" s="44">
        <v>37020</v>
      </c>
      <c r="C573" s="9" t="s">
        <v>1512</v>
      </c>
      <c r="D573" s="9" t="s">
        <v>1642</v>
      </c>
      <c r="E573" s="13" t="s">
        <v>1054</v>
      </c>
      <c r="F573" s="9" t="s">
        <v>1691</v>
      </c>
      <c r="G573" s="4">
        <v>8051.1</v>
      </c>
    </row>
    <row r="574" spans="1:7" outlineLevel="2" x14ac:dyDescent="0.2">
      <c r="A574" s="8" t="s">
        <v>1882</v>
      </c>
      <c r="B574" s="44">
        <v>37021</v>
      </c>
      <c r="C574" s="9" t="s">
        <v>1794</v>
      </c>
      <c r="D574" s="9" t="s">
        <v>1642</v>
      </c>
      <c r="E574" s="13" t="s">
        <v>1054</v>
      </c>
      <c r="F574" s="9" t="s">
        <v>1643</v>
      </c>
      <c r="G574" s="4">
        <v>1000</v>
      </c>
    </row>
    <row r="575" spans="1:7" outlineLevel="2" x14ac:dyDescent="0.2">
      <c r="A575" s="8" t="s">
        <v>1883</v>
      </c>
      <c r="B575" s="44">
        <v>37021</v>
      </c>
      <c r="C575" s="9" t="s">
        <v>1749</v>
      </c>
      <c r="D575" s="9" t="s">
        <v>1642</v>
      </c>
      <c r="E575" s="13" t="s">
        <v>1054</v>
      </c>
      <c r="F575" s="9" t="s">
        <v>1801</v>
      </c>
      <c r="G575" s="4">
        <v>5000</v>
      </c>
    </row>
    <row r="576" spans="1:7" outlineLevel="2" x14ac:dyDescent="0.2">
      <c r="A576" s="8" t="s">
        <v>1884</v>
      </c>
      <c r="B576" s="44">
        <v>37021</v>
      </c>
      <c r="C576" s="9" t="s">
        <v>1885</v>
      </c>
      <c r="D576" s="9" t="s">
        <v>1642</v>
      </c>
      <c r="E576" s="13" t="s">
        <v>1054</v>
      </c>
      <c r="F576" s="9" t="s">
        <v>1691</v>
      </c>
      <c r="G576" s="4">
        <v>0</v>
      </c>
    </row>
    <row r="577" spans="1:7" outlineLevel="2" x14ac:dyDescent="0.2">
      <c r="A577" s="8" t="s">
        <v>1886</v>
      </c>
      <c r="B577" s="44">
        <v>37021</v>
      </c>
      <c r="C577" s="9" t="s">
        <v>1790</v>
      </c>
      <c r="D577" s="9" t="s">
        <v>1642</v>
      </c>
      <c r="E577" s="13" t="s">
        <v>1054</v>
      </c>
      <c r="F577" s="9" t="s">
        <v>1705</v>
      </c>
      <c r="G577" s="4">
        <v>195000</v>
      </c>
    </row>
    <row r="578" spans="1:7" outlineLevel="2" x14ac:dyDescent="0.2">
      <c r="A578" s="8" t="s">
        <v>1887</v>
      </c>
      <c r="B578" s="44">
        <v>37021</v>
      </c>
      <c r="C578" s="9" t="s">
        <v>1888</v>
      </c>
      <c r="D578" s="9" t="s">
        <v>1642</v>
      </c>
      <c r="E578" s="13" t="s">
        <v>1054</v>
      </c>
      <c r="F578" s="9" t="s">
        <v>1705</v>
      </c>
      <c r="G578" s="4">
        <v>36800</v>
      </c>
    </row>
    <row r="579" spans="1:7" outlineLevel="2" x14ac:dyDescent="0.2">
      <c r="A579" s="8" t="s">
        <v>1889</v>
      </c>
      <c r="B579" s="44">
        <v>37021</v>
      </c>
      <c r="C579" s="9" t="s">
        <v>1749</v>
      </c>
      <c r="D579" s="9" t="s">
        <v>1642</v>
      </c>
      <c r="E579" s="13" t="s">
        <v>1054</v>
      </c>
      <c r="F579" s="9" t="s">
        <v>1801</v>
      </c>
      <c r="G579" s="4">
        <v>5000</v>
      </c>
    </row>
    <row r="580" spans="1:7" outlineLevel="2" x14ac:dyDescent="0.2">
      <c r="A580" s="8" t="s">
        <v>1890</v>
      </c>
      <c r="B580" s="44">
        <v>37021</v>
      </c>
      <c r="C580" s="9" t="s">
        <v>1294</v>
      </c>
      <c r="D580" s="9" t="s">
        <v>1642</v>
      </c>
      <c r="E580" s="13" t="s">
        <v>1054</v>
      </c>
      <c r="F580" s="9" t="s">
        <v>1711</v>
      </c>
      <c r="G580" s="4">
        <v>2326</v>
      </c>
    </row>
    <row r="581" spans="1:7" outlineLevel="2" x14ac:dyDescent="0.2">
      <c r="A581" s="8" t="s">
        <v>1891</v>
      </c>
      <c r="B581" s="44">
        <v>37021</v>
      </c>
      <c r="C581" s="9" t="s">
        <v>1294</v>
      </c>
      <c r="D581" s="9" t="s">
        <v>1642</v>
      </c>
      <c r="E581" s="13" t="s">
        <v>1054</v>
      </c>
      <c r="F581" s="9" t="s">
        <v>1711</v>
      </c>
      <c r="G581" s="4">
        <v>1340</v>
      </c>
    </row>
    <row r="582" spans="1:7" outlineLevel="2" x14ac:dyDescent="0.2">
      <c r="A582" s="8" t="s">
        <v>1892</v>
      </c>
      <c r="B582" s="44">
        <v>37021</v>
      </c>
      <c r="C582" s="9" t="s">
        <v>1294</v>
      </c>
      <c r="D582" s="9" t="s">
        <v>1642</v>
      </c>
      <c r="E582" s="13" t="s">
        <v>1054</v>
      </c>
      <c r="F582" s="9" t="s">
        <v>1893</v>
      </c>
      <c r="G582" s="4">
        <v>725</v>
      </c>
    </row>
    <row r="583" spans="1:7" outlineLevel="2" x14ac:dyDescent="0.2">
      <c r="A583" s="8" t="s">
        <v>1894</v>
      </c>
      <c r="B583" s="44">
        <v>37021</v>
      </c>
      <c r="C583" s="9" t="s">
        <v>1717</v>
      </c>
      <c r="D583" s="9" t="s">
        <v>1642</v>
      </c>
      <c r="E583" s="13" t="s">
        <v>1054</v>
      </c>
      <c r="F583" s="9" t="s">
        <v>1560</v>
      </c>
      <c r="G583" s="4">
        <v>60</v>
      </c>
    </row>
    <row r="584" spans="1:7" outlineLevel="2" x14ac:dyDescent="0.2">
      <c r="A584" s="8" t="s">
        <v>1895</v>
      </c>
      <c r="B584" s="44">
        <v>37021</v>
      </c>
      <c r="C584" s="9" t="s">
        <v>1737</v>
      </c>
      <c r="D584" s="9" t="s">
        <v>1642</v>
      </c>
      <c r="E584" s="13" t="s">
        <v>1054</v>
      </c>
      <c r="F584" s="9" t="s">
        <v>1560</v>
      </c>
      <c r="G584" s="4">
        <v>840</v>
      </c>
    </row>
    <row r="585" spans="1:7" outlineLevel="2" x14ac:dyDescent="0.2">
      <c r="A585" s="8" t="s">
        <v>1896</v>
      </c>
      <c r="B585" s="44">
        <v>37021</v>
      </c>
      <c r="C585" s="9" t="s">
        <v>1294</v>
      </c>
      <c r="D585" s="9" t="s">
        <v>1642</v>
      </c>
      <c r="E585" s="13" t="s">
        <v>1054</v>
      </c>
      <c r="F585" s="9" t="s">
        <v>1296</v>
      </c>
      <c r="G585" s="4">
        <v>3522</v>
      </c>
    </row>
    <row r="586" spans="1:7" outlineLevel="2" x14ac:dyDescent="0.2">
      <c r="A586" s="8" t="s">
        <v>1897</v>
      </c>
      <c r="B586" s="44">
        <v>37021</v>
      </c>
      <c r="C586" s="9" t="s">
        <v>1898</v>
      </c>
      <c r="D586" s="9" t="s">
        <v>1642</v>
      </c>
      <c r="E586" s="13" t="s">
        <v>1054</v>
      </c>
      <c r="F586" s="9" t="s">
        <v>1518</v>
      </c>
      <c r="G586" s="4">
        <v>8335</v>
      </c>
    </row>
    <row r="587" spans="1:7" outlineLevel="2" x14ac:dyDescent="0.2">
      <c r="A587" s="8" t="s">
        <v>1899</v>
      </c>
      <c r="B587" s="44">
        <v>37021</v>
      </c>
      <c r="C587" s="9" t="s">
        <v>1900</v>
      </c>
      <c r="D587" s="9" t="s">
        <v>1642</v>
      </c>
      <c r="E587" s="13" t="s">
        <v>1054</v>
      </c>
      <c r="F587" s="9" t="s">
        <v>1518</v>
      </c>
      <c r="G587" s="4">
        <v>3945</v>
      </c>
    </row>
    <row r="588" spans="1:7" outlineLevel="2" x14ac:dyDescent="0.2">
      <c r="A588" s="8" t="s">
        <v>1901</v>
      </c>
      <c r="B588" s="44">
        <v>37021</v>
      </c>
      <c r="C588" s="9" t="s">
        <v>1725</v>
      </c>
      <c r="D588" s="9" t="s">
        <v>1642</v>
      </c>
      <c r="E588" s="13" t="s">
        <v>1054</v>
      </c>
      <c r="F588" s="9" t="s">
        <v>1420</v>
      </c>
      <c r="G588" s="4">
        <v>98</v>
      </c>
    </row>
    <row r="589" spans="1:7" outlineLevel="2" x14ac:dyDescent="0.2">
      <c r="A589" s="8" t="s">
        <v>1902</v>
      </c>
      <c r="B589" s="44">
        <v>37021</v>
      </c>
      <c r="C589" s="9" t="s">
        <v>1725</v>
      </c>
      <c r="D589" s="9" t="s">
        <v>1642</v>
      </c>
      <c r="E589" s="13" t="s">
        <v>1054</v>
      </c>
      <c r="F589" s="9" t="s">
        <v>1420</v>
      </c>
      <c r="G589" s="4">
        <v>2544</v>
      </c>
    </row>
    <row r="590" spans="1:7" outlineLevel="2" x14ac:dyDescent="0.2">
      <c r="A590" s="8" t="s">
        <v>1903</v>
      </c>
      <c r="B590" s="44">
        <v>37021</v>
      </c>
      <c r="C590" s="9" t="s">
        <v>1904</v>
      </c>
      <c r="D590" s="9" t="s">
        <v>1642</v>
      </c>
      <c r="E590" s="13" t="s">
        <v>1054</v>
      </c>
      <c r="F590" s="9" t="s">
        <v>1705</v>
      </c>
      <c r="G590" s="4">
        <v>0</v>
      </c>
    </row>
    <row r="591" spans="1:7" outlineLevel="2" x14ac:dyDescent="0.2">
      <c r="A591" s="8" t="s">
        <v>1905</v>
      </c>
      <c r="B591" s="44">
        <v>37021</v>
      </c>
      <c r="C591" s="9" t="s">
        <v>1904</v>
      </c>
      <c r="D591" s="9" t="s">
        <v>1642</v>
      </c>
      <c r="E591" s="13" t="s">
        <v>1054</v>
      </c>
      <c r="F591" s="9" t="s">
        <v>1705</v>
      </c>
      <c r="G591" s="4">
        <v>0</v>
      </c>
    </row>
    <row r="592" spans="1:7" outlineLevel="2" x14ac:dyDescent="0.2">
      <c r="A592" s="8" t="s">
        <v>1906</v>
      </c>
      <c r="B592" s="44">
        <v>37021</v>
      </c>
      <c r="C592" s="9" t="s">
        <v>1904</v>
      </c>
      <c r="D592" s="9" t="s">
        <v>1642</v>
      </c>
      <c r="E592" s="13" t="s">
        <v>1054</v>
      </c>
      <c r="F592" s="9" t="s">
        <v>1705</v>
      </c>
      <c r="G592" s="4">
        <v>0</v>
      </c>
    </row>
    <row r="593" spans="1:7" outlineLevel="2" x14ac:dyDescent="0.2">
      <c r="A593" s="8" t="s">
        <v>1907</v>
      </c>
      <c r="B593" s="44">
        <v>37021</v>
      </c>
      <c r="C593" s="9" t="s">
        <v>1721</v>
      </c>
      <c r="D593" s="9" t="s">
        <v>1642</v>
      </c>
      <c r="E593" s="13" t="s">
        <v>1054</v>
      </c>
      <c r="F593" s="9" t="s">
        <v>1560</v>
      </c>
      <c r="G593" s="4">
        <v>590</v>
      </c>
    </row>
    <row r="594" spans="1:7" outlineLevel="2" x14ac:dyDescent="0.2">
      <c r="A594" s="8" t="s">
        <v>1908</v>
      </c>
      <c r="B594" s="44">
        <v>37021</v>
      </c>
      <c r="C594" s="9" t="s">
        <v>1904</v>
      </c>
      <c r="D594" s="9" t="s">
        <v>1642</v>
      </c>
      <c r="E594" s="13" t="s">
        <v>1054</v>
      </c>
      <c r="F594" s="9" t="s">
        <v>1705</v>
      </c>
      <c r="G594" s="4">
        <v>75</v>
      </c>
    </row>
    <row r="595" spans="1:7" outlineLevel="2" x14ac:dyDescent="0.2">
      <c r="A595" s="8" t="s">
        <v>1886</v>
      </c>
      <c r="B595" s="44">
        <v>37022</v>
      </c>
      <c r="C595" s="9" t="s">
        <v>1790</v>
      </c>
      <c r="D595" s="9" t="s">
        <v>1642</v>
      </c>
      <c r="E595" s="13" t="s">
        <v>1054</v>
      </c>
      <c r="F595" s="9" t="s">
        <v>1705</v>
      </c>
      <c r="G595" s="4">
        <v>-195000</v>
      </c>
    </row>
    <row r="596" spans="1:7" outlineLevel="2" x14ac:dyDescent="0.2">
      <c r="A596" s="8" t="s">
        <v>1886</v>
      </c>
      <c r="B596" s="44">
        <v>37022</v>
      </c>
      <c r="C596" s="9" t="s">
        <v>1790</v>
      </c>
      <c r="D596" s="9" t="s">
        <v>1642</v>
      </c>
      <c r="E596" s="13" t="s">
        <v>1054</v>
      </c>
      <c r="F596" s="9" t="s">
        <v>1691</v>
      </c>
      <c r="G596" s="4">
        <v>195000</v>
      </c>
    </row>
    <row r="597" spans="1:7" outlineLevel="2" x14ac:dyDescent="0.2">
      <c r="A597" s="8" t="s">
        <v>1617</v>
      </c>
      <c r="B597" s="44">
        <v>37022</v>
      </c>
      <c r="C597" s="9" t="s">
        <v>1512</v>
      </c>
      <c r="D597" s="9" t="s">
        <v>1642</v>
      </c>
      <c r="E597" s="13" t="s">
        <v>1054</v>
      </c>
      <c r="F597" s="9" t="s">
        <v>1691</v>
      </c>
      <c r="G597" s="4">
        <v>7200</v>
      </c>
    </row>
    <row r="598" spans="1:7" outlineLevel="2" x14ac:dyDescent="0.2">
      <c r="A598" s="8" t="s">
        <v>1909</v>
      </c>
      <c r="B598" s="44">
        <v>37022</v>
      </c>
      <c r="C598" s="9" t="s">
        <v>1717</v>
      </c>
      <c r="D598" s="9" t="s">
        <v>1642</v>
      </c>
      <c r="E598" s="13" t="s">
        <v>1054</v>
      </c>
      <c r="F598" s="9" t="s">
        <v>1560</v>
      </c>
      <c r="G598" s="4">
        <v>1120</v>
      </c>
    </row>
    <row r="599" spans="1:7" outlineLevel="2" x14ac:dyDescent="0.2">
      <c r="A599" s="8" t="s">
        <v>1910</v>
      </c>
      <c r="B599" s="44">
        <v>37022</v>
      </c>
      <c r="C599" s="9" t="s">
        <v>1911</v>
      </c>
      <c r="D599" s="9" t="s">
        <v>1642</v>
      </c>
      <c r="E599" s="13" t="s">
        <v>1054</v>
      </c>
      <c r="F599" s="9" t="s">
        <v>1655</v>
      </c>
      <c r="G599" s="4">
        <v>19125</v>
      </c>
    </row>
    <row r="600" spans="1:7" outlineLevel="2" x14ac:dyDescent="0.2">
      <c r="A600" s="8" t="s">
        <v>1759</v>
      </c>
      <c r="B600" s="44">
        <v>37022</v>
      </c>
      <c r="C600" s="9" t="s">
        <v>1159</v>
      </c>
      <c r="D600" s="9" t="s">
        <v>1642</v>
      </c>
      <c r="E600" s="13" t="s">
        <v>1054</v>
      </c>
      <c r="F600" s="9" t="s">
        <v>1691</v>
      </c>
      <c r="G600" s="4">
        <v>750</v>
      </c>
    </row>
    <row r="601" spans="1:7" outlineLevel="2" x14ac:dyDescent="0.2">
      <c r="A601" s="8" t="s">
        <v>1912</v>
      </c>
      <c r="B601" s="44">
        <v>37022</v>
      </c>
      <c r="C601" s="9" t="s">
        <v>1741</v>
      </c>
      <c r="D601" s="9" t="s">
        <v>1642</v>
      </c>
      <c r="E601" s="13" t="s">
        <v>1054</v>
      </c>
      <c r="F601" s="9" t="s">
        <v>1560</v>
      </c>
      <c r="G601" s="4">
        <v>0</v>
      </c>
    </row>
    <row r="602" spans="1:7" outlineLevel="2" x14ac:dyDescent="0.2">
      <c r="A602" s="8" t="s">
        <v>1913</v>
      </c>
      <c r="B602" s="44">
        <v>37022</v>
      </c>
      <c r="C602" s="9" t="s">
        <v>1914</v>
      </c>
      <c r="D602" s="9" t="s">
        <v>1642</v>
      </c>
      <c r="E602" s="13" t="s">
        <v>1054</v>
      </c>
      <c r="F602" s="9" t="s">
        <v>1655</v>
      </c>
      <c r="G602" s="4">
        <v>16750</v>
      </c>
    </row>
    <row r="603" spans="1:7" outlineLevel="2" x14ac:dyDescent="0.2">
      <c r="A603" s="8" t="s">
        <v>1915</v>
      </c>
      <c r="B603" s="44">
        <v>37022</v>
      </c>
      <c r="C603" s="9" t="s">
        <v>1904</v>
      </c>
      <c r="D603" s="9" t="s">
        <v>1642</v>
      </c>
      <c r="E603" s="13" t="s">
        <v>1054</v>
      </c>
      <c r="F603" s="9" t="s">
        <v>1705</v>
      </c>
      <c r="G603" s="4">
        <v>915</v>
      </c>
    </row>
    <row r="604" spans="1:7" outlineLevel="2" x14ac:dyDescent="0.2">
      <c r="A604" s="8" t="s">
        <v>1916</v>
      </c>
      <c r="B604" s="44">
        <v>37022</v>
      </c>
      <c r="C604" s="9" t="s">
        <v>1904</v>
      </c>
      <c r="D604" s="9" t="s">
        <v>1642</v>
      </c>
      <c r="E604" s="13" t="s">
        <v>1054</v>
      </c>
      <c r="F604" s="9" t="s">
        <v>1705</v>
      </c>
      <c r="G604" s="4">
        <v>0</v>
      </c>
    </row>
    <row r="605" spans="1:7" outlineLevel="2" x14ac:dyDescent="0.2">
      <c r="A605" s="8" t="s">
        <v>1917</v>
      </c>
      <c r="B605" s="44">
        <v>37022</v>
      </c>
      <c r="C605" s="9" t="s">
        <v>1294</v>
      </c>
      <c r="D605" s="9" t="s">
        <v>1642</v>
      </c>
      <c r="E605" s="13" t="s">
        <v>1054</v>
      </c>
      <c r="F605" s="9" t="s">
        <v>1711</v>
      </c>
      <c r="G605" s="4">
        <v>2382</v>
      </c>
    </row>
    <row r="606" spans="1:7" outlineLevel="2" x14ac:dyDescent="0.2">
      <c r="A606" s="8" t="s">
        <v>1918</v>
      </c>
      <c r="B606" s="44">
        <v>37022</v>
      </c>
      <c r="C606" s="9" t="s">
        <v>1741</v>
      </c>
      <c r="D606" s="9" t="s">
        <v>1642</v>
      </c>
      <c r="E606" s="13" t="s">
        <v>1054</v>
      </c>
      <c r="F606" s="9" t="s">
        <v>1296</v>
      </c>
      <c r="G606" s="4">
        <v>27118</v>
      </c>
    </row>
    <row r="607" spans="1:7" outlineLevel="2" x14ac:dyDescent="0.2">
      <c r="A607" s="8" t="s">
        <v>1919</v>
      </c>
      <c r="B607" s="44">
        <v>37022</v>
      </c>
      <c r="C607" s="9" t="s">
        <v>1790</v>
      </c>
      <c r="D607" s="9" t="s">
        <v>1642</v>
      </c>
      <c r="E607" s="13" t="s">
        <v>1054</v>
      </c>
      <c r="F607" s="9" t="s">
        <v>1691</v>
      </c>
      <c r="G607" s="4">
        <v>50000</v>
      </c>
    </row>
    <row r="608" spans="1:7" outlineLevel="2" x14ac:dyDescent="0.2">
      <c r="A608" s="8" t="s">
        <v>1920</v>
      </c>
      <c r="B608" s="44">
        <v>37022</v>
      </c>
      <c r="C608" s="9" t="s">
        <v>1641</v>
      </c>
      <c r="D608" s="9" t="s">
        <v>1642</v>
      </c>
      <c r="E608" s="13" t="s">
        <v>1054</v>
      </c>
      <c r="F608" s="9" t="s">
        <v>1643</v>
      </c>
      <c r="G608" s="4">
        <v>6000</v>
      </c>
    </row>
    <row r="609" spans="1:7" outlineLevel="2" x14ac:dyDescent="0.2">
      <c r="A609" s="8" t="s">
        <v>1804</v>
      </c>
      <c r="B609" s="44">
        <v>37025</v>
      </c>
      <c r="C609" s="9" t="s">
        <v>1805</v>
      </c>
      <c r="D609" s="9" t="s">
        <v>1642</v>
      </c>
      <c r="E609" s="13" t="s">
        <v>1054</v>
      </c>
      <c r="F609" s="9" t="s">
        <v>1705</v>
      </c>
      <c r="G609" s="4">
        <v>885</v>
      </c>
    </row>
    <row r="610" spans="1:7" outlineLevel="2" x14ac:dyDescent="0.2">
      <c r="A610" s="8" t="s">
        <v>1921</v>
      </c>
      <c r="B610" s="44">
        <v>37025</v>
      </c>
      <c r="C610" s="9" t="s">
        <v>1717</v>
      </c>
      <c r="D610" s="9" t="s">
        <v>1642</v>
      </c>
      <c r="E610" s="13" t="s">
        <v>1054</v>
      </c>
      <c r="F610" s="9" t="s">
        <v>1560</v>
      </c>
      <c r="G610" s="4">
        <v>5375</v>
      </c>
    </row>
    <row r="611" spans="1:7" outlineLevel="2" x14ac:dyDescent="0.2">
      <c r="A611" s="8" t="s">
        <v>1922</v>
      </c>
      <c r="B611" s="44">
        <v>37025</v>
      </c>
      <c r="C611" s="9" t="s">
        <v>1294</v>
      </c>
      <c r="D611" s="9" t="s">
        <v>1642</v>
      </c>
      <c r="E611" s="13" t="s">
        <v>1054</v>
      </c>
      <c r="F611" s="9" t="s">
        <v>1711</v>
      </c>
      <c r="G611" s="4">
        <v>0</v>
      </c>
    </row>
    <row r="612" spans="1:7" outlineLevel="2" x14ac:dyDescent="0.2">
      <c r="A612" s="8" t="s">
        <v>1923</v>
      </c>
      <c r="B612" s="44">
        <v>37025</v>
      </c>
      <c r="C612" s="9" t="s">
        <v>1159</v>
      </c>
      <c r="D612" s="9" t="s">
        <v>1642</v>
      </c>
      <c r="E612" s="13" t="s">
        <v>1054</v>
      </c>
      <c r="F612" s="9" t="s">
        <v>1691</v>
      </c>
      <c r="G612" s="4">
        <v>0</v>
      </c>
    </row>
    <row r="613" spans="1:7" outlineLevel="2" x14ac:dyDescent="0.2">
      <c r="A613" s="8" t="s">
        <v>1924</v>
      </c>
      <c r="B613" s="44">
        <v>37025</v>
      </c>
      <c r="C613" s="9" t="s">
        <v>1294</v>
      </c>
      <c r="D613" s="9" t="s">
        <v>1642</v>
      </c>
      <c r="E613" s="13" t="s">
        <v>1054</v>
      </c>
      <c r="F613" s="9" t="s">
        <v>1711</v>
      </c>
      <c r="G613" s="4">
        <v>437</v>
      </c>
    </row>
    <row r="614" spans="1:7" outlineLevel="2" x14ac:dyDescent="0.2">
      <c r="A614" s="8" t="s">
        <v>1165</v>
      </c>
      <c r="B614" s="44">
        <v>37025</v>
      </c>
      <c r="C614" s="9" t="s">
        <v>1166</v>
      </c>
      <c r="D614" s="9" t="s">
        <v>1642</v>
      </c>
      <c r="E614" s="13" t="s">
        <v>1054</v>
      </c>
      <c r="F614" s="9" t="s">
        <v>1655</v>
      </c>
      <c r="G614" s="4">
        <v>27405</v>
      </c>
    </row>
    <row r="615" spans="1:7" outlineLevel="2" x14ac:dyDescent="0.2">
      <c r="A615" s="8" t="s">
        <v>1925</v>
      </c>
      <c r="B615" s="44">
        <v>37026</v>
      </c>
      <c r="C615" s="9" t="s">
        <v>1900</v>
      </c>
      <c r="D615" s="9" t="s">
        <v>1642</v>
      </c>
      <c r="E615" s="13" t="s">
        <v>1054</v>
      </c>
      <c r="F615" s="9" t="s">
        <v>1518</v>
      </c>
      <c r="G615" s="4">
        <v>980</v>
      </c>
    </row>
    <row r="616" spans="1:7" outlineLevel="2" x14ac:dyDescent="0.2">
      <c r="A616" s="8" t="s">
        <v>1926</v>
      </c>
      <c r="B616" s="44">
        <v>37026</v>
      </c>
      <c r="C616" s="9" t="s">
        <v>1294</v>
      </c>
      <c r="D616" s="9" t="s">
        <v>1642</v>
      </c>
      <c r="E616" s="13" t="s">
        <v>1054</v>
      </c>
      <c r="F616" s="9" t="s">
        <v>1711</v>
      </c>
      <c r="G616" s="4">
        <v>1640</v>
      </c>
    </row>
    <row r="617" spans="1:7" outlineLevel="2" x14ac:dyDescent="0.2">
      <c r="A617" s="8" t="s">
        <v>1927</v>
      </c>
      <c r="B617" s="44">
        <v>37026</v>
      </c>
      <c r="C617" s="9" t="s">
        <v>1784</v>
      </c>
      <c r="D617" s="9" t="s">
        <v>1642</v>
      </c>
      <c r="E617" s="13" t="s">
        <v>1054</v>
      </c>
      <c r="F617" s="9" t="s">
        <v>1560</v>
      </c>
      <c r="G617" s="4">
        <v>363</v>
      </c>
    </row>
    <row r="618" spans="1:7" outlineLevel="2" x14ac:dyDescent="0.2">
      <c r="A618" s="8" t="s">
        <v>1928</v>
      </c>
      <c r="B618" s="44">
        <v>37026</v>
      </c>
      <c r="C618" s="9" t="s">
        <v>1784</v>
      </c>
      <c r="D618" s="9" t="s">
        <v>1642</v>
      </c>
      <c r="E618" s="13" t="s">
        <v>1054</v>
      </c>
      <c r="F618" s="9" t="s">
        <v>1705</v>
      </c>
      <c r="G618" s="4">
        <v>0</v>
      </c>
    </row>
    <row r="619" spans="1:7" outlineLevel="2" x14ac:dyDescent="0.2">
      <c r="A619" s="8" t="s">
        <v>1929</v>
      </c>
      <c r="B619" s="44">
        <v>37026</v>
      </c>
      <c r="C619" s="9" t="s">
        <v>1721</v>
      </c>
      <c r="D619" s="9" t="s">
        <v>1642</v>
      </c>
      <c r="E619" s="13" t="s">
        <v>1054</v>
      </c>
      <c r="F619" s="9" t="s">
        <v>1560</v>
      </c>
      <c r="G619" s="4">
        <v>0</v>
      </c>
    </row>
    <row r="620" spans="1:7" outlineLevel="2" x14ac:dyDescent="0.2">
      <c r="A620" s="8" t="s">
        <v>1930</v>
      </c>
      <c r="B620" s="44">
        <v>37026</v>
      </c>
      <c r="C620" s="9" t="s">
        <v>1800</v>
      </c>
      <c r="D620" s="9" t="s">
        <v>1642</v>
      </c>
      <c r="E620" s="13" t="s">
        <v>1054</v>
      </c>
      <c r="F620" s="9" t="s">
        <v>1803</v>
      </c>
      <c r="G620" s="4">
        <v>372</v>
      </c>
    </row>
    <row r="621" spans="1:7" outlineLevel="2" x14ac:dyDescent="0.2">
      <c r="A621" s="8" t="s">
        <v>1931</v>
      </c>
      <c r="B621" s="44">
        <v>37026</v>
      </c>
      <c r="C621" s="9" t="s">
        <v>1911</v>
      </c>
      <c r="D621" s="9" t="s">
        <v>1642</v>
      </c>
      <c r="E621" s="13" t="s">
        <v>1054</v>
      </c>
      <c r="F621" s="9" t="s">
        <v>1655</v>
      </c>
      <c r="G621" s="4">
        <v>20700</v>
      </c>
    </row>
    <row r="622" spans="1:7" outlineLevel="2" x14ac:dyDescent="0.2">
      <c r="A622" s="8" t="s">
        <v>1158</v>
      </c>
      <c r="B622" s="44">
        <v>37026</v>
      </c>
      <c r="C622" s="9" t="s">
        <v>1159</v>
      </c>
      <c r="D622" s="9" t="s">
        <v>1642</v>
      </c>
      <c r="E622" s="13" t="s">
        <v>1054</v>
      </c>
      <c r="F622" s="9" t="s">
        <v>1691</v>
      </c>
      <c r="G622" s="4">
        <v>385</v>
      </c>
    </row>
    <row r="623" spans="1:7" outlineLevel="2" x14ac:dyDescent="0.2">
      <c r="A623" s="8" t="s">
        <v>1932</v>
      </c>
      <c r="B623" s="44">
        <v>37026</v>
      </c>
      <c r="C623" s="9" t="s">
        <v>1933</v>
      </c>
      <c r="D623" s="9" t="s">
        <v>1642</v>
      </c>
      <c r="E623" s="13" t="s">
        <v>1054</v>
      </c>
      <c r="F623" s="9" t="s">
        <v>1420</v>
      </c>
      <c r="G623" s="4">
        <v>0</v>
      </c>
    </row>
    <row r="624" spans="1:7" outlineLevel="2" x14ac:dyDescent="0.2">
      <c r="A624" s="8" t="s">
        <v>1934</v>
      </c>
      <c r="B624" s="44">
        <v>37026</v>
      </c>
      <c r="C624" s="9" t="s">
        <v>1935</v>
      </c>
      <c r="D624" s="9" t="s">
        <v>1642</v>
      </c>
      <c r="E624" s="13" t="s">
        <v>1054</v>
      </c>
      <c r="F624" s="9" t="s">
        <v>1705</v>
      </c>
      <c r="G624" s="4">
        <v>12000</v>
      </c>
    </row>
    <row r="625" spans="1:7" outlineLevel="2" x14ac:dyDescent="0.2">
      <c r="A625" s="8" t="s">
        <v>1936</v>
      </c>
      <c r="B625" s="44">
        <v>37026</v>
      </c>
      <c r="C625" s="9" t="s">
        <v>1749</v>
      </c>
      <c r="D625" s="9" t="s">
        <v>1642</v>
      </c>
      <c r="E625" s="13" t="s">
        <v>1054</v>
      </c>
      <c r="F625" s="9" t="s">
        <v>1937</v>
      </c>
      <c r="G625" s="4">
        <v>2500</v>
      </c>
    </row>
    <row r="626" spans="1:7" outlineLevel="2" x14ac:dyDescent="0.2">
      <c r="A626" s="8" t="s">
        <v>1938</v>
      </c>
      <c r="B626" s="44">
        <v>37026</v>
      </c>
      <c r="C626" s="9" t="s">
        <v>1796</v>
      </c>
      <c r="D626" s="9" t="s">
        <v>1642</v>
      </c>
      <c r="E626" s="13" t="s">
        <v>1054</v>
      </c>
      <c r="F626" s="9" t="s">
        <v>1937</v>
      </c>
      <c r="G626" s="4">
        <v>300</v>
      </c>
    </row>
    <row r="627" spans="1:7" outlineLevel="2" x14ac:dyDescent="0.2">
      <c r="A627" s="8" t="s">
        <v>1939</v>
      </c>
      <c r="B627" s="44">
        <v>37026</v>
      </c>
      <c r="C627" s="9" t="s">
        <v>1940</v>
      </c>
      <c r="D627" s="9" t="s">
        <v>1642</v>
      </c>
      <c r="E627" s="13" t="s">
        <v>1054</v>
      </c>
      <c r="F627" s="9" t="s">
        <v>1705</v>
      </c>
      <c r="G627" s="4">
        <v>163000</v>
      </c>
    </row>
    <row r="628" spans="1:7" outlineLevel="2" x14ac:dyDescent="0.2">
      <c r="A628" s="8" t="s">
        <v>1941</v>
      </c>
      <c r="B628" s="44">
        <v>37026</v>
      </c>
      <c r="C628" s="9" t="s">
        <v>1641</v>
      </c>
      <c r="D628" s="9" t="s">
        <v>1642</v>
      </c>
      <c r="E628" s="13" t="s">
        <v>1054</v>
      </c>
      <c r="F628" s="9" t="s">
        <v>1643</v>
      </c>
      <c r="G628" s="4">
        <v>600</v>
      </c>
    </row>
    <row r="629" spans="1:7" outlineLevel="2" x14ac:dyDescent="0.2">
      <c r="A629" s="8" t="s">
        <v>1942</v>
      </c>
      <c r="B629" s="44">
        <v>37027</v>
      </c>
      <c r="C629" s="9" t="s">
        <v>1790</v>
      </c>
      <c r="D629" s="9" t="s">
        <v>1642</v>
      </c>
      <c r="E629" s="13" t="s">
        <v>1054</v>
      </c>
      <c r="F629" s="9" t="s">
        <v>1691</v>
      </c>
      <c r="G629" s="4">
        <v>100000</v>
      </c>
    </row>
    <row r="630" spans="1:7" outlineLevel="2" x14ac:dyDescent="0.2">
      <c r="A630" s="8" t="s">
        <v>1943</v>
      </c>
      <c r="B630" s="44">
        <v>37027</v>
      </c>
      <c r="C630" s="9" t="s">
        <v>1935</v>
      </c>
      <c r="D630" s="9" t="s">
        <v>1642</v>
      </c>
      <c r="E630" s="13" t="s">
        <v>1054</v>
      </c>
      <c r="F630" s="9" t="s">
        <v>1705</v>
      </c>
      <c r="G630" s="4">
        <v>12000</v>
      </c>
    </row>
    <row r="631" spans="1:7" outlineLevel="2" x14ac:dyDescent="0.2">
      <c r="A631" s="8" t="s">
        <v>1944</v>
      </c>
      <c r="B631" s="44">
        <v>37027</v>
      </c>
      <c r="C631" s="9" t="s">
        <v>1935</v>
      </c>
      <c r="D631" s="9" t="s">
        <v>1642</v>
      </c>
      <c r="E631" s="13" t="s">
        <v>1054</v>
      </c>
      <c r="F631" s="9" t="s">
        <v>1705</v>
      </c>
      <c r="G631" s="4">
        <v>12000</v>
      </c>
    </row>
    <row r="632" spans="1:7" outlineLevel="2" x14ac:dyDescent="0.2">
      <c r="A632" s="8" t="s">
        <v>1945</v>
      </c>
      <c r="B632" s="44">
        <v>37027</v>
      </c>
      <c r="C632" s="9" t="s">
        <v>1796</v>
      </c>
      <c r="D632" s="9" t="s">
        <v>1642</v>
      </c>
      <c r="E632" s="13" t="s">
        <v>1054</v>
      </c>
      <c r="F632" s="9" t="s">
        <v>1937</v>
      </c>
      <c r="G632" s="4">
        <v>0</v>
      </c>
    </row>
    <row r="633" spans="1:7" outlineLevel="2" x14ac:dyDescent="0.2">
      <c r="A633" s="8" t="s">
        <v>1946</v>
      </c>
      <c r="B633" s="44">
        <v>37027</v>
      </c>
      <c r="C633" s="9" t="s">
        <v>1741</v>
      </c>
      <c r="D633" s="9" t="s">
        <v>1642</v>
      </c>
      <c r="E633" s="13" t="s">
        <v>1054</v>
      </c>
      <c r="F633" s="9" t="s">
        <v>1296</v>
      </c>
      <c r="G633" s="4">
        <v>12315</v>
      </c>
    </row>
    <row r="634" spans="1:7" outlineLevel="2" x14ac:dyDescent="0.2">
      <c r="A634" s="8" t="s">
        <v>1947</v>
      </c>
      <c r="B634" s="44">
        <v>37027</v>
      </c>
      <c r="C634" s="9" t="s">
        <v>1741</v>
      </c>
      <c r="D634" s="9" t="s">
        <v>1642</v>
      </c>
      <c r="E634" s="13" t="s">
        <v>1054</v>
      </c>
      <c r="F634" s="9" t="s">
        <v>1801</v>
      </c>
      <c r="G634" s="4">
        <v>0</v>
      </c>
    </row>
    <row r="635" spans="1:7" outlineLevel="2" x14ac:dyDescent="0.2">
      <c r="A635" s="8" t="s">
        <v>1948</v>
      </c>
      <c r="B635" s="44">
        <v>37027</v>
      </c>
      <c r="C635" s="9" t="s">
        <v>1904</v>
      </c>
      <c r="D635" s="9" t="s">
        <v>1642</v>
      </c>
      <c r="E635" s="13" t="s">
        <v>1054</v>
      </c>
      <c r="F635" s="9" t="s">
        <v>1705</v>
      </c>
      <c r="G635" s="4">
        <v>35</v>
      </c>
    </row>
    <row r="636" spans="1:7" outlineLevel="2" x14ac:dyDescent="0.2">
      <c r="A636" s="8" t="s">
        <v>1949</v>
      </c>
      <c r="B636" s="44">
        <v>37027</v>
      </c>
      <c r="C636" s="9" t="s">
        <v>1741</v>
      </c>
      <c r="D636" s="9" t="s">
        <v>1642</v>
      </c>
      <c r="E636" s="13" t="s">
        <v>1054</v>
      </c>
      <c r="F636" s="9" t="s">
        <v>1445</v>
      </c>
      <c r="G636" s="4">
        <v>486</v>
      </c>
    </row>
    <row r="637" spans="1:7" outlineLevel="2" x14ac:dyDescent="0.2">
      <c r="A637" s="8" t="s">
        <v>1950</v>
      </c>
      <c r="B637" s="44">
        <v>37027</v>
      </c>
      <c r="C637" s="9" t="s">
        <v>1951</v>
      </c>
      <c r="D637" s="9" t="s">
        <v>1642</v>
      </c>
      <c r="E637" s="13" t="s">
        <v>1054</v>
      </c>
      <c r="F637" s="9" t="s">
        <v>1518</v>
      </c>
      <c r="G637" s="4">
        <v>980</v>
      </c>
    </row>
    <row r="638" spans="1:7" outlineLevel="2" x14ac:dyDescent="0.2">
      <c r="A638" s="8" t="s">
        <v>1952</v>
      </c>
      <c r="B638" s="44">
        <v>37027</v>
      </c>
      <c r="C638" s="9" t="s">
        <v>1951</v>
      </c>
      <c r="D638" s="9" t="s">
        <v>1642</v>
      </c>
      <c r="E638" s="13" t="s">
        <v>1054</v>
      </c>
      <c r="F638" s="9" t="s">
        <v>1518</v>
      </c>
      <c r="G638" s="4">
        <v>0</v>
      </c>
    </row>
    <row r="639" spans="1:7" outlineLevel="2" x14ac:dyDescent="0.2">
      <c r="A639" s="8" t="s">
        <v>1953</v>
      </c>
      <c r="B639" s="44">
        <v>37027</v>
      </c>
      <c r="C639" s="9" t="s">
        <v>1741</v>
      </c>
      <c r="D639" s="9" t="s">
        <v>1642</v>
      </c>
      <c r="E639" s="13" t="s">
        <v>1054</v>
      </c>
      <c r="F639" s="9" t="s">
        <v>1801</v>
      </c>
      <c r="G639" s="4">
        <v>0</v>
      </c>
    </row>
    <row r="640" spans="1:7" outlineLevel="2" x14ac:dyDescent="0.2">
      <c r="A640" s="8" t="s">
        <v>1954</v>
      </c>
      <c r="B640" s="44">
        <v>37027</v>
      </c>
      <c r="C640" s="9" t="s">
        <v>1741</v>
      </c>
      <c r="D640" s="9" t="s">
        <v>1642</v>
      </c>
      <c r="E640" s="13" t="s">
        <v>1054</v>
      </c>
      <c r="F640" s="9" t="s">
        <v>1445</v>
      </c>
      <c r="G640" s="4">
        <v>2495</v>
      </c>
    </row>
    <row r="641" spans="1:7" outlineLevel="2" x14ac:dyDescent="0.2">
      <c r="A641" s="8" t="s">
        <v>1955</v>
      </c>
      <c r="B641" s="44">
        <v>37027</v>
      </c>
      <c r="C641" s="9" t="s">
        <v>1904</v>
      </c>
      <c r="D641" s="9" t="s">
        <v>1642</v>
      </c>
      <c r="E641" s="13" t="s">
        <v>1054</v>
      </c>
      <c r="F641" s="9" t="s">
        <v>1705</v>
      </c>
      <c r="G641" s="4">
        <v>100</v>
      </c>
    </row>
    <row r="642" spans="1:7" outlineLevel="2" x14ac:dyDescent="0.2">
      <c r="A642" s="8" t="s">
        <v>1956</v>
      </c>
      <c r="B642" s="44">
        <v>37027</v>
      </c>
      <c r="C642" s="9" t="s">
        <v>1904</v>
      </c>
      <c r="D642" s="9" t="s">
        <v>1642</v>
      </c>
      <c r="E642" s="13" t="s">
        <v>1054</v>
      </c>
      <c r="F642" s="9" t="s">
        <v>1705</v>
      </c>
      <c r="G642" s="4">
        <v>97</v>
      </c>
    </row>
    <row r="643" spans="1:7" outlineLevel="2" x14ac:dyDescent="0.2">
      <c r="A643" s="8" t="s">
        <v>1957</v>
      </c>
      <c r="B643" s="44">
        <v>37027</v>
      </c>
      <c r="C643" s="9" t="s">
        <v>1159</v>
      </c>
      <c r="D643" s="9" t="s">
        <v>1642</v>
      </c>
      <c r="E643" s="13" t="s">
        <v>1054</v>
      </c>
      <c r="F643" s="9" t="s">
        <v>1691</v>
      </c>
      <c r="G643" s="4">
        <v>0</v>
      </c>
    </row>
    <row r="644" spans="1:7" outlineLevel="2" x14ac:dyDescent="0.2">
      <c r="A644" s="8" t="s">
        <v>1958</v>
      </c>
      <c r="B644" s="44">
        <v>37028</v>
      </c>
      <c r="C644" s="9" t="s">
        <v>1641</v>
      </c>
      <c r="D644" s="9" t="s">
        <v>1642</v>
      </c>
      <c r="E644" s="13" t="s">
        <v>1054</v>
      </c>
      <c r="F644" s="9" t="s">
        <v>1643</v>
      </c>
      <c r="G644" s="4">
        <v>500</v>
      </c>
    </row>
    <row r="645" spans="1:7" outlineLevel="2" x14ac:dyDescent="0.2">
      <c r="A645" s="8" t="s">
        <v>1959</v>
      </c>
      <c r="B645" s="44">
        <v>37028</v>
      </c>
      <c r="C645" s="9" t="s">
        <v>1641</v>
      </c>
      <c r="D645" s="9" t="s">
        <v>1642</v>
      </c>
      <c r="E645" s="13" t="s">
        <v>1054</v>
      </c>
      <c r="F645" s="9" t="s">
        <v>1643</v>
      </c>
      <c r="G645" s="4">
        <v>500</v>
      </c>
    </row>
    <row r="646" spans="1:7" outlineLevel="2" x14ac:dyDescent="0.2">
      <c r="A646" s="8" t="s">
        <v>1960</v>
      </c>
      <c r="B646" s="44">
        <v>37028</v>
      </c>
      <c r="C646" s="9" t="s">
        <v>1790</v>
      </c>
      <c r="D646" s="9" t="s">
        <v>1642</v>
      </c>
      <c r="E646" s="13" t="s">
        <v>1054</v>
      </c>
      <c r="F646" s="9" t="s">
        <v>1691</v>
      </c>
      <c r="G646" s="4">
        <v>100000</v>
      </c>
    </row>
    <row r="647" spans="1:7" outlineLevel="2" x14ac:dyDescent="0.2">
      <c r="A647" s="8" t="s">
        <v>1961</v>
      </c>
      <c r="B647" s="44">
        <v>37028</v>
      </c>
      <c r="C647" s="9" t="s">
        <v>1962</v>
      </c>
      <c r="D647" s="9" t="s">
        <v>1642</v>
      </c>
      <c r="E647" s="13" t="s">
        <v>1054</v>
      </c>
      <c r="F647" s="9" t="s">
        <v>1705</v>
      </c>
      <c r="G647" s="4">
        <v>15000</v>
      </c>
    </row>
    <row r="648" spans="1:7" outlineLevel="2" x14ac:dyDescent="0.2">
      <c r="A648" s="8" t="s">
        <v>1618</v>
      </c>
      <c r="B648" s="44">
        <v>37028</v>
      </c>
      <c r="C648" s="9" t="s">
        <v>1963</v>
      </c>
      <c r="D648" s="9" t="s">
        <v>1642</v>
      </c>
      <c r="E648" s="13" t="s">
        <v>1054</v>
      </c>
      <c r="F648" s="9" t="s">
        <v>1691</v>
      </c>
      <c r="G648" s="4">
        <v>736</v>
      </c>
    </row>
    <row r="649" spans="1:7" outlineLevel="2" x14ac:dyDescent="0.2">
      <c r="A649" s="8" t="s">
        <v>1964</v>
      </c>
      <c r="B649" s="44">
        <v>37028</v>
      </c>
      <c r="C649" s="9" t="s">
        <v>1965</v>
      </c>
      <c r="D649" s="9" t="s">
        <v>1642</v>
      </c>
      <c r="E649" s="13" t="s">
        <v>1054</v>
      </c>
      <c r="F649" s="9" t="s">
        <v>1691</v>
      </c>
      <c r="G649" s="4">
        <v>244771</v>
      </c>
    </row>
    <row r="650" spans="1:7" outlineLevel="2" x14ac:dyDescent="0.2">
      <c r="A650" s="8" t="s">
        <v>1966</v>
      </c>
      <c r="B650" s="44">
        <v>37028</v>
      </c>
      <c r="C650" s="9" t="s">
        <v>1725</v>
      </c>
      <c r="D650" s="9" t="s">
        <v>1642</v>
      </c>
      <c r="E650" s="13" t="s">
        <v>1054</v>
      </c>
      <c r="F650" s="9" t="s">
        <v>1420</v>
      </c>
      <c r="G650" s="4">
        <v>2106</v>
      </c>
    </row>
    <row r="651" spans="1:7" outlineLevel="2" x14ac:dyDescent="0.2">
      <c r="A651" s="8" t="s">
        <v>1967</v>
      </c>
      <c r="B651" s="44">
        <v>37028</v>
      </c>
      <c r="C651" s="9" t="s">
        <v>1294</v>
      </c>
      <c r="D651" s="9" t="s">
        <v>1642</v>
      </c>
      <c r="E651" s="13" t="s">
        <v>1054</v>
      </c>
      <c r="F651" s="9" t="s">
        <v>1296</v>
      </c>
      <c r="G651" s="4">
        <v>10869</v>
      </c>
    </row>
    <row r="652" spans="1:7" outlineLevel="2" x14ac:dyDescent="0.2">
      <c r="A652" s="8" t="s">
        <v>1968</v>
      </c>
      <c r="B652" s="44">
        <v>37028</v>
      </c>
      <c r="C652" s="9" t="s">
        <v>1904</v>
      </c>
      <c r="D652" s="9" t="s">
        <v>1642</v>
      </c>
      <c r="E652" s="13" t="s">
        <v>1054</v>
      </c>
      <c r="F652" s="9" t="s">
        <v>1705</v>
      </c>
      <c r="G652" s="4">
        <v>227</v>
      </c>
    </row>
    <row r="653" spans="1:7" outlineLevel="2" x14ac:dyDescent="0.2">
      <c r="A653" s="8" t="s">
        <v>1969</v>
      </c>
      <c r="B653" s="44">
        <v>37028</v>
      </c>
      <c r="C653" s="9" t="s">
        <v>1737</v>
      </c>
      <c r="D653" s="9" t="s">
        <v>1642</v>
      </c>
      <c r="E653" s="13" t="s">
        <v>1054</v>
      </c>
      <c r="F653" s="9" t="s">
        <v>1560</v>
      </c>
      <c r="G653" s="4">
        <v>872</v>
      </c>
    </row>
    <row r="654" spans="1:7" outlineLevel="2" x14ac:dyDescent="0.2">
      <c r="A654" s="8" t="s">
        <v>1970</v>
      </c>
      <c r="B654" s="44">
        <v>37028</v>
      </c>
      <c r="C654" s="9" t="s">
        <v>1294</v>
      </c>
      <c r="D654" s="9" t="s">
        <v>1642</v>
      </c>
      <c r="E654" s="13" t="s">
        <v>1054</v>
      </c>
      <c r="F654" s="9" t="s">
        <v>1711</v>
      </c>
      <c r="G654" s="4">
        <v>1670</v>
      </c>
    </row>
    <row r="655" spans="1:7" outlineLevel="2" x14ac:dyDescent="0.2">
      <c r="A655" s="8" t="s">
        <v>1971</v>
      </c>
      <c r="B655" s="44">
        <v>37028</v>
      </c>
      <c r="C655" s="9" t="s">
        <v>1904</v>
      </c>
      <c r="D655" s="9" t="s">
        <v>1642</v>
      </c>
      <c r="E655" s="13" t="s">
        <v>1054</v>
      </c>
      <c r="F655" s="9" t="s">
        <v>1705</v>
      </c>
      <c r="G655" s="4">
        <v>597</v>
      </c>
    </row>
    <row r="656" spans="1:7" outlineLevel="2" x14ac:dyDescent="0.2">
      <c r="A656" s="8" t="s">
        <v>1972</v>
      </c>
      <c r="B656" s="44">
        <v>37028</v>
      </c>
      <c r="C656" s="9" t="s">
        <v>1973</v>
      </c>
      <c r="D656" s="9" t="s">
        <v>1642</v>
      </c>
      <c r="E656" s="13" t="s">
        <v>1054</v>
      </c>
      <c r="F656" s="9" t="s">
        <v>1705</v>
      </c>
      <c r="G656" s="4">
        <v>657</v>
      </c>
    </row>
    <row r="657" spans="1:7" outlineLevel="2" x14ac:dyDescent="0.2">
      <c r="A657" s="8" t="s">
        <v>1974</v>
      </c>
      <c r="B657" s="44">
        <v>37028</v>
      </c>
      <c r="C657" s="9" t="s">
        <v>1975</v>
      </c>
      <c r="D657" s="9" t="s">
        <v>1642</v>
      </c>
      <c r="E657" s="13" t="s">
        <v>1054</v>
      </c>
      <c r="F657" s="9" t="s">
        <v>1801</v>
      </c>
      <c r="G657" s="4">
        <v>1562</v>
      </c>
    </row>
    <row r="658" spans="1:7" outlineLevel="2" x14ac:dyDescent="0.2">
      <c r="A658" s="8" t="s">
        <v>1976</v>
      </c>
      <c r="B658" s="44">
        <v>37028</v>
      </c>
      <c r="C658" s="9" t="s">
        <v>1741</v>
      </c>
      <c r="D658" s="9" t="s">
        <v>1642</v>
      </c>
      <c r="E658" s="13" t="s">
        <v>1054</v>
      </c>
      <c r="F658" s="9" t="s">
        <v>1296</v>
      </c>
      <c r="G658" s="4">
        <v>18277</v>
      </c>
    </row>
    <row r="659" spans="1:7" outlineLevel="2" x14ac:dyDescent="0.2">
      <c r="A659" s="8" t="s">
        <v>1977</v>
      </c>
      <c r="B659" s="44">
        <v>37028</v>
      </c>
      <c r="C659" s="9" t="s">
        <v>1766</v>
      </c>
      <c r="D659" s="9" t="s">
        <v>1642</v>
      </c>
      <c r="E659" s="13" t="s">
        <v>1054</v>
      </c>
      <c r="F659" s="9" t="s">
        <v>1560</v>
      </c>
      <c r="G659" s="4">
        <v>488</v>
      </c>
    </row>
    <row r="660" spans="1:7" outlineLevel="2" x14ac:dyDescent="0.2">
      <c r="A660" s="8" t="s">
        <v>1978</v>
      </c>
      <c r="B660" s="44">
        <v>37028</v>
      </c>
      <c r="C660" s="9" t="s">
        <v>1725</v>
      </c>
      <c r="D660" s="9" t="s">
        <v>1642</v>
      </c>
      <c r="E660" s="13" t="s">
        <v>1054</v>
      </c>
      <c r="F660" s="9" t="s">
        <v>1420</v>
      </c>
      <c r="G660" s="4">
        <v>300</v>
      </c>
    </row>
    <row r="661" spans="1:7" outlineLevel="2" x14ac:dyDescent="0.2">
      <c r="A661" s="8" t="s">
        <v>1979</v>
      </c>
      <c r="B661" s="44">
        <v>37028</v>
      </c>
      <c r="C661" s="9" t="s">
        <v>1973</v>
      </c>
      <c r="D661" s="9" t="s">
        <v>1642</v>
      </c>
      <c r="E661" s="13" t="s">
        <v>1054</v>
      </c>
      <c r="F661" s="9" t="s">
        <v>1296</v>
      </c>
      <c r="G661" s="4">
        <v>90</v>
      </c>
    </row>
    <row r="662" spans="1:7" outlineLevel="2" x14ac:dyDescent="0.2">
      <c r="A662" s="8" t="s">
        <v>1980</v>
      </c>
      <c r="B662" s="44">
        <v>37028</v>
      </c>
      <c r="C662" s="9" t="s">
        <v>1973</v>
      </c>
      <c r="D662" s="9" t="s">
        <v>1642</v>
      </c>
      <c r="E662" s="13" t="s">
        <v>1054</v>
      </c>
      <c r="F662" s="9" t="s">
        <v>1296</v>
      </c>
      <c r="G662" s="4">
        <v>135</v>
      </c>
    </row>
    <row r="663" spans="1:7" outlineLevel="2" x14ac:dyDescent="0.2">
      <c r="A663" s="8" t="s">
        <v>1981</v>
      </c>
      <c r="B663" s="44">
        <v>37028</v>
      </c>
      <c r="C663" s="9" t="s">
        <v>1878</v>
      </c>
      <c r="D663" s="9" t="s">
        <v>1642</v>
      </c>
      <c r="E663" s="13" t="s">
        <v>1054</v>
      </c>
      <c r="F663" s="9" t="s">
        <v>1560</v>
      </c>
      <c r="G663" s="4">
        <v>6758</v>
      </c>
    </row>
    <row r="664" spans="1:7" outlineLevel="2" x14ac:dyDescent="0.2">
      <c r="A664" s="8" t="s">
        <v>1982</v>
      </c>
      <c r="B664" s="44">
        <v>37028</v>
      </c>
      <c r="C664" s="9" t="s">
        <v>1741</v>
      </c>
      <c r="D664" s="9" t="s">
        <v>1642</v>
      </c>
      <c r="E664" s="13" t="s">
        <v>1054</v>
      </c>
      <c r="F664" s="9" t="s">
        <v>1801</v>
      </c>
      <c r="G664" s="4">
        <v>0</v>
      </c>
    </row>
    <row r="665" spans="1:7" outlineLevel="2" x14ac:dyDescent="0.2">
      <c r="A665" s="8" t="s">
        <v>1983</v>
      </c>
      <c r="B665" s="44">
        <v>37028</v>
      </c>
      <c r="C665" s="9" t="s">
        <v>1741</v>
      </c>
      <c r="D665" s="9" t="s">
        <v>1642</v>
      </c>
      <c r="E665" s="13" t="s">
        <v>1054</v>
      </c>
      <c r="F665" s="9" t="s">
        <v>1296</v>
      </c>
      <c r="G665" s="4">
        <v>0</v>
      </c>
    </row>
    <row r="666" spans="1:7" outlineLevel="2" x14ac:dyDescent="0.2">
      <c r="A666" s="8" t="s">
        <v>1984</v>
      </c>
      <c r="B666" s="44">
        <v>37028</v>
      </c>
      <c r="C666" s="9" t="s">
        <v>1721</v>
      </c>
      <c r="D666" s="9" t="s">
        <v>1642</v>
      </c>
      <c r="E666" s="13" t="s">
        <v>1054</v>
      </c>
      <c r="F666" s="9" t="s">
        <v>1560</v>
      </c>
      <c r="G666" s="4">
        <v>4742</v>
      </c>
    </row>
    <row r="667" spans="1:7" outlineLevel="2" x14ac:dyDescent="0.2">
      <c r="A667" s="8" t="s">
        <v>1985</v>
      </c>
      <c r="B667" s="44">
        <v>37028</v>
      </c>
      <c r="C667" s="9" t="s">
        <v>1717</v>
      </c>
      <c r="D667" s="9" t="s">
        <v>1642</v>
      </c>
      <c r="E667" s="13" t="s">
        <v>1054</v>
      </c>
      <c r="F667" s="9" t="s">
        <v>1560</v>
      </c>
      <c r="G667" s="4">
        <v>876</v>
      </c>
    </row>
    <row r="668" spans="1:7" outlineLevel="2" x14ac:dyDescent="0.2">
      <c r="A668" s="8" t="s">
        <v>1986</v>
      </c>
      <c r="B668" s="44">
        <v>37028</v>
      </c>
      <c r="C668" s="9" t="s">
        <v>1717</v>
      </c>
      <c r="D668" s="9" t="s">
        <v>1642</v>
      </c>
      <c r="E668" s="13" t="s">
        <v>1054</v>
      </c>
      <c r="F668" s="9" t="s">
        <v>1560</v>
      </c>
      <c r="G668" s="4">
        <v>1852</v>
      </c>
    </row>
    <row r="669" spans="1:7" outlineLevel="2" x14ac:dyDescent="0.2">
      <c r="A669" s="8" t="s">
        <v>1983</v>
      </c>
      <c r="B669" s="44">
        <v>37028</v>
      </c>
      <c r="C669" s="9" t="s">
        <v>1741</v>
      </c>
      <c r="D669" s="9" t="s">
        <v>1642</v>
      </c>
      <c r="E669" s="13" t="s">
        <v>1054</v>
      </c>
      <c r="F669" s="9" t="s">
        <v>1296</v>
      </c>
      <c r="G669" s="4">
        <v>0</v>
      </c>
    </row>
    <row r="670" spans="1:7" outlineLevel="2" x14ac:dyDescent="0.2">
      <c r="A670" s="8" t="s">
        <v>1987</v>
      </c>
      <c r="B670" s="44">
        <v>37028</v>
      </c>
      <c r="C670" s="9" t="s">
        <v>1294</v>
      </c>
      <c r="D670" s="9" t="s">
        <v>1642</v>
      </c>
      <c r="E670" s="13" t="s">
        <v>1054</v>
      </c>
      <c r="F670" s="9" t="s">
        <v>1711</v>
      </c>
      <c r="G670" s="4">
        <v>6173</v>
      </c>
    </row>
    <row r="671" spans="1:7" outlineLevel="2" x14ac:dyDescent="0.2">
      <c r="A671" s="8" t="s">
        <v>1988</v>
      </c>
      <c r="B671" s="44">
        <v>37029</v>
      </c>
      <c r="C671" s="9" t="s">
        <v>1989</v>
      </c>
      <c r="D671" s="9" t="s">
        <v>1642</v>
      </c>
      <c r="E671" s="13" t="s">
        <v>1054</v>
      </c>
      <c r="F671" s="9" t="s">
        <v>1801</v>
      </c>
      <c r="G671" s="4">
        <v>14600</v>
      </c>
    </row>
    <row r="672" spans="1:7" outlineLevel="2" x14ac:dyDescent="0.2">
      <c r="A672" s="8" t="s">
        <v>1990</v>
      </c>
      <c r="B672" s="44">
        <v>37029</v>
      </c>
      <c r="C672" s="9" t="s">
        <v>1962</v>
      </c>
      <c r="D672" s="9" t="s">
        <v>1642</v>
      </c>
      <c r="E672" s="13" t="s">
        <v>1054</v>
      </c>
      <c r="F672" s="9" t="s">
        <v>1705</v>
      </c>
      <c r="G672" s="4">
        <v>10000</v>
      </c>
    </row>
    <row r="673" spans="1:7" outlineLevel="2" x14ac:dyDescent="0.2">
      <c r="A673" s="8" t="s">
        <v>1991</v>
      </c>
      <c r="B673" s="44">
        <v>37029</v>
      </c>
      <c r="C673" s="9" t="s">
        <v>1294</v>
      </c>
      <c r="D673" s="9" t="s">
        <v>1642</v>
      </c>
      <c r="E673" s="13" t="s">
        <v>1054</v>
      </c>
      <c r="F673" s="9" t="s">
        <v>1992</v>
      </c>
      <c r="G673" s="4">
        <v>2479</v>
      </c>
    </row>
    <row r="674" spans="1:7" outlineLevel="2" x14ac:dyDescent="0.2">
      <c r="A674" s="8" t="s">
        <v>1993</v>
      </c>
      <c r="B674" s="44">
        <v>37029</v>
      </c>
      <c r="C674" s="9" t="s">
        <v>1294</v>
      </c>
      <c r="D674" s="9" t="s">
        <v>1642</v>
      </c>
      <c r="E674" s="13" t="s">
        <v>1054</v>
      </c>
      <c r="F674" s="9" t="s">
        <v>1711</v>
      </c>
      <c r="G674" s="4">
        <v>1473</v>
      </c>
    </row>
    <row r="675" spans="1:7" outlineLevel="2" x14ac:dyDescent="0.2">
      <c r="A675" s="8" t="s">
        <v>1994</v>
      </c>
      <c r="B675" s="44">
        <v>37029</v>
      </c>
      <c r="C675" s="9" t="s">
        <v>1904</v>
      </c>
      <c r="D675" s="9" t="s">
        <v>1642</v>
      </c>
      <c r="E675" s="13" t="s">
        <v>1054</v>
      </c>
      <c r="F675" s="9" t="s">
        <v>1705</v>
      </c>
      <c r="G675" s="4">
        <v>448</v>
      </c>
    </row>
    <row r="676" spans="1:7" outlineLevel="2" x14ac:dyDescent="0.2">
      <c r="A676" s="8" t="s">
        <v>1995</v>
      </c>
      <c r="B676" s="44">
        <v>37029</v>
      </c>
      <c r="C676" s="9" t="s">
        <v>1904</v>
      </c>
      <c r="D676" s="9" t="s">
        <v>1642</v>
      </c>
      <c r="E676" s="13" t="s">
        <v>1054</v>
      </c>
      <c r="F676" s="9" t="s">
        <v>1705</v>
      </c>
      <c r="G676" s="4">
        <v>920</v>
      </c>
    </row>
    <row r="677" spans="1:7" outlineLevel="2" x14ac:dyDescent="0.2">
      <c r="A677" s="8" t="s">
        <v>1616</v>
      </c>
      <c r="B677" s="44">
        <v>37029</v>
      </c>
      <c r="C677" s="9" t="s">
        <v>1512</v>
      </c>
      <c r="D677" s="9" t="s">
        <v>1642</v>
      </c>
      <c r="E677" s="13" t="s">
        <v>1054</v>
      </c>
      <c r="F677" s="9" t="s">
        <v>1691</v>
      </c>
      <c r="G677" s="4">
        <v>2817</v>
      </c>
    </row>
    <row r="678" spans="1:7" outlineLevel="2" x14ac:dyDescent="0.2">
      <c r="A678" s="8" t="s">
        <v>1996</v>
      </c>
      <c r="B678" s="44">
        <v>37029</v>
      </c>
      <c r="C678" s="9" t="s">
        <v>1721</v>
      </c>
      <c r="D678" s="9" t="s">
        <v>1642</v>
      </c>
      <c r="E678" s="13" t="s">
        <v>1054</v>
      </c>
      <c r="F678" s="9" t="s">
        <v>1560</v>
      </c>
      <c r="G678" s="4">
        <v>2074</v>
      </c>
    </row>
    <row r="679" spans="1:7" outlineLevel="2" x14ac:dyDescent="0.2">
      <c r="A679" s="8" t="s">
        <v>1997</v>
      </c>
      <c r="B679" s="44">
        <v>37029</v>
      </c>
      <c r="C679" s="9" t="s">
        <v>1904</v>
      </c>
      <c r="D679" s="9" t="s">
        <v>1642</v>
      </c>
      <c r="E679" s="13" t="s">
        <v>1054</v>
      </c>
      <c r="F679" s="9" t="s">
        <v>1705</v>
      </c>
      <c r="G679" s="4">
        <v>300</v>
      </c>
    </row>
    <row r="680" spans="1:7" outlineLevel="2" x14ac:dyDescent="0.2">
      <c r="A680" s="8" t="s">
        <v>1998</v>
      </c>
      <c r="B680" s="44">
        <v>37029</v>
      </c>
      <c r="C680" s="9" t="s">
        <v>1904</v>
      </c>
      <c r="D680" s="9" t="s">
        <v>1642</v>
      </c>
      <c r="E680" s="13" t="s">
        <v>1054</v>
      </c>
      <c r="F680" s="9" t="s">
        <v>1705</v>
      </c>
      <c r="G680" s="4">
        <v>199</v>
      </c>
    </row>
    <row r="681" spans="1:7" outlineLevel="2" x14ac:dyDescent="0.2">
      <c r="A681" s="8" t="s">
        <v>1999</v>
      </c>
      <c r="B681" s="44">
        <v>37029</v>
      </c>
      <c r="C681" s="9" t="s">
        <v>1721</v>
      </c>
      <c r="D681" s="9" t="s">
        <v>1642</v>
      </c>
      <c r="E681" s="13" t="s">
        <v>1054</v>
      </c>
      <c r="F681" s="9" t="s">
        <v>1560</v>
      </c>
      <c r="G681" s="4">
        <v>5160</v>
      </c>
    </row>
    <row r="682" spans="1:7" outlineLevel="2" x14ac:dyDescent="0.2">
      <c r="A682" s="8" t="s">
        <v>2000</v>
      </c>
      <c r="B682" s="44">
        <v>37029</v>
      </c>
      <c r="C682" s="9" t="s">
        <v>1721</v>
      </c>
      <c r="D682" s="9" t="s">
        <v>1642</v>
      </c>
      <c r="E682" s="13" t="s">
        <v>1054</v>
      </c>
      <c r="F682" s="9" t="s">
        <v>1560</v>
      </c>
      <c r="G682" s="4">
        <v>0</v>
      </c>
    </row>
    <row r="683" spans="1:7" outlineLevel="2" x14ac:dyDescent="0.2">
      <c r="A683" s="8" t="s">
        <v>2001</v>
      </c>
      <c r="B683" s="44">
        <v>37029</v>
      </c>
      <c r="C683" s="9" t="s">
        <v>1294</v>
      </c>
      <c r="D683" s="9" t="s">
        <v>1642</v>
      </c>
      <c r="E683" s="13" t="s">
        <v>1054</v>
      </c>
      <c r="F683" s="9" t="s">
        <v>1711</v>
      </c>
      <c r="G683" s="4">
        <v>2714</v>
      </c>
    </row>
    <row r="684" spans="1:7" outlineLevel="2" x14ac:dyDescent="0.2">
      <c r="A684" s="8" t="s">
        <v>2002</v>
      </c>
      <c r="B684" s="44">
        <v>37032</v>
      </c>
      <c r="C684" s="9" t="s">
        <v>1796</v>
      </c>
      <c r="D684" s="9" t="s">
        <v>1642</v>
      </c>
      <c r="E684" s="13" t="s">
        <v>1054</v>
      </c>
      <c r="F684" s="9" t="s">
        <v>1560</v>
      </c>
      <c r="G684" s="4">
        <v>0</v>
      </c>
    </row>
    <row r="685" spans="1:7" outlineLevel="2" x14ac:dyDescent="0.2">
      <c r="A685" s="8" t="s">
        <v>2003</v>
      </c>
      <c r="B685" s="44">
        <v>37032</v>
      </c>
      <c r="C685" s="9" t="s">
        <v>2004</v>
      </c>
      <c r="D685" s="9" t="s">
        <v>1642</v>
      </c>
      <c r="E685" s="13" t="s">
        <v>1054</v>
      </c>
      <c r="F685" s="9" t="s">
        <v>1705</v>
      </c>
      <c r="G685" s="4">
        <v>0</v>
      </c>
    </row>
    <row r="686" spans="1:7" outlineLevel="2" x14ac:dyDescent="0.2">
      <c r="A686" s="8" t="s">
        <v>2005</v>
      </c>
      <c r="B686" s="44">
        <v>37032</v>
      </c>
      <c r="C686" s="9" t="s">
        <v>2006</v>
      </c>
      <c r="D686" s="9" t="s">
        <v>1642</v>
      </c>
      <c r="E686" s="13" t="s">
        <v>1054</v>
      </c>
      <c r="F686" s="9" t="s">
        <v>1705</v>
      </c>
      <c r="G686" s="4">
        <v>319</v>
      </c>
    </row>
    <row r="687" spans="1:7" outlineLevel="2" x14ac:dyDescent="0.2">
      <c r="A687" s="8" t="s">
        <v>2007</v>
      </c>
      <c r="B687" s="44">
        <v>37032</v>
      </c>
      <c r="C687" s="9" t="s">
        <v>2006</v>
      </c>
      <c r="D687" s="9" t="s">
        <v>1642</v>
      </c>
      <c r="E687" s="13" t="s">
        <v>1054</v>
      </c>
      <c r="F687" s="9" t="s">
        <v>1705</v>
      </c>
      <c r="G687" s="4">
        <v>259</v>
      </c>
    </row>
    <row r="688" spans="1:7" outlineLevel="2" x14ac:dyDescent="0.2">
      <c r="A688" s="8" t="s">
        <v>2008</v>
      </c>
      <c r="B688" s="44">
        <v>37032</v>
      </c>
      <c r="C688" s="9" t="s">
        <v>1294</v>
      </c>
      <c r="D688" s="9" t="s">
        <v>1642</v>
      </c>
      <c r="E688" s="13" t="s">
        <v>1054</v>
      </c>
      <c r="F688" s="9" t="s">
        <v>1296</v>
      </c>
      <c r="G688" s="4">
        <v>3143</v>
      </c>
    </row>
    <row r="689" spans="1:7" outlineLevel="2" x14ac:dyDescent="0.2">
      <c r="A689" s="8" t="s">
        <v>2009</v>
      </c>
      <c r="B689" s="44">
        <v>37032</v>
      </c>
      <c r="C689" s="9" t="s">
        <v>2010</v>
      </c>
      <c r="D689" s="9" t="s">
        <v>1642</v>
      </c>
      <c r="E689" s="13" t="s">
        <v>1054</v>
      </c>
      <c r="F689" s="9" t="s">
        <v>1445</v>
      </c>
      <c r="G689" s="4">
        <v>15518</v>
      </c>
    </row>
    <row r="690" spans="1:7" outlineLevel="2" x14ac:dyDescent="0.2">
      <c r="A690" s="8" t="s">
        <v>2011</v>
      </c>
      <c r="B690" s="44">
        <v>37032</v>
      </c>
      <c r="C690" s="9" t="s">
        <v>1159</v>
      </c>
      <c r="D690" s="9" t="s">
        <v>1642</v>
      </c>
      <c r="E690" s="13" t="s">
        <v>1054</v>
      </c>
      <c r="F690" s="9" t="s">
        <v>1691</v>
      </c>
      <c r="G690" s="4">
        <v>0</v>
      </c>
    </row>
    <row r="691" spans="1:7" outlineLevel="2" x14ac:dyDescent="0.2">
      <c r="A691" s="8" t="s">
        <v>2012</v>
      </c>
      <c r="B691" s="44">
        <v>37032</v>
      </c>
      <c r="C691" s="9" t="s">
        <v>1725</v>
      </c>
      <c r="D691" s="9" t="s">
        <v>1642</v>
      </c>
      <c r="E691" s="13" t="s">
        <v>1054</v>
      </c>
      <c r="F691" s="9" t="s">
        <v>1420</v>
      </c>
      <c r="G691" s="4">
        <v>27530</v>
      </c>
    </row>
    <row r="692" spans="1:7" outlineLevel="2" x14ac:dyDescent="0.2">
      <c r="A692" s="8" t="s">
        <v>2013</v>
      </c>
      <c r="B692" s="44">
        <v>37032</v>
      </c>
      <c r="C692" s="9" t="s">
        <v>1796</v>
      </c>
      <c r="D692" s="9" t="s">
        <v>1642</v>
      </c>
      <c r="E692" s="13" t="s">
        <v>1054</v>
      </c>
      <c r="F692" s="9" t="s">
        <v>1560</v>
      </c>
      <c r="G692" s="4">
        <v>300</v>
      </c>
    </row>
    <row r="693" spans="1:7" outlineLevel="2" x14ac:dyDescent="0.2">
      <c r="A693" s="8" t="s">
        <v>1148</v>
      </c>
      <c r="B693" s="44">
        <v>37032</v>
      </c>
      <c r="C693" s="9" t="s">
        <v>2014</v>
      </c>
      <c r="D693" s="9" t="s">
        <v>1642</v>
      </c>
      <c r="E693" s="13" t="s">
        <v>1054</v>
      </c>
      <c r="F693" s="9" t="s">
        <v>1691</v>
      </c>
      <c r="G693" s="4">
        <v>1912</v>
      </c>
    </row>
    <row r="694" spans="1:7" outlineLevel="2" x14ac:dyDescent="0.2">
      <c r="A694" s="8" t="s">
        <v>2015</v>
      </c>
      <c r="B694" s="44">
        <v>37033</v>
      </c>
      <c r="C694" s="9" t="s">
        <v>2016</v>
      </c>
      <c r="D694" s="9" t="s">
        <v>1642</v>
      </c>
      <c r="E694" s="13" t="s">
        <v>1054</v>
      </c>
      <c r="F694" s="9" t="s">
        <v>1801</v>
      </c>
      <c r="G694" s="4">
        <v>8820</v>
      </c>
    </row>
    <row r="695" spans="1:7" outlineLevel="2" x14ac:dyDescent="0.2">
      <c r="A695" s="8" t="s">
        <v>2017</v>
      </c>
      <c r="B695" s="44">
        <v>37033</v>
      </c>
      <c r="C695" s="9" t="s">
        <v>1962</v>
      </c>
      <c r="D695" s="9" t="s">
        <v>1642</v>
      </c>
      <c r="E695" s="13" t="s">
        <v>1054</v>
      </c>
      <c r="F695" s="9" t="s">
        <v>2018</v>
      </c>
      <c r="G695" s="4">
        <v>0</v>
      </c>
    </row>
    <row r="696" spans="1:7" outlineLevel="2" x14ac:dyDescent="0.2">
      <c r="A696" s="8" t="s">
        <v>2019</v>
      </c>
      <c r="B696" s="44">
        <v>37033</v>
      </c>
      <c r="C696" s="9" t="s">
        <v>1796</v>
      </c>
      <c r="D696" s="9" t="s">
        <v>1642</v>
      </c>
      <c r="E696" s="13" t="s">
        <v>1054</v>
      </c>
      <c r="F696" s="9" t="s">
        <v>1560</v>
      </c>
      <c r="G696" s="4">
        <v>2181</v>
      </c>
    </row>
    <row r="697" spans="1:7" outlineLevel="2" x14ac:dyDescent="0.2">
      <c r="A697" s="8" t="s">
        <v>1158</v>
      </c>
      <c r="B697" s="44">
        <v>37033</v>
      </c>
      <c r="C697" s="9" t="s">
        <v>1159</v>
      </c>
      <c r="D697" s="9" t="s">
        <v>1642</v>
      </c>
      <c r="E697" s="13" t="s">
        <v>1054</v>
      </c>
      <c r="F697" s="9" t="s">
        <v>1691</v>
      </c>
      <c r="G697" s="4">
        <v>0</v>
      </c>
    </row>
    <row r="698" spans="1:7" outlineLevel="2" x14ac:dyDescent="0.2">
      <c r="A698" s="8" t="s">
        <v>2020</v>
      </c>
      <c r="B698" s="44">
        <v>37033</v>
      </c>
      <c r="C698" s="9" t="s">
        <v>1294</v>
      </c>
      <c r="D698" s="9" t="s">
        <v>1642</v>
      </c>
      <c r="E698" s="13" t="s">
        <v>1054</v>
      </c>
      <c r="F698" s="9" t="s">
        <v>1296</v>
      </c>
      <c r="G698" s="4">
        <v>2712</v>
      </c>
    </row>
    <row r="699" spans="1:7" outlineLevel="2" x14ac:dyDescent="0.2">
      <c r="A699" s="8" t="s">
        <v>2021</v>
      </c>
      <c r="B699" s="44">
        <v>37033</v>
      </c>
      <c r="C699" s="9" t="s">
        <v>1962</v>
      </c>
      <c r="D699" s="9" t="s">
        <v>1642</v>
      </c>
      <c r="E699" s="13" t="s">
        <v>1054</v>
      </c>
      <c r="F699" s="9" t="s">
        <v>1705</v>
      </c>
      <c r="G699" s="4">
        <v>24000</v>
      </c>
    </row>
    <row r="700" spans="1:7" outlineLevel="2" x14ac:dyDescent="0.2">
      <c r="A700" s="8" t="s">
        <v>2022</v>
      </c>
      <c r="B700" s="44">
        <v>37033</v>
      </c>
      <c r="C700" s="9" t="s">
        <v>2023</v>
      </c>
      <c r="D700" s="9" t="s">
        <v>1642</v>
      </c>
      <c r="E700" s="13" t="s">
        <v>1054</v>
      </c>
      <c r="F700" s="9" t="s">
        <v>1711</v>
      </c>
      <c r="G700" s="4">
        <v>4800</v>
      </c>
    </row>
    <row r="701" spans="1:7" outlineLevel="2" x14ac:dyDescent="0.2">
      <c r="A701" s="8" t="s">
        <v>2024</v>
      </c>
      <c r="B701" s="44">
        <v>37033</v>
      </c>
      <c r="C701" s="9" t="s">
        <v>1641</v>
      </c>
      <c r="D701" s="9" t="s">
        <v>1642</v>
      </c>
      <c r="E701" s="13" t="s">
        <v>1054</v>
      </c>
      <c r="F701" s="9" t="s">
        <v>1643</v>
      </c>
      <c r="G701" s="4">
        <v>600</v>
      </c>
    </row>
    <row r="702" spans="1:7" outlineLevel="2" x14ac:dyDescent="0.2">
      <c r="A702" s="8" t="s">
        <v>2025</v>
      </c>
      <c r="B702" s="44">
        <v>37034</v>
      </c>
      <c r="C702" s="9" t="s">
        <v>1962</v>
      </c>
      <c r="D702" s="9" t="s">
        <v>1642</v>
      </c>
      <c r="E702" s="13" t="s">
        <v>1054</v>
      </c>
      <c r="F702" s="9" t="s">
        <v>1705</v>
      </c>
      <c r="G702" s="4">
        <v>12000</v>
      </c>
    </row>
    <row r="703" spans="1:7" outlineLevel="2" x14ac:dyDescent="0.2">
      <c r="A703" s="8" t="s">
        <v>2026</v>
      </c>
      <c r="B703" s="44">
        <v>37034</v>
      </c>
      <c r="C703" s="9" t="s">
        <v>1725</v>
      </c>
      <c r="D703" s="9" t="s">
        <v>1642</v>
      </c>
      <c r="E703" s="13" t="s">
        <v>1054</v>
      </c>
      <c r="F703" s="9" t="s">
        <v>1420</v>
      </c>
      <c r="G703" s="4">
        <v>295</v>
      </c>
    </row>
    <row r="704" spans="1:7" outlineLevel="2" x14ac:dyDescent="0.2">
      <c r="A704" s="8" t="s">
        <v>2027</v>
      </c>
      <c r="B704" s="44">
        <v>37034</v>
      </c>
      <c r="C704" s="9" t="s">
        <v>1294</v>
      </c>
      <c r="D704" s="9" t="s">
        <v>1642</v>
      </c>
      <c r="E704" s="13" t="s">
        <v>1054</v>
      </c>
      <c r="F704" s="9" t="s">
        <v>1711</v>
      </c>
      <c r="G704" s="4">
        <v>486</v>
      </c>
    </row>
    <row r="705" spans="1:7" outlineLevel="2" x14ac:dyDescent="0.2">
      <c r="A705" s="8" t="s">
        <v>2028</v>
      </c>
      <c r="B705" s="44">
        <v>37034</v>
      </c>
      <c r="C705" s="9" t="s">
        <v>1962</v>
      </c>
      <c r="D705" s="9" t="s">
        <v>1642</v>
      </c>
      <c r="E705" s="13" t="s">
        <v>1054</v>
      </c>
      <c r="F705" s="9" t="s">
        <v>2018</v>
      </c>
      <c r="G705" s="4">
        <v>750</v>
      </c>
    </row>
    <row r="706" spans="1:7" outlineLevel="2" x14ac:dyDescent="0.2">
      <c r="A706" s="8" t="s">
        <v>2029</v>
      </c>
      <c r="B706" s="44">
        <v>37034</v>
      </c>
      <c r="C706" s="9" t="s">
        <v>1962</v>
      </c>
      <c r="D706" s="9" t="s">
        <v>1642</v>
      </c>
      <c r="E706" s="13" t="s">
        <v>1054</v>
      </c>
      <c r="F706" s="9" t="s">
        <v>2018</v>
      </c>
      <c r="G706" s="4">
        <v>1938</v>
      </c>
    </row>
    <row r="707" spans="1:7" outlineLevel="2" x14ac:dyDescent="0.2">
      <c r="A707" s="8" t="s">
        <v>2030</v>
      </c>
      <c r="B707" s="44">
        <v>37034</v>
      </c>
      <c r="C707" s="9" t="s">
        <v>1749</v>
      </c>
      <c r="D707" s="9" t="s">
        <v>1642</v>
      </c>
      <c r="E707" s="13" t="s">
        <v>1054</v>
      </c>
      <c r="F707" s="9" t="s">
        <v>1445</v>
      </c>
      <c r="G707" s="4">
        <v>219870</v>
      </c>
    </row>
    <row r="708" spans="1:7" outlineLevel="2" x14ac:dyDescent="0.2">
      <c r="A708" s="8" t="s">
        <v>2031</v>
      </c>
      <c r="B708" s="44">
        <v>37034</v>
      </c>
      <c r="C708" s="9" t="s">
        <v>2032</v>
      </c>
      <c r="D708" s="9" t="s">
        <v>1642</v>
      </c>
      <c r="E708" s="13" t="s">
        <v>1054</v>
      </c>
      <c r="F708" s="9" t="s">
        <v>1518</v>
      </c>
      <c r="G708" s="4">
        <v>6189</v>
      </c>
    </row>
    <row r="709" spans="1:7" outlineLevel="2" x14ac:dyDescent="0.2">
      <c r="A709" s="8" t="s">
        <v>2033</v>
      </c>
      <c r="B709" s="44">
        <v>37034</v>
      </c>
      <c r="C709" s="9" t="s">
        <v>1749</v>
      </c>
      <c r="D709" s="9" t="s">
        <v>1642</v>
      </c>
      <c r="E709" s="13" t="s">
        <v>1054</v>
      </c>
      <c r="F709" s="9" t="s">
        <v>1801</v>
      </c>
      <c r="G709" s="4">
        <v>0</v>
      </c>
    </row>
    <row r="710" spans="1:7" outlineLevel="2" x14ac:dyDescent="0.2">
      <c r="A710" s="8" t="s">
        <v>2034</v>
      </c>
      <c r="B710" s="44">
        <v>37034</v>
      </c>
      <c r="C710" s="9" t="s">
        <v>2006</v>
      </c>
      <c r="D710" s="9" t="s">
        <v>1642</v>
      </c>
      <c r="E710" s="13" t="s">
        <v>1054</v>
      </c>
      <c r="F710" s="9" t="s">
        <v>1705</v>
      </c>
      <c r="G710" s="4">
        <v>60</v>
      </c>
    </row>
    <row r="711" spans="1:7" outlineLevel="2" x14ac:dyDescent="0.2">
      <c r="A711" s="8" t="s">
        <v>2035</v>
      </c>
      <c r="B711" s="44">
        <v>37034</v>
      </c>
      <c r="C711" s="9" t="s">
        <v>2006</v>
      </c>
      <c r="D711" s="9" t="s">
        <v>1642</v>
      </c>
      <c r="E711" s="13" t="s">
        <v>1054</v>
      </c>
      <c r="F711" s="9" t="s">
        <v>1705</v>
      </c>
      <c r="G711" s="4">
        <v>170</v>
      </c>
    </row>
    <row r="712" spans="1:7" outlineLevel="2" x14ac:dyDescent="0.2">
      <c r="A712" s="8" t="s">
        <v>2036</v>
      </c>
      <c r="B712" s="44">
        <v>37034</v>
      </c>
      <c r="C712" s="9" t="s">
        <v>2037</v>
      </c>
      <c r="D712" s="9" t="s">
        <v>1642</v>
      </c>
      <c r="E712" s="13" t="s">
        <v>1054</v>
      </c>
      <c r="F712" s="9" t="s">
        <v>1560</v>
      </c>
      <c r="G712" s="4">
        <v>180</v>
      </c>
    </row>
    <row r="713" spans="1:7" outlineLevel="2" x14ac:dyDescent="0.2">
      <c r="A713" s="8" t="s">
        <v>2038</v>
      </c>
      <c r="B713" s="44">
        <v>37034</v>
      </c>
      <c r="C713" s="9" t="s">
        <v>1737</v>
      </c>
      <c r="D713" s="9" t="s">
        <v>1642</v>
      </c>
      <c r="E713" s="13" t="s">
        <v>1054</v>
      </c>
      <c r="F713" s="9" t="s">
        <v>1560</v>
      </c>
      <c r="G713" s="4">
        <v>4783</v>
      </c>
    </row>
    <row r="714" spans="1:7" outlineLevel="2" x14ac:dyDescent="0.2">
      <c r="A714" s="8" t="s">
        <v>2039</v>
      </c>
      <c r="B714" s="44">
        <v>37034</v>
      </c>
      <c r="C714" s="9" t="s">
        <v>1294</v>
      </c>
      <c r="D714" s="9" t="s">
        <v>1642</v>
      </c>
      <c r="E714" s="13" t="s">
        <v>1054</v>
      </c>
      <c r="F714" s="9" t="s">
        <v>1711</v>
      </c>
      <c r="G714" s="4">
        <v>2888</v>
      </c>
    </row>
    <row r="715" spans="1:7" outlineLevel="2" x14ac:dyDescent="0.2">
      <c r="A715" s="8" t="s">
        <v>2040</v>
      </c>
      <c r="B715" s="44">
        <v>37034</v>
      </c>
      <c r="C715" s="9" t="s">
        <v>2041</v>
      </c>
      <c r="D715" s="9" t="s">
        <v>1642</v>
      </c>
      <c r="E715" s="13" t="s">
        <v>1054</v>
      </c>
      <c r="F715" s="9" t="s">
        <v>1705</v>
      </c>
      <c r="G715" s="4">
        <v>1925</v>
      </c>
    </row>
    <row r="716" spans="1:7" outlineLevel="2" x14ac:dyDescent="0.2">
      <c r="A716" s="10" t="s">
        <v>1868</v>
      </c>
      <c r="B716" s="11">
        <v>37035</v>
      </c>
      <c r="C716" s="12" t="s">
        <v>1800</v>
      </c>
      <c r="D716" s="12" t="s">
        <v>1642</v>
      </c>
      <c r="E716" s="13" t="s">
        <v>1054</v>
      </c>
      <c r="F716" s="12" t="s">
        <v>2042</v>
      </c>
      <c r="G716" s="4">
        <v>4830</v>
      </c>
    </row>
    <row r="717" spans="1:7" outlineLevel="2" x14ac:dyDescent="0.2">
      <c r="A717" s="8" t="s">
        <v>1618</v>
      </c>
      <c r="B717" s="44">
        <v>37035</v>
      </c>
      <c r="C717" s="9" t="s">
        <v>1963</v>
      </c>
      <c r="D717" s="9" t="s">
        <v>1642</v>
      </c>
      <c r="E717" s="13" t="s">
        <v>1054</v>
      </c>
      <c r="F717" s="9" t="s">
        <v>1691</v>
      </c>
      <c r="G717" s="4">
        <v>-736</v>
      </c>
    </row>
    <row r="718" spans="1:7" outlineLevel="2" x14ac:dyDescent="0.2">
      <c r="A718" s="8" t="s">
        <v>1618</v>
      </c>
      <c r="B718" s="44">
        <v>37035</v>
      </c>
      <c r="C718" s="9" t="s">
        <v>1963</v>
      </c>
      <c r="D718" s="9" t="s">
        <v>1642</v>
      </c>
      <c r="E718" s="13" t="s">
        <v>1054</v>
      </c>
      <c r="F718" s="9" t="s">
        <v>1691</v>
      </c>
      <c r="G718" s="4">
        <v>2185</v>
      </c>
    </row>
    <row r="719" spans="1:7" outlineLevel="2" x14ac:dyDescent="0.2">
      <c r="A719" s="8" t="s">
        <v>2043</v>
      </c>
      <c r="B719" s="44">
        <v>37035</v>
      </c>
      <c r="C719" s="9" t="s">
        <v>1796</v>
      </c>
      <c r="D719" s="9" t="s">
        <v>1642</v>
      </c>
      <c r="E719" s="13" t="s">
        <v>1054</v>
      </c>
      <c r="F719" s="9" t="s">
        <v>1560</v>
      </c>
      <c r="G719" s="4">
        <v>0</v>
      </c>
    </row>
    <row r="720" spans="1:7" outlineLevel="2" x14ac:dyDescent="0.2">
      <c r="A720" s="8" t="s">
        <v>2044</v>
      </c>
      <c r="B720" s="44">
        <v>37035</v>
      </c>
      <c r="C720" s="9" t="s">
        <v>2045</v>
      </c>
      <c r="D720" s="9" t="s">
        <v>1642</v>
      </c>
      <c r="E720" s="13" t="s">
        <v>1054</v>
      </c>
      <c r="F720" s="9" t="s">
        <v>2042</v>
      </c>
      <c r="G720" s="4">
        <v>293</v>
      </c>
    </row>
    <row r="721" spans="1:7" outlineLevel="2" x14ac:dyDescent="0.2">
      <c r="A721" s="8" t="s">
        <v>1623</v>
      </c>
      <c r="B721" s="44">
        <v>37035</v>
      </c>
      <c r="C721" s="9" t="s">
        <v>2046</v>
      </c>
      <c r="D721" s="9" t="s">
        <v>1642</v>
      </c>
      <c r="E721" s="13" t="s">
        <v>1054</v>
      </c>
      <c r="F721" s="9" t="s">
        <v>1691</v>
      </c>
      <c r="G721" s="4">
        <v>338</v>
      </c>
    </row>
    <row r="722" spans="1:7" outlineLevel="2" x14ac:dyDescent="0.2">
      <c r="A722" s="8" t="s">
        <v>2047</v>
      </c>
      <c r="B722" s="44">
        <v>37035</v>
      </c>
      <c r="C722" s="9" t="s">
        <v>1737</v>
      </c>
      <c r="D722" s="9" t="s">
        <v>1642</v>
      </c>
      <c r="E722" s="13" t="s">
        <v>1054</v>
      </c>
      <c r="F722" s="9" t="s">
        <v>1560</v>
      </c>
      <c r="G722" s="4">
        <v>821</v>
      </c>
    </row>
    <row r="723" spans="1:7" outlineLevel="2" x14ac:dyDescent="0.2">
      <c r="A723" s="8" t="s">
        <v>2048</v>
      </c>
      <c r="B723" s="44">
        <v>37035</v>
      </c>
      <c r="C723" s="9" t="s">
        <v>2045</v>
      </c>
      <c r="D723" s="9" t="s">
        <v>1642</v>
      </c>
      <c r="E723" s="13" t="s">
        <v>1054</v>
      </c>
      <c r="F723" s="9" t="s">
        <v>2042</v>
      </c>
      <c r="G723" s="4">
        <v>639</v>
      </c>
    </row>
    <row r="724" spans="1:7" outlineLevel="2" x14ac:dyDescent="0.2">
      <c r="A724" s="8" t="s">
        <v>2049</v>
      </c>
      <c r="B724" s="44">
        <v>37035</v>
      </c>
      <c r="C724" s="9" t="s">
        <v>1749</v>
      </c>
      <c r="D724" s="9" t="s">
        <v>1642</v>
      </c>
      <c r="E724" s="13" t="s">
        <v>1054</v>
      </c>
      <c r="F724" s="9" t="s">
        <v>1296</v>
      </c>
      <c r="G724" s="4">
        <v>22879</v>
      </c>
    </row>
    <row r="725" spans="1:7" outlineLevel="2" x14ac:dyDescent="0.2">
      <c r="A725" s="8" t="s">
        <v>2050</v>
      </c>
      <c r="B725" s="44">
        <v>37035</v>
      </c>
      <c r="C725" s="9" t="s">
        <v>2006</v>
      </c>
      <c r="D725" s="9" t="s">
        <v>1642</v>
      </c>
      <c r="E725" s="13" t="s">
        <v>1054</v>
      </c>
      <c r="F725" s="9" t="s">
        <v>1705</v>
      </c>
      <c r="G725" s="4">
        <v>95</v>
      </c>
    </row>
    <row r="726" spans="1:7" outlineLevel="2" x14ac:dyDescent="0.2">
      <c r="A726" s="8" t="s">
        <v>2051</v>
      </c>
      <c r="B726" s="44">
        <v>37035</v>
      </c>
      <c r="C726" s="9" t="s">
        <v>2006</v>
      </c>
      <c r="D726" s="9" t="s">
        <v>1642</v>
      </c>
      <c r="E726" s="13" t="s">
        <v>1054</v>
      </c>
      <c r="F726" s="9" t="s">
        <v>1705</v>
      </c>
      <c r="G726" s="4">
        <v>378</v>
      </c>
    </row>
    <row r="727" spans="1:7" outlineLevel="2" x14ac:dyDescent="0.2">
      <c r="A727" s="8" t="s">
        <v>2052</v>
      </c>
      <c r="B727" s="44">
        <v>37035</v>
      </c>
      <c r="C727" s="9" t="s">
        <v>2006</v>
      </c>
      <c r="D727" s="9" t="s">
        <v>1642</v>
      </c>
      <c r="E727" s="13" t="s">
        <v>1054</v>
      </c>
      <c r="F727" s="9" t="s">
        <v>1705</v>
      </c>
      <c r="G727" s="4">
        <v>160</v>
      </c>
    </row>
    <row r="728" spans="1:7" outlineLevel="2" x14ac:dyDescent="0.2">
      <c r="A728" s="8" t="s">
        <v>2053</v>
      </c>
      <c r="B728" s="44">
        <v>37035</v>
      </c>
      <c r="C728" s="9" t="s">
        <v>2006</v>
      </c>
      <c r="D728" s="9" t="s">
        <v>1642</v>
      </c>
      <c r="E728" s="13" t="s">
        <v>1054</v>
      </c>
      <c r="F728" s="9" t="s">
        <v>1705</v>
      </c>
      <c r="G728" s="4">
        <v>667</v>
      </c>
    </row>
    <row r="729" spans="1:7" outlineLevel="2" x14ac:dyDescent="0.2">
      <c r="A729" s="8" t="s">
        <v>2054</v>
      </c>
      <c r="B729" s="44">
        <v>37035</v>
      </c>
      <c r="C729" s="9" t="s">
        <v>1796</v>
      </c>
      <c r="D729" s="9" t="s">
        <v>1642</v>
      </c>
      <c r="E729" s="13" t="s">
        <v>1054</v>
      </c>
      <c r="F729" s="9" t="s">
        <v>1560</v>
      </c>
      <c r="G729" s="4">
        <v>732</v>
      </c>
    </row>
    <row r="730" spans="1:7" outlineLevel="2" x14ac:dyDescent="0.2">
      <c r="A730" s="8" t="s">
        <v>2055</v>
      </c>
      <c r="B730" s="44">
        <v>37035</v>
      </c>
      <c r="C730" s="9" t="s">
        <v>2006</v>
      </c>
      <c r="D730" s="9" t="s">
        <v>1642</v>
      </c>
      <c r="E730" s="13" t="s">
        <v>1054</v>
      </c>
      <c r="F730" s="9" t="s">
        <v>1705</v>
      </c>
      <c r="G730" s="4">
        <v>25</v>
      </c>
    </row>
    <row r="731" spans="1:7" outlineLevel="2" x14ac:dyDescent="0.2">
      <c r="A731" s="8" t="s">
        <v>2056</v>
      </c>
      <c r="B731" s="44">
        <v>37035</v>
      </c>
      <c r="C731" s="9" t="s">
        <v>2057</v>
      </c>
      <c r="D731" s="9" t="s">
        <v>1642</v>
      </c>
      <c r="E731" s="13" t="s">
        <v>1054</v>
      </c>
      <c r="F731" s="9" t="s">
        <v>2058</v>
      </c>
      <c r="G731" s="4">
        <v>0</v>
      </c>
    </row>
    <row r="732" spans="1:7" outlineLevel="2" x14ac:dyDescent="0.2">
      <c r="A732" s="8" t="s">
        <v>2059</v>
      </c>
      <c r="B732" s="44">
        <v>37035</v>
      </c>
      <c r="C732" s="9" t="s">
        <v>1294</v>
      </c>
      <c r="D732" s="9" t="s">
        <v>1642</v>
      </c>
      <c r="E732" s="13" t="s">
        <v>1054</v>
      </c>
      <c r="F732" s="9" t="s">
        <v>1296</v>
      </c>
      <c r="G732" s="4">
        <v>2412</v>
      </c>
    </row>
    <row r="733" spans="1:7" outlineLevel="2" x14ac:dyDescent="0.2">
      <c r="A733" s="8" t="s">
        <v>2060</v>
      </c>
      <c r="B733" s="44">
        <v>37035</v>
      </c>
      <c r="C733" s="9" t="s">
        <v>1749</v>
      </c>
      <c r="D733" s="9" t="s">
        <v>1642</v>
      </c>
      <c r="E733" s="13" t="s">
        <v>1054</v>
      </c>
      <c r="F733" s="9" t="s">
        <v>1445</v>
      </c>
      <c r="G733" s="4">
        <v>0</v>
      </c>
    </row>
    <row r="734" spans="1:7" outlineLevel="2" x14ac:dyDescent="0.2">
      <c r="A734" s="8" t="s">
        <v>2061</v>
      </c>
      <c r="B734" s="44">
        <v>37035</v>
      </c>
      <c r="C734" s="9" t="s">
        <v>1796</v>
      </c>
      <c r="D734" s="9" t="s">
        <v>1642</v>
      </c>
      <c r="E734" s="13" t="s">
        <v>1054</v>
      </c>
      <c r="F734" s="9" t="s">
        <v>1560</v>
      </c>
      <c r="G734" s="4">
        <v>4082</v>
      </c>
    </row>
    <row r="735" spans="1:7" outlineLevel="2" x14ac:dyDescent="0.2">
      <c r="A735" s="8" t="s">
        <v>2062</v>
      </c>
      <c r="B735" s="44">
        <v>37035</v>
      </c>
      <c r="C735" s="9" t="s">
        <v>1641</v>
      </c>
      <c r="D735" s="9" t="s">
        <v>1642</v>
      </c>
      <c r="E735" s="13" t="s">
        <v>1054</v>
      </c>
      <c r="F735" s="9" t="s">
        <v>1643</v>
      </c>
      <c r="G735" s="4">
        <v>875</v>
      </c>
    </row>
    <row r="736" spans="1:7" outlineLevel="2" x14ac:dyDescent="0.2">
      <c r="A736" s="8" t="s">
        <v>2063</v>
      </c>
      <c r="B736" s="44">
        <v>37035</v>
      </c>
      <c r="C736" s="9" t="s">
        <v>2064</v>
      </c>
      <c r="D736" s="9" t="s">
        <v>1642</v>
      </c>
      <c r="E736" s="13" t="s">
        <v>1054</v>
      </c>
      <c r="F736" s="9" t="s">
        <v>1705</v>
      </c>
      <c r="G736" s="4">
        <v>1372</v>
      </c>
    </row>
    <row r="737" spans="1:7" outlineLevel="2" x14ac:dyDescent="0.2">
      <c r="A737" s="8" t="s">
        <v>2065</v>
      </c>
      <c r="B737" s="44">
        <v>37035</v>
      </c>
      <c r="C737" s="9" t="s">
        <v>1725</v>
      </c>
      <c r="D737" s="9" t="s">
        <v>1642</v>
      </c>
      <c r="E737" s="13" t="s">
        <v>1054</v>
      </c>
      <c r="F737" s="9" t="s">
        <v>1420</v>
      </c>
      <c r="G737" s="4">
        <v>100</v>
      </c>
    </row>
    <row r="738" spans="1:7" outlineLevel="2" x14ac:dyDescent="0.2">
      <c r="A738" s="8" t="s">
        <v>2066</v>
      </c>
      <c r="B738" s="44">
        <v>37035</v>
      </c>
      <c r="C738" s="9" t="s">
        <v>1641</v>
      </c>
      <c r="D738" s="9" t="s">
        <v>1642</v>
      </c>
      <c r="E738" s="13" t="s">
        <v>1054</v>
      </c>
      <c r="F738" s="9" t="s">
        <v>1643</v>
      </c>
      <c r="G738" s="4">
        <v>625</v>
      </c>
    </row>
    <row r="739" spans="1:7" outlineLevel="2" x14ac:dyDescent="0.2">
      <c r="A739" s="8" t="s">
        <v>1056</v>
      </c>
      <c r="B739" s="44">
        <v>37035</v>
      </c>
      <c r="C739" s="9" t="s">
        <v>2067</v>
      </c>
      <c r="D739" s="9" t="s">
        <v>1642</v>
      </c>
      <c r="E739" s="13" t="s">
        <v>1054</v>
      </c>
      <c r="F739" s="9" t="s">
        <v>1705</v>
      </c>
      <c r="G739" s="4">
        <v>0</v>
      </c>
    </row>
    <row r="740" spans="1:7" outlineLevel="2" x14ac:dyDescent="0.2">
      <c r="A740" s="8" t="s">
        <v>2068</v>
      </c>
      <c r="B740" s="44">
        <v>37035</v>
      </c>
      <c r="C740" s="9" t="s">
        <v>1790</v>
      </c>
      <c r="D740" s="9" t="s">
        <v>1642</v>
      </c>
      <c r="E740" s="13" t="s">
        <v>1054</v>
      </c>
      <c r="F740" s="9" t="s">
        <v>1691</v>
      </c>
      <c r="G740" s="4">
        <v>50000</v>
      </c>
    </row>
    <row r="741" spans="1:7" outlineLevel="2" x14ac:dyDescent="0.2">
      <c r="A741" s="8" t="s">
        <v>2069</v>
      </c>
      <c r="B741" s="44">
        <v>37036</v>
      </c>
      <c r="C741" s="9" t="s">
        <v>1796</v>
      </c>
      <c r="D741" s="9" t="s">
        <v>1642</v>
      </c>
      <c r="E741" s="13" t="s">
        <v>1054</v>
      </c>
      <c r="F741" s="9" t="s">
        <v>1560</v>
      </c>
      <c r="G741" s="4">
        <v>2400</v>
      </c>
    </row>
    <row r="742" spans="1:7" outlineLevel="2" x14ac:dyDescent="0.2">
      <c r="A742" s="8" t="s">
        <v>2070</v>
      </c>
      <c r="B742" s="44">
        <v>37036</v>
      </c>
      <c r="C742" s="9" t="s">
        <v>2006</v>
      </c>
      <c r="D742" s="9" t="s">
        <v>1642</v>
      </c>
      <c r="E742" s="13" t="s">
        <v>1054</v>
      </c>
      <c r="F742" s="9" t="s">
        <v>1705</v>
      </c>
      <c r="G742" s="4">
        <v>117</v>
      </c>
    </row>
    <row r="743" spans="1:7" outlineLevel="2" x14ac:dyDescent="0.2">
      <c r="A743" s="8" t="s">
        <v>2071</v>
      </c>
      <c r="B743" s="44">
        <v>37036</v>
      </c>
      <c r="C743" s="9" t="s">
        <v>2006</v>
      </c>
      <c r="D743" s="9" t="s">
        <v>1642</v>
      </c>
      <c r="E743" s="13" t="s">
        <v>1054</v>
      </c>
      <c r="F743" s="9" t="s">
        <v>1705</v>
      </c>
      <c r="G743" s="4">
        <v>303</v>
      </c>
    </row>
    <row r="744" spans="1:7" outlineLevel="2" x14ac:dyDescent="0.2">
      <c r="A744" s="8" t="s">
        <v>2072</v>
      </c>
      <c r="B744" s="44">
        <v>37036</v>
      </c>
      <c r="C744" s="9" t="s">
        <v>1641</v>
      </c>
      <c r="D744" s="9" t="s">
        <v>1642</v>
      </c>
      <c r="E744" s="13" t="s">
        <v>1054</v>
      </c>
      <c r="F744" s="9" t="s">
        <v>1643</v>
      </c>
      <c r="G744" s="4">
        <v>3000</v>
      </c>
    </row>
    <row r="745" spans="1:7" outlineLevel="2" x14ac:dyDescent="0.2">
      <c r="A745" s="8" t="s">
        <v>2073</v>
      </c>
      <c r="B745" s="44">
        <v>37036</v>
      </c>
      <c r="C745" s="9" t="s">
        <v>1641</v>
      </c>
      <c r="D745" s="9" t="s">
        <v>1642</v>
      </c>
      <c r="E745" s="13" t="s">
        <v>1054</v>
      </c>
      <c r="F745" s="9" t="s">
        <v>1643</v>
      </c>
      <c r="G745" s="4">
        <v>9125</v>
      </c>
    </row>
    <row r="746" spans="1:7" outlineLevel="2" x14ac:dyDescent="0.2">
      <c r="A746" s="8" t="s">
        <v>2074</v>
      </c>
      <c r="B746" s="44">
        <v>37036</v>
      </c>
      <c r="C746" s="9" t="s">
        <v>1641</v>
      </c>
      <c r="D746" s="9" t="s">
        <v>1642</v>
      </c>
      <c r="E746" s="13" t="s">
        <v>1054</v>
      </c>
      <c r="F746" s="9" t="s">
        <v>1643</v>
      </c>
      <c r="G746" s="4">
        <v>1500</v>
      </c>
    </row>
    <row r="747" spans="1:7" outlineLevel="2" x14ac:dyDescent="0.2">
      <c r="A747" s="8" t="s">
        <v>2075</v>
      </c>
      <c r="B747" s="44">
        <v>37036</v>
      </c>
      <c r="C747" s="9" t="s">
        <v>2076</v>
      </c>
      <c r="D747" s="9" t="s">
        <v>1642</v>
      </c>
      <c r="E747" s="13" t="s">
        <v>1054</v>
      </c>
      <c r="F747" s="9" t="s">
        <v>1705</v>
      </c>
      <c r="G747" s="4">
        <v>0</v>
      </c>
    </row>
    <row r="748" spans="1:7" outlineLevel="2" x14ac:dyDescent="0.2">
      <c r="A748" s="8" t="s">
        <v>2077</v>
      </c>
      <c r="B748" s="44">
        <v>37036</v>
      </c>
      <c r="C748" s="9" t="s">
        <v>1294</v>
      </c>
      <c r="D748" s="9" t="s">
        <v>1642</v>
      </c>
      <c r="E748" s="13" t="s">
        <v>1054</v>
      </c>
      <c r="F748" s="9" t="s">
        <v>1893</v>
      </c>
      <c r="G748" s="4">
        <v>0</v>
      </c>
    </row>
    <row r="749" spans="1:7" outlineLevel="2" x14ac:dyDescent="0.2">
      <c r="A749" s="8" t="s">
        <v>2078</v>
      </c>
      <c r="B749" s="44">
        <v>37036</v>
      </c>
      <c r="C749" s="9" t="s">
        <v>1904</v>
      </c>
      <c r="D749" s="9" t="s">
        <v>1642</v>
      </c>
      <c r="E749" s="13" t="s">
        <v>1054</v>
      </c>
      <c r="F749" s="9" t="s">
        <v>1705</v>
      </c>
      <c r="G749" s="4">
        <v>20</v>
      </c>
    </row>
    <row r="750" spans="1:7" outlineLevel="2" x14ac:dyDescent="0.2">
      <c r="A750" s="8" t="s">
        <v>2079</v>
      </c>
      <c r="B750" s="44">
        <v>37036</v>
      </c>
      <c r="C750" s="9" t="s">
        <v>2080</v>
      </c>
      <c r="D750" s="9" t="s">
        <v>1642</v>
      </c>
      <c r="E750" s="13" t="s">
        <v>1054</v>
      </c>
      <c r="F750" s="9" t="s">
        <v>1518</v>
      </c>
      <c r="G750" s="4">
        <v>3458</v>
      </c>
    </row>
    <row r="751" spans="1:7" outlineLevel="2" x14ac:dyDescent="0.2">
      <c r="A751" s="8" t="s">
        <v>2081</v>
      </c>
      <c r="B751" s="44">
        <v>37036</v>
      </c>
      <c r="C751" s="9" t="s">
        <v>1800</v>
      </c>
      <c r="D751" s="9" t="s">
        <v>1642</v>
      </c>
      <c r="E751" s="13" t="s">
        <v>1054</v>
      </c>
      <c r="F751" s="9" t="s">
        <v>1445</v>
      </c>
      <c r="G751" s="4">
        <v>0</v>
      </c>
    </row>
    <row r="752" spans="1:7" outlineLevel="2" x14ac:dyDescent="0.2">
      <c r="A752" s="8" t="s">
        <v>2082</v>
      </c>
      <c r="B752" s="44">
        <v>37036</v>
      </c>
      <c r="C752" s="9" t="s">
        <v>2016</v>
      </c>
      <c r="D752" s="9" t="s">
        <v>1642</v>
      </c>
      <c r="E752" s="13" t="s">
        <v>1054</v>
      </c>
      <c r="F752" s="9" t="s">
        <v>1445</v>
      </c>
      <c r="G752" s="4">
        <v>4397</v>
      </c>
    </row>
    <row r="753" spans="1:7" outlineLevel="2" x14ac:dyDescent="0.2">
      <c r="A753" s="8" t="s">
        <v>2083</v>
      </c>
      <c r="B753" s="44">
        <v>37036</v>
      </c>
      <c r="C753" s="9" t="s">
        <v>2084</v>
      </c>
      <c r="D753" s="9" t="s">
        <v>1642</v>
      </c>
      <c r="E753" s="13" t="s">
        <v>1054</v>
      </c>
      <c r="F753" s="9" t="s">
        <v>1518</v>
      </c>
      <c r="G753" s="4">
        <v>0</v>
      </c>
    </row>
    <row r="754" spans="1:7" outlineLevel="2" x14ac:dyDescent="0.2">
      <c r="A754" s="8" t="s">
        <v>2085</v>
      </c>
      <c r="B754" s="44">
        <v>37036</v>
      </c>
      <c r="C754" s="9" t="s">
        <v>1721</v>
      </c>
      <c r="D754" s="9" t="s">
        <v>1642</v>
      </c>
      <c r="E754" s="13" t="s">
        <v>1054</v>
      </c>
      <c r="F754" s="9" t="s">
        <v>1560</v>
      </c>
      <c r="G754" s="4">
        <v>0</v>
      </c>
    </row>
    <row r="755" spans="1:7" outlineLevel="2" x14ac:dyDescent="0.2">
      <c r="A755" s="8" t="s">
        <v>2086</v>
      </c>
      <c r="B755" s="44">
        <v>37036</v>
      </c>
      <c r="C755" s="9" t="s">
        <v>1904</v>
      </c>
      <c r="D755" s="9" t="s">
        <v>1642</v>
      </c>
      <c r="E755" s="13" t="s">
        <v>1054</v>
      </c>
      <c r="F755" s="9" t="s">
        <v>1705</v>
      </c>
      <c r="G755" s="4">
        <v>149</v>
      </c>
    </row>
    <row r="756" spans="1:7" outlineLevel="2" x14ac:dyDescent="0.2">
      <c r="A756" s="8" t="s">
        <v>2087</v>
      </c>
      <c r="B756" s="44">
        <v>37036</v>
      </c>
      <c r="C756" s="9" t="s">
        <v>1294</v>
      </c>
      <c r="D756" s="9" t="s">
        <v>1642</v>
      </c>
      <c r="E756" s="13" t="s">
        <v>1054</v>
      </c>
      <c r="F756" s="9" t="s">
        <v>1296</v>
      </c>
      <c r="G756" s="4">
        <v>2193</v>
      </c>
    </row>
    <row r="757" spans="1:7" outlineLevel="2" x14ac:dyDescent="0.2">
      <c r="A757" s="8" t="s">
        <v>1158</v>
      </c>
      <c r="B757" s="44">
        <v>37036</v>
      </c>
      <c r="C757" s="9" t="s">
        <v>1159</v>
      </c>
      <c r="D757" s="9" t="s">
        <v>1642</v>
      </c>
      <c r="E757" s="13" t="s">
        <v>1054</v>
      </c>
      <c r="F757" s="9" t="s">
        <v>1691</v>
      </c>
      <c r="G757" s="4">
        <v>0</v>
      </c>
    </row>
    <row r="758" spans="1:7" outlineLevel="2" x14ac:dyDescent="0.2">
      <c r="A758" s="8" t="s">
        <v>2088</v>
      </c>
      <c r="B758" s="44">
        <v>37036</v>
      </c>
      <c r="C758" s="9" t="s">
        <v>1885</v>
      </c>
      <c r="D758" s="9" t="s">
        <v>1642</v>
      </c>
      <c r="E758" s="13" t="s">
        <v>1054</v>
      </c>
      <c r="F758" s="9" t="s">
        <v>1691</v>
      </c>
      <c r="G758" s="4">
        <v>2700</v>
      </c>
    </row>
    <row r="759" spans="1:7" outlineLevel="2" x14ac:dyDescent="0.2">
      <c r="A759" s="8" t="s">
        <v>2089</v>
      </c>
      <c r="B759" s="44">
        <v>37040</v>
      </c>
      <c r="C759" s="9" t="s">
        <v>1641</v>
      </c>
      <c r="D759" s="9" t="s">
        <v>1642</v>
      </c>
      <c r="E759" s="13" t="s">
        <v>1054</v>
      </c>
      <c r="F759" s="9" t="s">
        <v>1643</v>
      </c>
      <c r="G759" s="4">
        <v>31250</v>
      </c>
    </row>
    <row r="760" spans="1:7" outlineLevel="2" x14ac:dyDescent="0.2">
      <c r="A760" s="8" t="s">
        <v>1158</v>
      </c>
      <c r="B760" s="44">
        <v>37040</v>
      </c>
      <c r="C760" s="9" t="s">
        <v>1159</v>
      </c>
      <c r="D760" s="9" t="s">
        <v>1642</v>
      </c>
      <c r="E760" s="13" t="s">
        <v>1054</v>
      </c>
      <c r="F760" s="9" t="s">
        <v>1691</v>
      </c>
      <c r="G760" s="4">
        <v>0</v>
      </c>
    </row>
    <row r="761" spans="1:7" outlineLevel="2" x14ac:dyDescent="0.2">
      <c r="A761" s="8" t="s">
        <v>2090</v>
      </c>
      <c r="B761" s="44">
        <v>37040</v>
      </c>
      <c r="C761" s="9" t="s">
        <v>1294</v>
      </c>
      <c r="D761" s="9" t="s">
        <v>1642</v>
      </c>
      <c r="E761" s="13" t="s">
        <v>1054</v>
      </c>
      <c r="F761" s="9" t="s">
        <v>1296</v>
      </c>
      <c r="G761" s="4">
        <v>2717</v>
      </c>
    </row>
    <row r="762" spans="1:7" outlineLevel="2" x14ac:dyDescent="0.2">
      <c r="A762" s="8" t="s">
        <v>2091</v>
      </c>
      <c r="B762" s="44">
        <v>37040</v>
      </c>
      <c r="C762" s="9" t="s">
        <v>2092</v>
      </c>
      <c r="D762" s="9" t="s">
        <v>1642</v>
      </c>
      <c r="E762" s="13" t="s">
        <v>1054</v>
      </c>
      <c r="F762" s="9" t="s">
        <v>1445</v>
      </c>
      <c r="G762" s="4">
        <v>3502</v>
      </c>
    </row>
    <row r="763" spans="1:7" outlineLevel="2" x14ac:dyDescent="0.2">
      <c r="A763" s="8" t="s">
        <v>1632</v>
      </c>
      <c r="B763" s="44">
        <v>37040</v>
      </c>
      <c r="C763" s="9" t="s">
        <v>2093</v>
      </c>
      <c r="D763" s="9" t="s">
        <v>1642</v>
      </c>
      <c r="E763" s="13" t="s">
        <v>1054</v>
      </c>
      <c r="F763" s="9" t="s">
        <v>1691</v>
      </c>
      <c r="G763" s="4">
        <v>1892</v>
      </c>
    </row>
    <row r="764" spans="1:7" outlineLevel="2" x14ac:dyDescent="0.2">
      <c r="A764" s="8" t="s">
        <v>2094</v>
      </c>
      <c r="B764" s="44">
        <v>37040</v>
      </c>
      <c r="C764" s="9" t="s">
        <v>1721</v>
      </c>
      <c r="D764" s="9" t="s">
        <v>1642</v>
      </c>
      <c r="E764" s="13" t="s">
        <v>1054</v>
      </c>
      <c r="F764" s="9" t="s">
        <v>1560</v>
      </c>
      <c r="G764" s="4">
        <v>3340</v>
      </c>
    </row>
    <row r="765" spans="1:7" outlineLevel="2" x14ac:dyDescent="0.2">
      <c r="A765" s="8" t="s">
        <v>2095</v>
      </c>
      <c r="B765" s="44">
        <v>37040</v>
      </c>
      <c r="C765" s="9" t="s">
        <v>1737</v>
      </c>
      <c r="D765" s="9" t="s">
        <v>1642</v>
      </c>
      <c r="E765" s="13" t="s">
        <v>1054</v>
      </c>
      <c r="F765" s="9" t="s">
        <v>1560</v>
      </c>
      <c r="G765" s="4">
        <v>300</v>
      </c>
    </row>
    <row r="766" spans="1:7" outlineLevel="2" x14ac:dyDescent="0.2">
      <c r="A766" s="8" t="s">
        <v>2096</v>
      </c>
      <c r="B766" s="44">
        <v>37040</v>
      </c>
      <c r="C766" s="9" t="s">
        <v>1774</v>
      </c>
      <c r="D766" s="9" t="s">
        <v>1642</v>
      </c>
      <c r="E766" s="13" t="s">
        <v>1054</v>
      </c>
      <c r="F766" s="9" t="s">
        <v>1560</v>
      </c>
      <c r="G766" s="4">
        <v>35</v>
      </c>
    </row>
    <row r="767" spans="1:7" outlineLevel="2" x14ac:dyDescent="0.2">
      <c r="A767" s="8" t="s">
        <v>2097</v>
      </c>
      <c r="B767" s="44">
        <v>37040</v>
      </c>
      <c r="C767" s="9" t="s">
        <v>1784</v>
      </c>
      <c r="D767" s="9" t="s">
        <v>1642</v>
      </c>
      <c r="E767" s="13" t="s">
        <v>1054</v>
      </c>
      <c r="F767" s="9" t="s">
        <v>1560</v>
      </c>
      <c r="G767" s="4">
        <v>1180</v>
      </c>
    </row>
    <row r="768" spans="1:7" outlineLevel="2" x14ac:dyDescent="0.2">
      <c r="A768" s="8" t="s">
        <v>2098</v>
      </c>
      <c r="B768" s="44">
        <v>37040</v>
      </c>
      <c r="C768" s="9" t="s">
        <v>1719</v>
      </c>
      <c r="D768" s="9" t="s">
        <v>1642</v>
      </c>
      <c r="E768" s="13" t="s">
        <v>1054</v>
      </c>
      <c r="F768" s="9" t="s">
        <v>1655</v>
      </c>
      <c r="G768" s="4">
        <v>6081</v>
      </c>
    </row>
    <row r="769" spans="1:7" outlineLevel="2" x14ac:dyDescent="0.2">
      <c r="A769" s="8" t="s">
        <v>2099</v>
      </c>
      <c r="B769" s="44">
        <v>37040</v>
      </c>
      <c r="C769" s="9" t="s">
        <v>1721</v>
      </c>
      <c r="D769" s="9" t="s">
        <v>1642</v>
      </c>
      <c r="E769" s="13" t="s">
        <v>1054</v>
      </c>
      <c r="F769" s="9" t="s">
        <v>1560</v>
      </c>
      <c r="G769" s="4">
        <v>18389</v>
      </c>
    </row>
    <row r="770" spans="1:7" outlineLevel="2" x14ac:dyDescent="0.2">
      <c r="A770" s="8" t="s">
        <v>2100</v>
      </c>
      <c r="B770" s="44">
        <v>37040</v>
      </c>
      <c r="C770" s="9" t="s">
        <v>1904</v>
      </c>
      <c r="D770" s="9" t="s">
        <v>1642</v>
      </c>
      <c r="E770" s="13" t="s">
        <v>1054</v>
      </c>
      <c r="F770" s="9" t="s">
        <v>1705</v>
      </c>
      <c r="G770" s="4">
        <v>40</v>
      </c>
    </row>
    <row r="771" spans="1:7" outlineLevel="2" x14ac:dyDescent="0.2">
      <c r="A771" s="8" t="s">
        <v>1634</v>
      </c>
      <c r="B771" s="44">
        <v>37040</v>
      </c>
      <c r="C771" s="9" t="s">
        <v>2101</v>
      </c>
      <c r="D771" s="9" t="s">
        <v>1642</v>
      </c>
      <c r="E771" s="13" t="s">
        <v>1054</v>
      </c>
      <c r="F771" s="9" t="s">
        <v>1691</v>
      </c>
      <c r="G771" s="4">
        <v>3596</v>
      </c>
    </row>
    <row r="772" spans="1:7" outlineLevel="2" x14ac:dyDescent="0.2">
      <c r="A772" s="8" t="s">
        <v>2102</v>
      </c>
      <c r="B772" s="44">
        <v>37040</v>
      </c>
      <c r="C772" s="9" t="s">
        <v>1784</v>
      </c>
      <c r="D772" s="9" t="s">
        <v>1642</v>
      </c>
      <c r="E772" s="13" t="s">
        <v>1054</v>
      </c>
      <c r="F772" s="9" t="s">
        <v>2042</v>
      </c>
      <c r="G772" s="4">
        <v>598</v>
      </c>
    </row>
    <row r="773" spans="1:7" outlineLevel="2" x14ac:dyDescent="0.2">
      <c r="A773" s="8" t="s">
        <v>2103</v>
      </c>
      <c r="B773" s="44">
        <v>37040</v>
      </c>
      <c r="C773" s="9" t="s">
        <v>1904</v>
      </c>
      <c r="D773" s="9" t="s">
        <v>1642</v>
      </c>
      <c r="E773" s="13" t="s">
        <v>1054</v>
      </c>
      <c r="F773" s="9" t="s">
        <v>1705</v>
      </c>
      <c r="G773" s="4">
        <v>155</v>
      </c>
    </row>
    <row r="774" spans="1:7" outlineLevel="2" x14ac:dyDescent="0.2">
      <c r="A774" s="8" t="s">
        <v>2104</v>
      </c>
      <c r="B774" s="44">
        <v>37040</v>
      </c>
      <c r="C774" s="9" t="s">
        <v>1737</v>
      </c>
      <c r="D774" s="9" t="s">
        <v>1642</v>
      </c>
      <c r="E774" s="13" t="s">
        <v>1054</v>
      </c>
      <c r="F774" s="9" t="s">
        <v>1560</v>
      </c>
      <c r="G774" s="4">
        <v>2084</v>
      </c>
    </row>
    <row r="775" spans="1:7" outlineLevel="2" x14ac:dyDescent="0.2">
      <c r="A775" s="8" t="s">
        <v>2105</v>
      </c>
      <c r="B775" s="44">
        <v>37040</v>
      </c>
      <c r="C775" s="9" t="s">
        <v>1725</v>
      </c>
      <c r="D775" s="9" t="s">
        <v>1642</v>
      </c>
      <c r="E775" s="13" t="s">
        <v>1054</v>
      </c>
      <c r="F775" s="9" t="s">
        <v>1420</v>
      </c>
      <c r="G775" s="4">
        <v>1172</v>
      </c>
    </row>
    <row r="776" spans="1:7" outlineLevel="2" x14ac:dyDescent="0.2">
      <c r="A776" s="8" t="s">
        <v>2106</v>
      </c>
      <c r="B776" s="44">
        <v>37040</v>
      </c>
      <c r="C776" s="9" t="s">
        <v>1294</v>
      </c>
      <c r="D776" s="9" t="s">
        <v>1642</v>
      </c>
      <c r="E776" s="13" t="s">
        <v>1054</v>
      </c>
      <c r="F776" s="9" t="s">
        <v>1296</v>
      </c>
      <c r="G776" s="4">
        <v>1534</v>
      </c>
    </row>
    <row r="777" spans="1:7" outlineLevel="2" x14ac:dyDescent="0.2">
      <c r="A777" s="8" t="s">
        <v>2107</v>
      </c>
      <c r="B777" s="44">
        <v>37040</v>
      </c>
      <c r="C777" s="9" t="s">
        <v>2108</v>
      </c>
      <c r="D777" s="9" t="s">
        <v>1642</v>
      </c>
      <c r="E777" s="13" t="s">
        <v>1054</v>
      </c>
      <c r="F777" s="9" t="s">
        <v>1705</v>
      </c>
      <c r="G777" s="4">
        <v>50000</v>
      </c>
    </row>
    <row r="778" spans="1:7" outlineLevel="2" x14ac:dyDescent="0.2">
      <c r="A778" s="8" t="s">
        <v>2109</v>
      </c>
      <c r="B778" s="44">
        <v>37040</v>
      </c>
      <c r="C778" s="9" t="s">
        <v>1790</v>
      </c>
      <c r="D778" s="9" t="s">
        <v>1642</v>
      </c>
      <c r="E778" s="13" t="s">
        <v>1054</v>
      </c>
      <c r="F778" s="9" t="s">
        <v>1705</v>
      </c>
      <c r="G778" s="4">
        <v>100000</v>
      </c>
    </row>
    <row r="779" spans="1:7" outlineLevel="2" x14ac:dyDescent="0.2">
      <c r="A779" s="8" t="s">
        <v>2110</v>
      </c>
      <c r="B779" s="44">
        <v>37040</v>
      </c>
      <c r="C779" s="9" t="s">
        <v>1794</v>
      </c>
      <c r="D779" s="9" t="s">
        <v>1642</v>
      </c>
      <c r="E779" s="13" t="s">
        <v>1054</v>
      </c>
      <c r="F779" s="9" t="s">
        <v>1643</v>
      </c>
      <c r="G779" s="4">
        <v>500</v>
      </c>
    </row>
    <row r="780" spans="1:7" outlineLevel="2" x14ac:dyDescent="0.2">
      <c r="A780" s="8" t="s">
        <v>2111</v>
      </c>
      <c r="B780" s="44">
        <v>37040</v>
      </c>
      <c r="C780" s="9" t="s">
        <v>1641</v>
      </c>
      <c r="D780" s="9" t="s">
        <v>1642</v>
      </c>
      <c r="E780" s="13" t="s">
        <v>1054</v>
      </c>
      <c r="F780" s="9" t="s">
        <v>1643</v>
      </c>
      <c r="G780" s="4">
        <v>1200</v>
      </c>
    </row>
    <row r="781" spans="1:7" outlineLevel="2" x14ac:dyDescent="0.2">
      <c r="A781" s="8" t="s">
        <v>2112</v>
      </c>
      <c r="B781" s="44">
        <v>37040</v>
      </c>
      <c r="C781" s="9" t="s">
        <v>1749</v>
      </c>
      <c r="D781" s="9" t="s">
        <v>1642</v>
      </c>
      <c r="E781" s="13" t="s">
        <v>1054</v>
      </c>
      <c r="F781" s="9" t="s">
        <v>1445</v>
      </c>
      <c r="G781" s="4">
        <v>0</v>
      </c>
    </row>
    <row r="782" spans="1:7" outlineLevel="2" x14ac:dyDescent="0.2">
      <c r="A782" s="8" t="s">
        <v>2113</v>
      </c>
      <c r="B782" s="44">
        <v>37040</v>
      </c>
      <c r="C782" s="9" t="s">
        <v>2108</v>
      </c>
      <c r="D782" s="9" t="s">
        <v>1642</v>
      </c>
      <c r="E782" s="13" t="s">
        <v>1054</v>
      </c>
      <c r="F782" s="9" t="s">
        <v>1705</v>
      </c>
      <c r="G782" s="4">
        <v>50000</v>
      </c>
    </row>
    <row r="783" spans="1:7" outlineLevel="2" x14ac:dyDescent="0.2">
      <c r="A783" s="8" t="s">
        <v>2114</v>
      </c>
      <c r="B783" s="44">
        <v>37040</v>
      </c>
      <c r="C783" s="9" t="s">
        <v>1790</v>
      </c>
      <c r="D783" s="9" t="s">
        <v>1642</v>
      </c>
      <c r="E783" s="13" t="s">
        <v>1054</v>
      </c>
      <c r="F783" s="9" t="s">
        <v>1705</v>
      </c>
      <c r="G783" s="4">
        <v>50000</v>
      </c>
    </row>
    <row r="784" spans="1:7" outlineLevel="2" x14ac:dyDescent="0.2">
      <c r="A784" s="8" t="s">
        <v>2088</v>
      </c>
      <c r="B784" s="44">
        <v>37041</v>
      </c>
      <c r="C784" s="9" t="s">
        <v>2115</v>
      </c>
      <c r="D784" s="9" t="s">
        <v>1642</v>
      </c>
      <c r="E784" s="13" t="s">
        <v>1054</v>
      </c>
      <c r="F784" s="9" t="s">
        <v>1691</v>
      </c>
      <c r="G784" s="4">
        <v>725000</v>
      </c>
    </row>
    <row r="785" spans="1:7" outlineLevel="2" x14ac:dyDescent="0.2">
      <c r="A785" s="8" t="s">
        <v>2107</v>
      </c>
      <c r="B785" s="44">
        <v>37041</v>
      </c>
      <c r="C785" s="9" t="s">
        <v>2108</v>
      </c>
      <c r="D785" s="9" t="s">
        <v>1642</v>
      </c>
      <c r="E785" s="13" t="s">
        <v>1054</v>
      </c>
      <c r="F785" s="9" t="s">
        <v>1705</v>
      </c>
      <c r="G785" s="4">
        <v>-50000</v>
      </c>
    </row>
    <row r="786" spans="1:7" outlineLevel="2" x14ac:dyDescent="0.2">
      <c r="A786" s="8" t="s">
        <v>2109</v>
      </c>
      <c r="B786" s="44">
        <v>37041</v>
      </c>
      <c r="C786" s="9" t="s">
        <v>1790</v>
      </c>
      <c r="D786" s="9" t="s">
        <v>1642</v>
      </c>
      <c r="E786" s="13" t="s">
        <v>1054</v>
      </c>
      <c r="F786" s="9" t="s">
        <v>1705</v>
      </c>
      <c r="G786" s="4">
        <v>-100000</v>
      </c>
    </row>
    <row r="787" spans="1:7" outlineLevel="2" x14ac:dyDescent="0.2">
      <c r="A787" s="8" t="s">
        <v>2107</v>
      </c>
      <c r="B787" s="44">
        <v>37041</v>
      </c>
      <c r="C787" s="9" t="s">
        <v>2108</v>
      </c>
      <c r="D787" s="9" t="s">
        <v>1642</v>
      </c>
      <c r="E787" s="13" t="s">
        <v>1054</v>
      </c>
      <c r="F787" s="9" t="s">
        <v>1705</v>
      </c>
      <c r="G787" s="4">
        <v>50000</v>
      </c>
    </row>
    <row r="788" spans="1:7" outlineLevel="2" x14ac:dyDescent="0.2">
      <c r="A788" s="8" t="s">
        <v>2109</v>
      </c>
      <c r="B788" s="44">
        <v>37041</v>
      </c>
      <c r="C788" s="9" t="s">
        <v>1790</v>
      </c>
      <c r="D788" s="9" t="s">
        <v>1642</v>
      </c>
      <c r="E788" s="13" t="s">
        <v>1054</v>
      </c>
      <c r="F788" s="9" t="s">
        <v>1705</v>
      </c>
      <c r="G788" s="4">
        <v>100000</v>
      </c>
    </row>
    <row r="789" spans="1:7" outlineLevel="2" x14ac:dyDescent="0.2">
      <c r="A789" s="8" t="s">
        <v>1056</v>
      </c>
      <c r="B789" s="44">
        <v>37041</v>
      </c>
      <c r="C789" s="9" t="s">
        <v>2116</v>
      </c>
      <c r="D789" s="9" t="s">
        <v>1642</v>
      </c>
      <c r="E789" s="13" t="s">
        <v>1054</v>
      </c>
      <c r="F789" s="9" t="s">
        <v>1705</v>
      </c>
      <c r="G789" s="4">
        <v>99487</v>
      </c>
    </row>
    <row r="790" spans="1:7" outlineLevel="2" x14ac:dyDescent="0.2">
      <c r="A790" s="8" t="s">
        <v>2117</v>
      </c>
      <c r="B790" s="44">
        <v>37041</v>
      </c>
      <c r="C790" s="9" t="s">
        <v>1641</v>
      </c>
      <c r="D790" s="9" t="s">
        <v>1642</v>
      </c>
      <c r="E790" s="13" t="s">
        <v>1054</v>
      </c>
      <c r="F790" s="9" t="s">
        <v>1643</v>
      </c>
      <c r="G790" s="4">
        <v>3750</v>
      </c>
    </row>
    <row r="791" spans="1:7" outlineLevel="2" x14ac:dyDescent="0.2">
      <c r="A791" s="8" t="s">
        <v>2118</v>
      </c>
      <c r="B791" s="44">
        <v>37041</v>
      </c>
      <c r="C791" s="9" t="s">
        <v>1641</v>
      </c>
      <c r="D791" s="9" t="s">
        <v>1642</v>
      </c>
      <c r="E791" s="13" t="s">
        <v>1054</v>
      </c>
      <c r="F791" s="9" t="s">
        <v>1643</v>
      </c>
      <c r="G791" s="4">
        <v>4375</v>
      </c>
    </row>
    <row r="792" spans="1:7" outlineLevel="2" x14ac:dyDescent="0.2">
      <c r="A792" s="8" t="s">
        <v>2119</v>
      </c>
      <c r="B792" s="44">
        <v>37041</v>
      </c>
      <c r="C792" s="9" t="s">
        <v>1641</v>
      </c>
      <c r="D792" s="9" t="s">
        <v>1642</v>
      </c>
      <c r="E792" s="13" t="s">
        <v>1054</v>
      </c>
      <c r="F792" s="9" t="s">
        <v>1643</v>
      </c>
      <c r="G792" s="4">
        <v>600</v>
      </c>
    </row>
    <row r="793" spans="1:7" outlineLevel="2" x14ac:dyDescent="0.2">
      <c r="A793" s="8" t="s">
        <v>2120</v>
      </c>
      <c r="B793" s="44">
        <v>37041</v>
      </c>
      <c r="C793" s="9" t="s">
        <v>1794</v>
      </c>
      <c r="D793" s="9" t="s">
        <v>1642</v>
      </c>
      <c r="E793" s="13" t="s">
        <v>1054</v>
      </c>
      <c r="F793" s="9" t="s">
        <v>1643</v>
      </c>
      <c r="G793" s="4">
        <v>5475</v>
      </c>
    </row>
    <row r="794" spans="1:7" outlineLevel="2" x14ac:dyDescent="0.2">
      <c r="A794" s="8" t="s">
        <v>2121</v>
      </c>
      <c r="B794" s="44">
        <v>37041</v>
      </c>
      <c r="C794" s="9" t="s">
        <v>1641</v>
      </c>
      <c r="D794" s="9" t="s">
        <v>1642</v>
      </c>
      <c r="E794" s="13" t="s">
        <v>1054</v>
      </c>
      <c r="F794" s="9" t="s">
        <v>1643</v>
      </c>
      <c r="G794" s="4">
        <v>3050</v>
      </c>
    </row>
    <row r="795" spans="1:7" outlineLevel="2" x14ac:dyDescent="0.2">
      <c r="A795" s="8" t="s">
        <v>1634</v>
      </c>
      <c r="B795" s="44">
        <v>37041</v>
      </c>
      <c r="C795" s="9" t="s">
        <v>2101</v>
      </c>
      <c r="D795" s="9" t="s">
        <v>1642</v>
      </c>
      <c r="E795" s="13" t="s">
        <v>1054</v>
      </c>
      <c r="F795" s="9" t="s">
        <v>1691</v>
      </c>
      <c r="G795" s="4">
        <v>7193</v>
      </c>
    </row>
    <row r="796" spans="1:7" outlineLevel="2" x14ac:dyDescent="0.2">
      <c r="A796" s="8" t="s">
        <v>1632</v>
      </c>
      <c r="B796" s="44">
        <v>37041</v>
      </c>
      <c r="C796" s="9" t="s">
        <v>2093</v>
      </c>
      <c r="D796" s="9" t="s">
        <v>1642</v>
      </c>
      <c r="E796" s="13" t="s">
        <v>1054</v>
      </c>
      <c r="F796" s="9" t="s">
        <v>1691</v>
      </c>
      <c r="G796" s="4">
        <v>1892</v>
      </c>
    </row>
    <row r="797" spans="1:7" outlineLevel="2" x14ac:dyDescent="0.2">
      <c r="A797" s="8" t="s">
        <v>1158</v>
      </c>
      <c r="B797" s="44">
        <v>37041</v>
      </c>
      <c r="C797" s="9" t="s">
        <v>1159</v>
      </c>
      <c r="D797" s="9" t="s">
        <v>1642</v>
      </c>
      <c r="E797" s="13" t="s">
        <v>1054</v>
      </c>
      <c r="F797" s="9" t="s">
        <v>1691</v>
      </c>
      <c r="G797" s="4">
        <v>1544</v>
      </c>
    </row>
    <row r="798" spans="1:7" outlineLevel="2" x14ac:dyDescent="0.2">
      <c r="A798" s="8" t="s">
        <v>1819</v>
      </c>
      <c r="B798" s="44">
        <v>37041</v>
      </c>
      <c r="C798" s="9" t="s">
        <v>1758</v>
      </c>
      <c r="D798" s="9" t="s">
        <v>1642</v>
      </c>
      <c r="E798" s="13" t="s">
        <v>1054</v>
      </c>
      <c r="F798" s="9" t="s">
        <v>1420</v>
      </c>
      <c r="G798" s="4">
        <v>0</v>
      </c>
    </row>
    <row r="799" spans="1:7" outlineLevel="2" x14ac:dyDescent="0.2">
      <c r="A799" s="8" t="s">
        <v>1158</v>
      </c>
      <c r="B799" s="44">
        <v>37041</v>
      </c>
      <c r="C799" s="9" t="s">
        <v>1159</v>
      </c>
      <c r="D799" s="9" t="s">
        <v>1642</v>
      </c>
      <c r="E799" s="13" t="s">
        <v>1054</v>
      </c>
      <c r="F799" s="9" t="s">
        <v>1691</v>
      </c>
      <c r="G799" s="4">
        <v>1545</v>
      </c>
    </row>
    <row r="800" spans="1:7" outlineLevel="2" x14ac:dyDescent="0.2">
      <c r="A800" s="8" t="s">
        <v>1158</v>
      </c>
      <c r="B800" s="44">
        <v>37041</v>
      </c>
      <c r="C800" s="9" t="s">
        <v>1159</v>
      </c>
      <c r="D800" s="9" t="s">
        <v>1642</v>
      </c>
      <c r="E800" s="13" t="s">
        <v>1054</v>
      </c>
      <c r="F800" s="9" t="s">
        <v>1691</v>
      </c>
      <c r="G800" s="4">
        <v>386</v>
      </c>
    </row>
    <row r="801" spans="1:7" outlineLevel="2" x14ac:dyDescent="0.2">
      <c r="A801" s="8" t="s">
        <v>2122</v>
      </c>
      <c r="B801" s="44">
        <v>37041</v>
      </c>
      <c r="C801" s="9" t="s">
        <v>1721</v>
      </c>
      <c r="D801" s="9" t="s">
        <v>1642</v>
      </c>
      <c r="E801" s="13" t="s">
        <v>1054</v>
      </c>
      <c r="F801" s="9" t="s">
        <v>1560</v>
      </c>
      <c r="G801" s="4">
        <v>7891</v>
      </c>
    </row>
    <row r="802" spans="1:7" outlineLevel="2" x14ac:dyDescent="0.2">
      <c r="A802" s="8" t="s">
        <v>2123</v>
      </c>
      <c r="B802" s="44">
        <v>37041</v>
      </c>
      <c r="C802" s="9" t="s">
        <v>1719</v>
      </c>
      <c r="D802" s="9" t="s">
        <v>1642</v>
      </c>
      <c r="E802" s="13" t="s">
        <v>1054</v>
      </c>
      <c r="F802" s="9" t="s">
        <v>1655</v>
      </c>
      <c r="G802" s="4">
        <v>9057</v>
      </c>
    </row>
    <row r="803" spans="1:7" outlineLevel="2" x14ac:dyDescent="0.2">
      <c r="A803" s="8" t="s">
        <v>2124</v>
      </c>
      <c r="B803" s="44">
        <v>37041</v>
      </c>
      <c r="C803" s="9" t="s">
        <v>1294</v>
      </c>
      <c r="D803" s="9" t="s">
        <v>1642</v>
      </c>
      <c r="E803" s="13" t="s">
        <v>1054</v>
      </c>
      <c r="F803" s="9" t="s">
        <v>1296</v>
      </c>
      <c r="G803" s="4">
        <v>430</v>
      </c>
    </row>
    <row r="804" spans="1:7" outlineLevel="2" x14ac:dyDescent="0.2">
      <c r="A804" s="8" t="s">
        <v>2125</v>
      </c>
      <c r="B804" s="44">
        <v>37041</v>
      </c>
      <c r="C804" s="9" t="s">
        <v>1294</v>
      </c>
      <c r="D804" s="9" t="s">
        <v>1642</v>
      </c>
      <c r="E804" s="13" t="s">
        <v>1054</v>
      </c>
      <c r="F804" s="9" t="s">
        <v>1296</v>
      </c>
      <c r="G804" s="4">
        <v>7094</v>
      </c>
    </row>
    <row r="805" spans="1:7" outlineLevel="2" x14ac:dyDescent="0.2">
      <c r="A805" s="8" t="s">
        <v>2126</v>
      </c>
      <c r="B805" s="44">
        <v>37041</v>
      </c>
      <c r="C805" s="9" t="s">
        <v>1725</v>
      </c>
      <c r="D805" s="9" t="s">
        <v>1642</v>
      </c>
      <c r="E805" s="13" t="s">
        <v>1054</v>
      </c>
      <c r="F805" s="9" t="s">
        <v>1420</v>
      </c>
      <c r="G805" s="4">
        <v>780</v>
      </c>
    </row>
    <row r="806" spans="1:7" outlineLevel="2" x14ac:dyDescent="0.2">
      <c r="A806" s="8" t="s">
        <v>2127</v>
      </c>
      <c r="B806" s="44">
        <v>37041</v>
      </c>
      <c r="C806" s="9" t="s">
        <v>1721</v>
      </c>
      <c r="D806" s="9" t="s">
        <v>1642</v>
      </c>
      <c r="E806" s="13" t="s">
        <v>1054</v>
      </c>
      <c r="F806" s="9" t="s">
        <v>1560</v>
      </c>
      <c r="G806" s="4">
        <v>931</v>
      </c>
    </row>
    <row r="807" spans="1:7" outlineLevel="2" x14ac:dyDescent="0.2">
      <c r="A807" s="8" t="s">
        <v>2128</v>
      </c>
      <c r="B807" s="44">
        <v>37041</v>
      </c>
      <c r="C807" s="9" t="s">
        <v>1294</v>
      </c>
      <c r="D807" s="9" t="s">
        <v>1642</v>
      </c>
      <c r="E807" s="13" t="s">
        <v>1054</v>
      </c>
      <c r="F807" s="9" t="s">
        <v>1296</v>
      </c>
      <c r="G807" s="4">
        <v>8308</v>
      </c>
    </row>
    <row r="808" spans="1:7" outlineLevel="2" x14ac:dyDescent="0.2">
      <c r="A808" s="8" t="s">
        <v>2129</v>
      </c>
      <c r="B808" s="44">
        <v>37041</v>
      </c>
      <c r="C808" s="9" t="s">
        <v>1904</v>
      </c>
      <c r="D808" s="9" t="s">
        <v>1642</v>
      </c>
      <c r="E808" s="13" t="s">
        <v>1054</v>
      </c>
      <c r="F808" s="9" t="s">
        <v>1705</v>
      </c>
      <c r="G808" s="4">
        <v>39</v>
      </c>
    </row>
    <row r="809" spans="1:7" outlineLevel="2" x14ac:dyDescent="0.2">
      <c r="A809" s="8" t="s">
        <v>2130</v>
      </c>
      <c r="B809" s="44">
        <v>37041</v>
      </c>
      <c r="C809" s="9" t="s">
        <v>1904</v>
      </c>
      <c r="D809" s="9" t="s">
        <v>1642</v>
      </c>
      <c r="E809" s="13" t="s">
        <v>1054</v>
      </c>
      <c r="F809" s="9" t="s">
        <v>1705</v>
      </c>
      <c r="G809" s="4">
        <v>104</v>
      </c>
    </row>
    <row r="810" spans="1:7" outlineLevel="2" x14ac:dyDescent="0.2">
      <c r="A810" s="8" t="s">
        <v>2131</v>
      </c>
      <c r="B810" s="44">
        <v>37041</v>
      </c>
      <c r="C810" s="9" t="s">
        <v>1741</v>
      </c>
      <c r="D810" s="9" t="s">
        <v>1642</v>
      </c>
      <c r="E810" s="13" t="s">
        <v>1054</v>
      </c>
      <c r="F810" s="9" t="s">
        <v>1445</v>
      </c>
      <c r="G810" s="4">
        <v>2487</v>
      </c>
    </row>
    <row r="811" spans="1:7" outlineLevel="2" x14ac:dyDescent="0.2">
      <c r="A811" s="8" t="s">
        <v>1056</v>
      </c>
      <c r="B811" s="44">
        <v>37042</v>
      </c>
      <c r="C811" s="9" t="s">
        <v>2116</v>
      </c>
      <c r="D811" s="9" t="s">
        <v>1642</v>
      </c>
      <c r="E811" s="13" t="s">
        <v>1054</v>
      </c>
      <c r="F811" s="9" t="s">
        <v>1705</v>
      </c>
      <c r="G811" s="4">
        <v>-99487</v>
      </c>
    </row>
    <row r="812" spans="1:7" outlineLevel="2" x14ac:dyDescent="0.2">
      <c r="A812" s="8" t="s">
        <v>1056</v>
      </c>
      <c r="B812" s="44">
        <v>37042</v>
      </c>
      <c r="C812" s="9" t="s">
        <v>2116</v>
      </c>
      <c r="D812" s="9" t="s">
        <v>1642</v>
      </c>
      <c r="E812" s="13" t="s">
        <v>1054</v>
      </c>
      <c r="F812" s="9" t="s">
        <v>1705</v>
      </c>
      <c r="G812" s="4">
        <v>49744</v>
      </c>
    </row>
    <row r="813" spans="1:7" outlineLevel="2" x14ac:dyDescent="0.2">
      <c r="A813" s="8" t="s">
        <v>2132</v>
      </c>
      <c r="B813" s="44">
        <v>37042</v>
      </c>
      <c r="C813" s="9" t="s">
        <v>2006</v>
      </c>
      <c r="D813" s="9" t="s">
        <v>1642</v>
      </c>
      <c r="E813" s="13" t="s">
        <v>1054</v>
      </c>
      <c r="F813" s="9" t="s">
        <v>1705</v>
      </c>
      <c r="G813" s="4">
        <v>45</v>
      </c>
    </row>
    <row r="814" spans="1:7" outlineLevel="2" x14ac:dyDescent="0.2">
      <c r="A814" s="8" t="s">
        <v>2133</v>
      </c>
      <c r="B814" s="44">
        <v>37042</v>
      </c>
      <c r="C814" s="9" t="s">
        <v>1800</v>
      </c>
      <c r="D814" s="9" t="s">
        <v>1642</v>
      </c>
      <c r="E814" s="13" t="s">
        <v>1054</v>
      </c>
      <c r="F814" s="9" t="s">
        <v>2042</v>
      </c>
      <c r="G814" s="4">
        <v>21203</v>
      </c>
    </row>
    <row r="815" spans="1:7" outlineLevel="2" x14ac:dyDescent="0.2">
      <c r="A815" s="8" t="s">
        <v>2134</v>
      </c>
      <c r="B815" s="44">
        <v>37042</v>
      </c>
      <c r="C815" s="9" t="s">
        <v>1294</v>
      </c>
      <c r="D815" s="9" t="s">
        <v>1642</v>
      </c>
      <c r="E815" s="13" t="s">
        <v>1054</v>
      </c>
      <c r="F815" s="9" t="s">
        <v>1296</v>
      </c>
      <c r="G815" s="4">
        <v>726</v>
      </c>
    </row>
    <row r="816" spans="1:7" outlineLevel="2" x14ac:dyDescent="0.2">
      <c r="A816" s="8" t="s">
        <v>2135</v>
      </c>
      <c r="B816" s="44">
        <v>37042</v>
      </c>
      <c r="C816" s="9" t="s">
        <v>1294</v>
      </c>
      <c r="D816" s="9" t="s">
        <v>1642</v>
      </c>
      <c r="E816" s="13" t="s">
        <v>1054</v>
      </c>
      <c r="F816" s="9" t="s">
        <v>1296</v>
      </c>
      <c r="G816" s="4">
        <v>0</v>
      </c>
    </row>
    <row r="817" spans="1:7" outlineLevel="2" x14ac:dyDescent="0.2">
      <c r="A817" s="8" t="s">
        <v>2136</v>
      </c>
      <c r="B817" s="44">
        <v>37042</v>
      </c>
      <c r="C817" s="9" t="s">
        <v>1294</v>
      </c>
      <c r="D817" s="9" t="s">
        <v>1642</v>
      </c>
      <c r="E817" s="13" t="s">
        <v>1054</v>
      </c>
      <c r="F817" s="9" t="s">
        <v>1296</v>
      </c>
      <c r="G817" s="4">
        <v>241</v>
      </c>
    </row>
    <row r="818" spans="1:7" outlineLevel="2" x14ac:dyDescent="0.2">
      <c r="A818" s="8" t="s">
        <v>2137</v>
      </c>
      <c r="B818" s="44">
        <v>37042</v>
      </c>
      <c r="C818" s="9" t="s">
        <v>1796</v>
      </c>
      <c r="D818" s="9" t="s">
        <v>1642</v>
      </c>
      <c r="E818" s="13" t="s">
        <v>1054</v>
      </c>
      <c r="F818" s="9" t="s">
        <v>1560</v>
      </c>
      <c r="G818" s="4">
        <v>3340</v>
      </c>
    </row>
    <row r="819" spans="1:7" outlineLevel="2" x14ac:dyDescent="0.2">
      <c r="A819" s="8" t="s">
        <v>2138</v>
      </c>
      <c r="B819" s="44">
        <v>37042</v>
      </c>
      <c r="C819" s="9" t="s">
        <v>1800</v>
      </c>
      <c r="D819" s="9" t="s">
        <v>1642</v>
      </c>
      <c r="E819" s="13" t="s">
        <v>1054</v>
      </c>
      <c r="F819" s="9" t="s">
        <v>2042</v>
      </c>
      <c r="G819" s="4">
        <v>4881</v>
      </c>
    </row>
    <row r="820" spans="1:7" outlineLevel="2" x14ac:dyDescent="0.2">
      <c r="A820" s="8" t="s">
        <v>2139</v>
      </c>
      <c r="B820" s="44">
        <v>37042</v>
      </c>
      <c r="C820" s="9" t="s">
        <v>1796</v>
      </c>
      <c r="D820" s="9" t="s">
        <v>1642</v>
      </c>
      <c r="E820" s="13" t="s">
        <v>1054</v>
      </c>
      <c r="F820" s="9" t="s">
        <v>1560</v>
      </c>
      <c r="G820" s="4">
        <v>3144</v>
      </c>
    </row>
    <row r="821" spans="1:7" outlineLevel="2" x14ac:dyDescent="0.2">
      <c r="A821" s="8" t="s">
        <v>2140</v>
      </c>
      <c r="B821" s="44">
        <v>37042</v>
      </c>
      <c r="C821" s="9" t="s">
        <v>1294</v>
      </c>
      <c r="D821" s="9" t="s">
        <v>1642</v>
      </c>
      <c r="E821" s="13" t="s">
        <v>1054</v>
      </c>
      <c r="F821" s="9" t="s">
        <v>1420</v>
      </c>
      <c r="G821" s="4">
        <v>930</v>
      </c>
    </row>
    <row r="822" spans="1:7" outlineLevel="2" x14ac:dyDescent="0.2">
      <c r="A822" s="8" t="s">
        <v>2141</v>
      </c>
      <c r="B822" s="44">
        <v>37042</v>
      </c>
      <c r="C822" s="9" t="s">
        <v>1641</v>
      </c>
      <c r="D822" s="9" t="s">
        <v>1642</v>
      </c>
      <c r="E822" s="13" t="s">
        <v>1054</v>
      </c>
      <c r="F822" s="9" t="s">
        <v>1643</v>
      </c>
      <c r="G822" s="4">
        <v>15000</v>
      </c>
    </row>
    <row r="823" spans="1:7" outlineLevel="2" x14ac:dyDescent="0.2">
      <c r="A823" s="8" t="s">
        <v>1640</v>
      </c>
      <c r="B823" s="44">
        <v>37042</v>
      </c>
      <c r="C823" s="9" t="s">
        <v>1641</v>
      </c>
      <c r="D823" s="9" t="s">
        <v>1642</v>
      </c>
      <c r="E823" s="13" t="s">
        <v>1270</v>
      </c>
      <c r="F823" s="9" t="s">
        <v>2231</v>
      </c>
      <c r="G823" s="4">
        <v>147566</v>
      </c>
    </row>
    <row r="824" spans="1:7" outlineLevel="2" x14ac:dyDescent="0.2">
      <c r="A824" s="8" t="s">
        <v>1433</v>
      </c>
      <c r="B824" s="44">
        <v>37012</v>
      </c>
      <c r="C824" s="9" t="s">
        <v>1434</v>
      </c>
      <c r="D824" s="9" t="s">
        <v>1646</v>
      </c>
      <c r="E824" s="13" t="s">
        <v>1291</v>
      </c>
      <c r="F824" s="9" t="s">
        <v>1435</v>
      </c>
      <c r="G824" s="4">
        <v>1147.5</v>
      </c>
    </row>
    <row r="825" spans="1:7" outlineLevel="2" x14ac:dyDescent="0.2">
      <c r="A825" s="8" t="s">
        <v>2142</v>
      </c>
      <c r="B825" s="44">
        <v>37012</v>
      </c>
      <c r="C825" s="9" t="s">
        <v>2143</v>
      </c>
      <c r="D825" s="9" t="s">
        <v>1646</v>
      </c>
      <c r="E825" s="13" t="s">
        <v>1639</v>
      </c>
      <c r="F825" s="9" t="s">
        <v>1653</v>
      </c>
      <c r="G825" s="4">
        <v>36500</v>
      </c>
    </row>
    <row r="826" spans="1:7" outlineLevel="2" x14ac:dyDescent="0.2">
      <c r="A826" s="8" t="s">
        <v>2144</v>
      </c>
      <c r="B826" s="44">
        <v>37012</v>
      </c>
      <c r="C826" s="9" t="s">
        <v>2143</v>
      </c>
      <c r="D826" s="9" t="s">
        <v>1646</v>
      </c>
      <c r="E826" s="13" t="s">
        <v>1639</v>
      </c>
      <c r="F826" s="9" t="s">
        <v>1653</v>
      </c>
      <c r="G826" s="4">
        <v>18300</v>
      </c>
    </row>
    <row r="827" spans="1:7" outlineLevel="2" x14ac:dyDescent="0.2">
      <c r="A827" s="8" t="s">
        <v>1662</v>
      </c>
      <c r="B827" s="44">
        <v>37012</v>
      </c>
      <c r="C827" s="9" t="s">
        <v>1425</v>
      </c>
      <c r="D827" s="9" t="s">
        <v>1646</v>
      </c>
      <c r="E827" s="13" t="s">
        <v>1444</v>
      </c>
      <c r="F827" s="9" t="s">
        <v>1296</v>
      </c>
      <c r="G827" s="4">
        <f>12701+2386</f>
        <v>15087</v>
      </c>
    </row>
    <row r="828" spans="1:7" outlineLevel="2" x14ac:dyDescent="0.2">
      <c r="A828" s="8" t="s">
        <v>1663</v>
      </c>
      <c r="B828" s="44">
        <v>37012</v>
      </c>
      <c r="C828" s="9" t="s">
        <v>1425</v>
      </c>
      <c r="D828" s="9" t="s">
        <v>1646</v>
      </c>
      <c r="E828" s="13" t="s">
        <v>1444</v>
      </c>
      <c r="F828" s="9" t="s">
        <v>1296</v>
      </c>
      <c r="G828" s="4">
        <f>12824+7447</f>
        <v>20271</v>
      </c>
    </row>
    <row r="829" spans="1:7" outlineLevel="2" x14ac:dyDescent="0.2">
      <c r="A829" s="8" t="s">
        <v>1687</v>
      </c>
      <c r="B829" s="44">
        <v>37012</v>
      </c>
      <c r="C829" s="9" t="s">
        <v>1652</v>
      </c>
      <c r="D829" s="9" t="s">
        <v>1646</v>
      </c>
      <c r="E829" s="13" t="s">
        <v>1315</v>
      </c>
      <c r="F829" s="9" t="s">
        <v>1653</v>
      </c>
      <c r="G829" s="4">
        <v>480</v>
      </c>
    </row>
    <row r="830" spans="1:7" outlineLevel="2" x14ac:dyDescent="0.2">
      <c r="A830" s="8" t="s">
        <v>1433</v>
      </c>
      <c r="B830" s="44">
        <v>37013</v>
      </c>
      <c r="C830" s="9" t="s">
        <v>1434</v>
      </c>
      <c r="D830" s="9" t="s">
        <v>1646</v>
      </c>
      <c r="E830" s="13" t="s">
        <v>1291</v>
      </c>
      <c r="F830" s="9" t="s">
        <v>1435</v>
      </c>
      <c r="G830" s="4">
        <v>-1148</v>
      </c>
    </row>
    <row r="831" spans="1:7" outlineLevel="2" x14ac:dyDescent="0.2">
      <c r="A831" s="8" t="s">
        <v>1681</v>
      </c>
      <c r="B831" s="44">
        <v>37013</v>
      </c>
      <c r="C831" s="9" t="s">
        <v>1682</v>
      </c>
      <c r="D831" s="9" t="s">
        <v>1646</v>
      </c>
      <c r="E831" s="13" t="s">
        <v>1106</v>
      </c>
      <c r="F831" s="9" t="s">
        <v>1683</v>
      </c>
      <c r="G831" s="4">
        <v>1450</v>
      </c>
    </row>
    <row r="832" spans="1:7" outlineLevel="2" x14ac:dyDescent="0.2">
      <c r="A832" s="8" t="s">
        <v>1684</v>
      </c>
      <c r="B832" s="44">
        <v>37013</v>
      </c>
      <c r="C832" s="9" t="s">
        <v>1682</v>
      </c>
      <c r="D832" s="9" t="s">
        <v>1646</v>
      </c>
      <c r="E832" s="13" t="s">
        <v>1106</v>
      </c>
      <c r="F832" s="9" t="s">
        <v>1683</v>
      </c>
      <c r="G832" s="4">
        <v>4350</v>
      </c>
    </row>
    <row r="833" spans="1:7" outlineLevel="2" x14ac:dyDescent="0.2">
      <c r="A833" s="8" t="s">
        <v>1605</v>
      </c>
      <c r="B833" s="44">
        <v>37013</v>
      </c>
      <c r="C833" s="9" t="s">
        <v>1685</v>
      </c>
      <c r="D833" s="9" t="s">
        <v>1646</v>
      </c>
      <c r="E833" s="13" t="s">
        <v>1106</v>
      </c>
      <c r="F833" s="9" t="s">
        <v>1686</v>
      </c>
      <c r="G833" s="4">
        <v>1912</v>
      </c>
    </row>
    <row r="834" spans="1:7" outlineLevel="2" x14ac:dyDescent="0.2">
      <c r="A834" s="8" t="s">
        <v>1701</v>
      </c>
      <c r="B834" s="44">
        <v>37013</v>
      </c>
      <c r="C834" s="9" t="s">
        <v>1702</v>
      </c>
      <c r="D834" s="9" t="s">
        <v>1646</v>
      </c>
      <c r="E834" s="13" t="s">
        <v>1139</v>
      </c>
      <c r="F834" s="9" t="s">
        <v>1653</v>
      </c>
      <c r="G834" s="4">
        <v>108</v>
      </c>
    </row>
    <row r="835" spans="1:7" outlineLevel="2" x14ac:dyDescent="0.2">
      <c r="A835" s="8" t="s">
        <v>2145</v>
      </c>
      <c r="B835" s="44">
        <v>37015</v>
      </c>
      <c r="C835" s="9" t="s">
        <v>2146</v>
      </c>
      <c r="D835" s="9" t="s">
        <v>1646</v>
      </c>
      <c r="E835" s="13" t="s">
        <v>1639</v>
      </c>
      <c r="F835" s="9" t="s">
        <v>1445</v>
      </c>
      <c r="G835" s="4">
        <v>13420</v>
      </c>
    </row>
    <row r="836" spans="1:7" outlineLevel="2" x14ac:dyDescent="0.2">
      <c r="A836" s="8" t="s">
        <v>1688</v>
      </c>
      <c r="B836" s="44">
        <v>37015</v>
      </c>
      <c r="C836" s="9" t="s">
        <v>1652</v>
      </c>
      <c r="D836" s="9" t="s">
        <v>1646</v>
      </c>
      <c r="E836" s="13" t="s">
        <v>1315</v>
      </c>
      <c r="F836" s="9" t="s">
        <v>1653</v>
      </c>
      <c r="G836" s="4">
        <v>1508</v>
      </c>
    </row>
    <row r="837" spans="1:7" outlineLevel="2" x14ac:dyDescent="0.2">
      <c r="A837" s="8" t="s">
        <v>1647</v>
      </c>
      <c r="B837" s="44">
        <v>37018</v>
      </c>
      <c r="C837" s="9" t="s">
        <v>1425</v>
      </c>
      <c r="D837" s="9" t="s">
        <v>1646</v>
      </c>
      <c r="E837" s="13" t="s">
        <v>1419</v>
      </c>
      <c r="F837" s="9" t="s">
        <v>1296</v>
      </c>
      <c r="G837" s="4">
        <v>4026</v>
      </c>
    </row>
    <row r="838" spans="1:7" outlineLevel="2" x14ac:dyDescent="0.2">
      <c r="A838" s="8" t="s">
        <v>1689</v>
      </c>
      <c r="B838" s="44">
        <v>37019</v>
      </c>
      <c r="C838" s="9" t="s">
        <v>1514</v>
      </c>
      <c r="D838" s="9" t="s">
        <v>1646</v>
      </c>
      <c r="E838" s="13" t="s">
        <v>1316</v>
      </c>
      <c r="F838" s="9" t="s">
        <v>1673</v>
      </c>
      <c r="G838" s="4">
        <v>1817</v>
      </c>
    </row>
    <row r="839" spans="1:7" outlineLevel="2" x14ac:dyDescent="0.2">
      <c r="A839" s="8" t="s">
        <v>1648</v>
      </c>
      <c r="B839" s="44">
        <v>37019</v>
      </c>
      <c r="C839" s="9" t="s">
        <v>1425</v>
      </c>
      <c r="D839" s="9" t="s">
        <v>1646</v>
      </c>
      <c r="E839" s="13" t="s">
        <v>1419</v>
      </c>
      <c r="F839" s="9" t="s">
        <v>1296</v>
      </c>
      <c r="G839" s="4">
        <v>4752</v>
      </c>
    </row>
    <row r="840" spans="1:7" outlineLevel="2" x14ac:dyDescent="0.2">
      <c r="A840" s="8" t="s">
        <v>1099</v>
      </c>
      <c r="B840" s="44">
        <v>37020</v>
      </c>
      <c r="C840" s="9" t="s">
        <v>1100</v>
      </c>
      <c r="D840" s="9" t="s">
        <v>1646</v>
      </c>
      <c r="E840" s="13" t="s">
        <v>1101</v>
      </c>
      <c r="F840" s="9" t="s">
        <v>1092</v>
      </c>
      <c r="G840" s="4">
        <v>2298</v>
      </c>
    </row>
    <row r="841" spans="1:7" outlineLevel="2" x14ac:dyDescent="0.2">
      <c r="A841" s="8" t="s">
        <v>1591</v>
      </c>
      <c r="B841" s="44">
        <v>37020</v>
      </c>
      <c r="C841" s="9" t="s">
        <v>1592</v>
      </c>
      <c r="D841" s="9" t="s">
        <v>1646</v>
      </c>
      <c r="E841" s="13" t="s">
        <v>1593</v>
      </c>
      <c r="F841" s="9" t="s">
        <v>1653</v>
      </c>
      <c r="G841" s="4">
        <v>673</v>
      </c>
    </row>
    <row r="842" spans="1:7" outlineLevel="2" x14ac:dyDescent="0.2">
      <c r="A842" s="8" t="s">
        <v>1594</v>
      </c>
      <c r="B842" s="44">
        <v>37020</v>
      </c>
      <c r="C842" s="9" t="s">
        <v>1592</v>
      </c>
      <c r="D842" s="9" t="s">
        <v>1646</v>
      </c>
      <c r="E842" s="13" t="s">
        <v>1593</v>
      </c>
      <c r="F842" s="9" t="s">
        <v>1653</v>
      </c>
      <c r="G842" s="4">
        <v>673</v>
      </c>
    </row>
    <row r="843" spans="1:7" outlineLevel="2" x14ac:dyDescent="0.2">
      <c r="A843" s="8" t="s">
        <v>1649</v>
      </c>
      <c r="B843" s="44">
        <v>37021</v>
      </c>
      <c r="C843" s="9" t="s">
        <v>1425</v>
      </c>
      <c r="D843" s="9" t="s">
        <v>1646</v>
      </c>
      <c r="E843" s="13" t="s">
        <v>1419</v>
      </c>
      <c r="F843" s="9" t="s">
        <v>1296</v>
      </c>
      <c r="G843" s="4">
        <v>587</v>
      </c>
    </row>
    <row r="844" spans="1:7" outlineLevel="2" x14ac:dyDescent="0.2">
      <c r="A844" s="8" t="s">
        <v>1650</v>
      </c>
      <c r="B844" s="44">
        <v>37021</v>
      </c>
      <c r="C844" s="9" t="s">
        <v>1425</v>
      </c>
      <c r="D844" s="9" t="s">
        <v>1646</v>
      </c>
      <c r="E844" s="13" t="s">
        <v>1419</v>
      </c>
      <c r="F844" s="9" t="s">
        <v>1296</v>
      </c>
      <c r="G844" s="4">
        <v>390</v>
      </c>
    </row>
    <row r="845" spans="1:7" outlineLevel="2" x14ac:dyDescent="0.2">
      <c r="A845" s="8" t="s">
        <v>1689</v>
      </c>
      <c r="B845" s="44">
        <v>37021</v>
      </c>
      <c r="C845" s="9" t="s">
        <v>1514</v>
      </c>
      <c r="D845" s="9" t="s">
        <v>1646</v>
      </c>
      <c r="E845" s="13" t="s">
        <v>1316</v>
      </c>
      <c r="F845" s="9" t="s">
        <v>1673</v>
      </c>
      <c r="G845" s="4">
        <v>-1800</v>
      </c>
    </row>
    <row r="846" spans="1:7" outlineLevel="2" x14ac:dyDescent="0.2">
      <c r="A846" s="8" t="s">
        <v>1447</v>
      </c>
      <c r="B846" s="44">
        <v>37021</v>
      </c>
      <c r="C846" s="9" t="s">
        <v>1425</v>
      </c>
      <c r="D846" s="9" t="s">
        <v>1646</v>
      </c>
      <c r="E846" s="13" t="s">
        <v>1444</v>
      </c>
      <c r="F846" s="9" t="s">
        <v>1296</v>
      </c>
      <c r="G846" s="4">
        <v>1848</v>
      </c>
    </row>
    <row r="847" spans="1:7" outlineLevel="2" x14ac:dyDescent="0.2">
      <c r="A847" s="8" t="s">
        <v>1448</v>
      </c>
      <c r="B847" s="44">
        <v>37021</v>
      </c>
      <c r="C847" s="9" t="s">
        <v>1425</v>
      </c>
      <c r="D847" s="9" t="s">
        <v>1646</v>
      </c>
      <c r="E847" s="13" t="s">
        <v>1444</v>
      </c>
      <c r="F847" s="9" t="s">
        <v>1296</v>
      </c>
      <c r="G847" s="4">
        <v>1323</v>
      </c>
    </row>
    <row r="848" spans="1:7" outlineLevel="2" x14ac:dyDescent="0.2">
      <c r="A848" s="8" t="s">
        <v>1099</v>
      </c>
      <c r="B848" s="44">
        <v>37021</v>
      </c>
      <c r="C848" s="9" t="s">
        <v>1100</v>
      </c>
      <c r="D848" s="9" t="s">
        <v>1646</v>
      </c>
      <c r="E848" s="13" t="s">
        <v>1101</v>
      </c>
      <c r="F848" s="9" t="s">
        <v>1092</v>
      </c>
      <c r="G848" s="4">
        <v>-2298</v>
      </c>
    </row>
    <row r="849" spans="1:7" outlineLevel="2" x14ac:dyDescent="0.2">
      <c r="A849" s="8" t="s">
        <v>1677</v>
      </c>
      <c r="B849" s="44">
        <v>37021</v>
      </c>
      <c r="C849" s="9" t="s">
        <v>1294</v>
      </c>
      <c r="D849" s="9" t="s">
        <v>1646</v>
      </c>
      <c r="E849" s="13" t="s">
        <v>1299</v>
      </c>
      <c r="F849" s="9" t="s">
        <v>1296</v>
      </c>
      <c r="G849" s="4">
        <v>4379</v>
      </c>
    </row>
    <row r="850" spans="1:7" outlineLevel="2" x14ac:dyDescent="0.2">
      <c r="A850" s="8" t="s">
        <v>1668</v>
      </c>
      <c r="B850" s="44">
        <v>37025</v>
      </c>
      <c r="C850" s="9" t="s">
        <v>1669</v>
      </c>
      <c r="D850" s="9" t="s">
        <v>1646</v>
      </c>
      <c r="E850" s="13" t="s">
        <v>1101</v>
      </c>
      <c r="F850" s="9" t="s">
        <v>1655</v>
      </c>
      <c r="G850" s="4">
        <v>18930</v>
      </c>
    </row>
    <row r="851" spans="1:7" outlineLevel="2" x14ac:dyDescent="0.2">
      <c r="A851" s="8" t="s">
        <v>1670</v>
      </c>
      <c r="B851" s="44">
        <v>37025</v>
      </c>
      <c r="C851" s="9" t="s">
        <v>1669</v>
      </c>
      <c r="D851" s="9" t="s">
        <v>1646</v>
      </c>
      <c r="E851" s="13" t="s">
        <v>1101</v>
      </c>
      <c r="F851" s="9" t="s">
        <v>1655</v>
      </c>
      <c r="G851" s="4">
        <v>13572</v>
      </c>
    </row>
    <row r="852" spans="1:7" outlineLevel="2" x14ac:dyDescent="0.2">
      <c r="A852" s="8" t="s">
        <v>1671</v>
      </c>
      <c r="B852" s="44">
        <v>37027</v>
      </c>
      <c r="C852" s="9" t="s">
        <v>1672</v>
      </c>
      <c r="D852" s="9" t="s">
        <v>1646</v>
      </c>
      <c r="E852" s="13" t="s">
        <v>1101</v>
      </c>
      <c r="F852" s="9" t="s">
        <v>1673</v>
      </c>
      <c r="G852" s="4">
        <v>0</v>
      </c>
    </row>
    <row r="853" spans="1:7" outlineLevel="2" x14ac:dyDescent="0.2">
      <c r="A853" s="8" t="s">
        <v>2147</v>
      </c>
      <c r="B853" s="44">
        <v>37027</v>
      </c>
      <c r="C853" s="9" t="s">
        <v>1652</v>
      </c>
      <c r="D853" s="9" t="s">
        <v>1646</v>
      </c>
      <c r="E853" s="13" t="s">
        <v>1639</v>
      </c>
      <c r="F853" s="9" t="s">
        <v>1653</v>
      </c>
      <c r="G853" s="4">
        <v>3000</v>
      </c>
    </row>
    <row r="854" spans="1:7" outlineLevel="2" x14ac:dyDescent="0.2">
      <c r="A854" s="8" t="s">
        <v>1690</v>
      </c>
      <c r="B854" s="44">
        <v>37028</v>
      </c>
      <c r="C854" s="9" t="s">
        <v>1514</v>
      </c>
      <c r="D854" s="9" t="s">
        <v>1646</v>
      </c>
      <c r="E854" s="13" t="s">
        <v>1316</v>
      </c>
      <c r="F854" s="9" t="s">
        <v>1673</v>
      </c>
      <c r="G854" s="4">
        <v>2185</v>
      </c>
    </row>
    <row r="855" spans="1:7" outlineLevel="2" x14ac:dyDescent="0.2">
      <c r="A855" s="8" t="s">
        <v>1690</v>
      </c>
      <c r="B855" s="44">
        <v>37028</v>
      </c>
      <c r="C855" s="9" t="s">
        <v>1514</v>
      </c>
      <c r="D855" s="9" t="s">
        <v>1646</v>
      </c>
      <c r="E855" s="13" t="s">
        <v>1316</v>
      </c>
      <c r="F855" s="9" t="s">
        <v>1673</v>
      </c>
      <c r="G855" s="4">
        <v>2185</v>
      </c>
    </row>
    <row r="856" spans="1:7" outlineLevel="2" x14ac:dyDescent="0.2">
      <c r="A856" s="8" t="s">
        <v>1692</v>
      </c>
      <c r="B856" s="44">
        <v>37029</v>
      </c>
      <c r="C856" s="9" t="s">
        <v>1693</v>
      </c>
      <c r="D856" s="9" t="s">
        <v>1646</v>
      </c>
      <c r="E856" s="13" t="s">
        <v>1136</v>
      </c>
      <c r="F856" s="9" t="s">
        <v>1653</v>
      </c>
      <c r="G856" s="4">
        <v>1525</v>
      </c>
    </row>
    <row r="857" spans="1:7" outlineLevel="2" x14ac:dyDescent="0.2">
      <c r="A857" s="8" t="s">
        <v>1674</v>
      </c>
      <c r="B857" s="44">
        <v>37032</v>
      </c>
      <c r="C857" s="9" t="s">
        <v>1675</v>
      </c>
      <c r="D857" s="9" t="s">
        <v>1646</v>
      </c>
      <c r="E857" s="13" t="s">
        <v>1101</v>
      </c>
      <c r="F857" s="9" t="s">
        <v>1676</v>
      </c>
      <c r="G857" s="4">
        <v>3075</v>
      </c>
    </row>
    <row r="858" spans="1:7" outlineLevel="2" x14ac:dyDescent="0.2">
      <c r="A858" s="8" t="s">
        <v>2148</v>
      </c>
      <c r="B858" s="44">
        <v>37032</v>
      </c>
      <c r="C858" s="9" t="s">
        <v>2149</v>
      </c>
      <c r="D858" s="9" t="s">
        <v>1646</v>
      </c>
      <c r="E858" s="13" t="s">
        <v>1639</v>
      </c>
      <c r="F858" s="9" t="s">
        <v>1653</v>
      </c>
      <c r="G858" s="4">
        <v>5100</v>
      </c>
    </row>
    <row r="859" spans="1:7" outlineLevel="2" x14ac:dyDescent="0.2">
      <c r="A859" s="8" t="s">
        <v>1664</v>
      </c>
      <c r="B859" s="44">
        <v>37033</v>
      </c>
      <c r="C859" s="9" t="s">
        <v>1665</v>
      </c>
      <c r="D859" s="9" t="s">
        <v>1646</v>
      </c>
      <c r="E859" s="13" t="s">
        <v>1444</v>
      </c>
      <c r="F859" s="9" t="s">
        <v>1666</v>
      </c>
      <c r="G859" s="4">
        <v>6187</v>
      </c>
    </row>
    <row r="860" spans="1:7" outlineLevel="2" x14ac:dyDescent="0.2">
      <c r="A860" s="8" t="s">
        <v>1678</v>
      </c>
      <c r="B860" s="44">
        <v>37033</v>
      </c>
      <c r="C860" s="9" t="s">
        <v>1679</v>
      </c>
      <c r="D860" s="9" t="s">
        <v>1646</v>
      </c>
      <c r="E860" s="13" t="s">
        <v>1299</v>
      </c>
      <c r="F860" s="9" t="s">
        <v>1680</v>
      </c>
      <c r="G860" s="4">
        <v>600</v>
      </c>
    </row>
    <row r="861" spans="1:7" outlineLevel="2" x14ac:dyDescent="0.2">
      <c r="A861" s="8" t="s">
        <v>1659</v>
      </c>
      <c r="B861" s="44">
        <v>37034</v>
      </c>
      <c r="C861" s="9" t="s">
        <v>1294</v>
      </c>
      <c r="D861" s="9" t="s">
        <v>1646</v>
      </c>
      <c r="E861" s="13" t="s">
        <v>1660</v>
      </c>
      <c r="F861" s="9" t="s">
        <v>1661</v>
      </c>
      <c r="G861" s="4">
        <v>12900</v>
      </c>
    </row>
    <row r="862" spans="1:7" outlineLevel="2" x14ac:dyDescent="0.2">
      <c r="A862" s="8" t="s">
        <v>1695</v>
      </c>
      <c r="B862" s="44">
        <v>37034</v>
      </c>
      <c r="C862" s="9" t="s">
        <v>1696</v>
      </c>
      <c r="D862" s="9" t="s">
        <v>1646</v>
      </c>
      <c r="E862" s="13" t="s">
        <v>1697</v>
      </c>
      <c r="F862" s="9" t="s">
        <v>1673</v>
      </c>
      <c r="G862" s="4">
        <v>1500</v>
      </c>
    </row>
    <row r="863" spans="1:7" outlineLevel="2" x14ac:dyDescent="0.2">
      <c r="A863" s="8" t="s">
        <v>1698</v>
      </c>
      <c r="B863" s="44">
        <v>37034</v>
      </c>
      <c r="C863" s="9" t="s">
        <v>1696</v>
      </c>
      <c r="D863" s="9" t="s">
        <v>1646</v>
      </c>
      <c r="E863" s="13" t="s">
        <v>1697</v>
      </c>
      <c r="F863" s="9" t="s">
        <v>1673</v>
      </c>
      <c r="G863" s="4">
        <v>30600</v>
      </c>
    </row>
    <row r="864" spans="1:7" outlineLevel="2" x14ac:dyDescent="0.2">
      <c r="A864" s="8" t="s">
        <v>1651</v>
      </c>
      <c r="B864" s="44">
        <v>37035</v>
      </c>
      <c r="C864" s="9" t="s">
        <v>1652</v>
      </c>
      <c r="D864" s="9" t="s">
        <v>1646</v>
      </c>
      <c r="E864" s="13" t="s">
        <v>1291</v>
      </c>
      <c r="F864" s="9" t="s">
        <v>1653</v>
      </c>
      <c r="G864" s="4">
        <v>2250</v>
      </c>
    </row>
    <row r="865" spans="1:7" outlineLevel="2" x14ac:dyDescent="0.2">
      <c r="A865" s="8" t="s">
        <v>2150</v>
      </c>
      <c r="B865" s="44">
        <v>37036</v>
      </c>
      <c r="C865" s="9" t="s">
        <v>2151</v>
      </c>
      <c r="D865" s="9" t="s">
        <v>1646</v>
      </c>
      <c r="E865" s="13" t="s">
        <v>1639</v>
      </c>
      <c r="F865" s="9" t="s">
        <v>1691</v>
      </c>
      <c r="G865" s="4">
        <v>2805</v>
      </c>
    </row>
    <row r="866" spans="1:7" outlineLevel="2" x14ac:dyDescent="0.2">
      <c r="A866" s="8">
        <v>816501</v>
      </c>
      <c r="B866" s="44">
        <v>37040</v>
      </c>
      <c r="C866" s="9" t="s">
        <v>1654</v>
      </c>
      <c r="D866" s="9" t="s">
        <v>1646</v>
      </c>
      <c r="E866" s="13" t="s">
        <v>1291</v>
      </c>
      <c r="F866" s="9" t="s">
        <v>1655</v>
      </c>
      <c r="G866" s="4">
        <v>1500</v>
      </c>
    </row>
    <row r="867" spans="1:7" outlineLevel="2" x14ac:dyDescent="0.2">
      <c r="A867" s="8" t="s">
        <v>1699</v>
      </c>
      <c r="B867" s="44">
        <v>37040</v>
      </c>
      <c r="C867" s="9" t="s">
        <v>1417</v>
      </c>
      <c r="D867" s="9" t="s">
        <v>1646</v>
      </c>
      <c r="E867" s="13" t="s">
        <v>1329</v>
      </c>
      <c r="F867" s="9" t="s">
        <v>1420</v>
      </c>
      <c r="G867" s="4">
        <v>1500</v>
      </c>
    </row>
    <row r="868" spans="1:7" outlineLevel="2" x14ac:dyDescent="0.2">
      <c r="A868" s="8" t="s">
        <v>1513</v>
      </c>
      <c r="B868" s="44">
        <v>37040</v>
      </c>
      <c r="C868" s="9" t="s">
        <v>1514</v>
      </c>
      <c r="D868" s="9" t="s">
        <v>1646</v>
      </c>
      <c r="E868" s="13" t="s">
        <v>1315</v>
      </c>
      <c r="F868" s="9" t="s">
        <v>1691</v>
      </c>
      <c r="G868" s="4">
        <f>7276.5/2</f>
        <v>3638.25</v>
      </c>
    </row>
    <row r="869" spans="1:7" outlineLevel="2" x14ac:dyDescent="0.2">
      <c r="A869" s="8" t="s">
        <v>1656</v>
      </c>
      <c r="B869" s="44">
        <v>37040</v>
      </c>
      <c r="C869" s="9" t="s">
        <v>1657</v>
      </c>
      <c r="D869" s="9" t="s">
        <v>1646</v>
      </c>
      <c r="E869" s="13" t="s">
        <v>1658</v>
      </c>
      <c r="F869" s="9" t="s">
        <v>1564</v>
      </c>
      <c r="G869" s="4">
        <v>210</v>
      </c>
    </row>
    <row r="870" spans="1:7" outlineLevel="2" x14ac:dyDescent="0.2">
      <c r="A870" s="8" t="s">
        <v>1700</v>
      </c>
      <c r="B870" s="44">
        <v>37041</v>
      </c>
      <c r="C870" s="9" t="s">
        <v>1654</v>
      </c>
      <c r="D870" s="9" t="s">
        <v>1646</v>
      </c>
      <c r="E870" s="13" t="s">
        <v>1563</v>
      </c>
      <c r="F870" s="9" t="s">
        <v>1655</v>
      </c>
      <c r="G870" s="4">
        <v>5827</v>
      </c>
    </row>
    <row r="871" spans="1:7" outlineLevel="2" x14ac:dyDescent="0.2">
      <c r="A871" s="8" t="s">
        <v>1416</v>
      </c>
      <c r="B871" s="44">
        <v>37041</v>
      </c>
      <c r="C871" s="9" t="s">
        <v>1417</v>
      </c>
      <c r="D871" s="9" t="s">
        <v>1646</v>
      </c>
      <c r="E871" s="13" t="s">
        <v>1419</v>
      </c>
      <c r="F871" s="9" t="s">
        <v>1420</v>
      </c>
      <c r="G871" s="4">
        <v>156</v>
      </c>
    </row>
    <row r="872" spans="1:7" outlineLevel="2" x14ac:dyDescent="0.2">
      <c r="A872" s="8" t="s">
        <v>1644</v>
      </c>
      <c r="B872" s="44">
        <v>37041</v>
      </c>
      <c r="C872" s="9" t="s">
        <v>1645</v>
      </c>
      <c r="D872" s="9" t="s">
        <v>1646</v>
      </c>
      <c r="E872" s="13" t="s">
        <v>1081</v>
      </c>
      <c r="F872" s="9" t="s">
        <v>1560</v>
      </c>
      <c r="G872" s="4">
        <v>71</v>
      </c>
    </row>
    <row r="873" spans="1:7" outlineLevel="2" x14ac:dyDescent="0.2">
      <c r="A873" s="8">
        <v>819418</v>
      </c>
      <c r="B873" s="44">
        <v>37041</v>
      </c>
      <c r="C873" s="9" t="s">
        <v>1669</v>
      </c>
      <c r="D873" s="9" t="s">
        <v>1646</v>
      </c>
      <c r="E873" s="13" t="s">
        <v>2157</v>
      </c>
      <c r="F873" s="9" t="s">
        <v>1655</v>
      </c>
      <c r="G873" s="4">
        <v>1150</v>
      </c>
    </row>
    <row r="874" spans="1:7" outlineLevel="2" x14ac:dyDescent="0.2">
      <c r="A874" s="8" t="s">
        <v>2152</v>
      </c>
      <c r="B874" s="44">
        <v>37041</v>
      </c>
      <c r="C874" s="9" t="s">
        <v>2153</v>
      </c>
      <c r="D874" s="9" t="s">
        <v>1646</v>
      </c>
      <c r="E874" s="13" t="s">
        <v>1639</v>
      </c>
      <c r="F874" s="9" t="s">
        <v>2154</v>
      </c>
      <c r="G874" s="4">
        <v>32000</v>
      </c>
    </row>
    <row r="875" spans="1:7" outlineLevel="2" x14ac:dyDescent="0.2">
      <c r="A875" s="8" t="s">
        <v>1515</v>
      </c>
      <c r="B875" s="44">
        <v>37041</v>
      </c>
      <c r="C875" s="9" t="s">
        <v>1516</v>
      </c>
      <c r="D875" s="9" t="s">
        <v>1646</v>
      </c>
      <c r="E875" s="13" t="s">
        <v>1517</v>
      </c>
      <c r="F875" s="9" t="s">
        <v>1518</v>
      </c>
      <c r="G875" s="4">
        <v>1500</v>
      </c>
    </row>
    <row r="876" spans="1:7" outlineLevel="2" x14ac:dyDescent="0.2">
      <c r="A876" s="8" t="s">
        <v>1694</v>
      </c>
      <c r="B876" s="44">
        <v>37042</v>
      </c>
      <c r="C876" s="9" t="s">
        <v>1693</v>
      </c>
      <c r="D876" s="9" t="s">
        <v>1646</v>
      </c>
      <c r="E876" s="13" t="s">
        <v>1136</v>
      </c>
      <c r="F876" s="9" t="s">
        <v>1560</v>
      </c>
      <c r="G876" s="4">
        <v>1525</v>
      </c>
    </row>
    <row r="877" spans="1:7" outlineLevel="2" x14ac:dyDescent="0.2">
      <c r="A877" s="8" t="s">
        <v>2155</v>
      </c>
      <c r="B877" s="44">
        <v>37042</v>
      </c>
      <c r="C877" s="9" t="s">
        <v>1800</v>
      </c>
      <c r="D877" s="9" t="s">
        <v>1646</v>
      </c>
      <c r="E877" s="13" t="s">
        <v>1639</v>
      </c>
      <c r="F877" s="9" t="s">
        <v>2156</v>
      </c>
      <c r="G877" s="4">
        <v>150000</v>
      </c>
    </row>
    <row r="878" spans="1:7" outlineLevel="2" x14ac:dyDescent="0.2">
      <c r="A878" s="8" t="s">
        <v>1667</v>
      </c>
      <c r="B878" s="44">
        <v>37042</v>
      </c>
      <c r="C878" s="9" t="s">
        <v>1294</v>
      </c>
      <c r="D878" s="9" t="s">
        <v>1646</v>
      </c>
      <c r="E878" s="13" t="s">
        <v>1444</v>
      </c>
      <c r="F878" s="9" t="s">
        <v>1296</v>
      </c>
      <c r="G878" s="4">
        <v>200</v>
      </c>
    </row>
    <row r="879" spans="1:7" s="15" customFormat="1" outlineLevel="1" x14ac:dyDescent="0.2">
      <c r="A879" s="14">
        <f>SUBTOTAL(3,A436:A878)</f>
        <v>443</v>
      </c>
      <c r="B879" s="42"/>
      <c r="D879" s="16" t="s">
        <v>2232</v>
      </c>
      <c r="G879" s="38">
        <f>SUM(G436:G878)</f>
        <v>4130298.85</v>
      </c>
    </row>
    <row r="880" spans="1:7" outlineLevel="2" x14ac:dyDescent="0.2">
      <c r="A880" s="8" t="s">
        <v>2158</v>
      </c>
      <c r="B880" s="44">
        <v>37029</v>
      </c>
      <c r="C880" s="9" t="s">
        <v>2159</v>
      </c>
      <c r="D880" s="9" t="s">
        <v>2160</v>
      </c>
      <c r="E880" s="13" t="s">
        <v>1106</v>
      </c>
      <c r="F880" s="9" t="s">
        <v>2161</v>
      </c>
      <c r="G880" s="4">
        <v>15968.75</v>
      </c>
    </row>
    <row r="881" spans="1:7" outlineLevel="2" x14ac:dyDescent="0.2">
      <c r="A881" s="8" t="s">
        <v>2162</v>
      </c>
      <c r="B881" s="44">
        <v>37029</v>
      </c>
      <c r="C881" s="9" t="s">
        <v>2163</v>
      </c>
      <c r="D881" s="9" t="s">
        <v>2160</v>
      </c>
      <c r="E881" s="13" t="s">
        <v>1106</v>
      </c>
      <c r="F881" s="9" t="s">
        <v>2161</v>
      </c>
      <c r="G881" s="4">
        <v>2500</v>
      </c>
    </row>
    <row r="882" spans="1:7" outlineLevel="2" x14ac:dyDescent="0.2">
      <c r="A882" s="8" t="s">
        <v>2164</v>
      </c>
      <c r="B882" s="44">
        <v>37029</v>
      </c>
      <c r="C882" s="9" t="s">
        <v>2165</v>
      </c>
      <c r="D882" s="9" t="s">
        <v>2160</v>
      </c>
      <c r="E882" s="13" t="s">
        <v>1106</v>
      </c>
      <c r="F882" s="9" t="s">
        <v>2161</v>
      </c>
      <c r="G882" s="4">
        <v>2860</v>
      </c>
    </row>
    <row r="883" spans="1:7" outlineLevel="2" x14ac:dyDescent="0.2">
      <c r="A883" s="8" t="s">
        <v>2166</v>
      </c>
      <c r="B883" s="44">
        <v>37029</v>
      </c>
      <c r="C883" s="9" t="s">
        <v>2165</v>
      </c>
      <c r="D883" s="9" t="s">
        <v>2160</v>
      </c>
      <c r="E883" s="13" t="s">
        <v>1106</v>
      </c>
      <c r="F883" s="9" t="s">
        <v>2161</v>
      </c>
      <c r="G883" s="4">
        <v>26840</v>
      </c>
    </row>
    <row r="884" spans="1:7" outlineLevel="2" x14ac:dyDescent="0.2">
      <c r="A884" s="8" t="s">
        <v>2167</v>
      </c>
      <c r="B884" s="44">
        <v>37034</v>
      </c>
      <c r="C884" s="9" t="s">
        <v>2168</v>
      </c>
      <c r="D884" s="9" t="s">
        <v>2160</v>
      </c>
      <c r="E884" s="13" t="s">
        <v>1059</v>
      </c>
      <c r="F884" s="9" t="s">
        <v>1075</v>
      </c>
      <c r="G884" s="4">
        <v>5460</v>
      </c>
    </row>
    <row r="885" spans="1:7" s="15" customFormat="1" outlineLevel="1" x14ac:dyDescent="0.2">
      <c r="A885" s="14">
        <f>SUBTOTAL(3,A880:A884)</f>
        <v>5</v>
      </c>
      <c r="B885" s="42"/>
      <c r="D885" s="16" t="s">
        <v>2233</v>
      </c>
      <c r="G885" s="38">
        <f>SUM(G880:G884)</f>
        <v>53628.75</v>
      </c>
    </row>
    <row r="886" spans="1:7" outlineLevel="2" x14ac:dyDescent="0.2">
      <c r="A886" s="8">
        <v>606548</v>
      </c>
      <c r="B886" s="44">
        <v>37021</v>
      </c>
      <c r="C886" s="13" t="s">
        <v>2169</v>
      </c>
      <c r="D886" s="9" t="s">
        <v>2170</v>
      </c>
      <c r="E886" s="9" t="s">
        <v>1051</v>
      </c>
      <c r="F886" s="9" t="s">
        <v>2171</v>
      </c>
      <c r="G886" s="4">
        <v>2000000</v>
      </c>
    </row>
    <row r="887" spans="1:7" outlineLevel="2" x14ac:dyDescent="0.2">
      <c r="A887" s="8">
        <v>10</v>
      </c>
      <c r="B887" s="44">
        <v>37042</v>
      </c>
      <c r="C887" s="13" t="s">
        <v>2172</v>
      </c>
      <c r="D887" s="9" t="s">
        <v>2170</v>
      </c>
      <c r="E887" s="9" t="s">
        <v>1051</v>
      </c>
      <c r="F887" s="9" t="s">
        <v>2171</v>
      </c>
      <c r="G887" s="4">
        <v>176866</v>
      </c>
    </row>
    <row r="888" spans="1:7" s="15" customFormat="1" outlineLevel="1" x14ac:dyDescent="0.2">
      <c r="A888" s="14">
        <f>SUBTOTAL(3,A886:A887)</f>
        <v>2</v>
      </c>
      <c r="B888" s="42"/>
      <c r="D888" s="16" t="s">
        <v>2234</v>
      </c>
      <c r="G888" s="38">
        <f>SUM(G886:G887)</f>
        <v>2176866</v>
      </c>
    </row>
    <row r="889" spans="1:7" outlineLevel="2" x14ac:dyDescent="0.2">
      <c r="A889" s="8">
        <v>599783</v>
      </c>
      <c r="B889" s="44">
        <v>37013</v>
      </c>
      <c r="C889" s="9" t="s">
        <v>1279</v>
      </c>
      <c r="D889" s="9" t="s">
        <v>2182</v>
      </c>
      <c r="E889" s="9" t="s">
        <v>1051</v>
      </c>
      <c r="F889" s="9" t="s">
        <v>2183</v>
      </c>
      <c r="G889" s="4">
        <v>82200</v>
      </c>
    </row>
    <row r="890" spans="1:7" outlineLevel="2" x14ac:dyDescent="0.2">
      <c r="A890" s="8" t="s">
        <v>1278</v>
      </c>
      <c r="B890" s="44">
        <v>37013</v>
      </c>
      <c r="C890" s="9" t="s">
        <v>1279</v>
      </c>
      <c r="D890" s="9" t="s">
        <v>2182</v>
      </c>
      <c r="E890" s="9" t="s">
        <v>1051</v>
      </c>
      <c r="F890" s="9" t="s">
        <v>2184</v>
      </c>
      <c r="G890" s="4">
        <v>114830</v>
      </c>
    </row>
    <row r="891" spans="1:7" outlineLevel="2" x14ac:dyDescent="0.2">
      <c r="A891" s="8">
        <v>606605</v>
      </c>
      <c r="B891" s="44">
        <v>37021</v>
      </c>
      <c r="C891" s="9" t="s">
        <v>1279</v>
      </c>
      <c r="D891" s="9" t="s">
        <v>2182</v>
      </c>
      <c r="E891" s="9" t="s">
        <v>1051</v>
      </c>
      <c r="F891" s="9" t="s">
        <v>2183</v>
      </c>
      <c r="G891" s="4">
        <v>48407</v>
      </c>
    </row>
    <row r="892" spans="1:7" outlineLevel="2" x14ac:dyDescent="0.2">
      <c r="A892" s="8">
        <v>611659</v>
      </c>
      <c r="B892" s="44">
        <v>37026</v>
      </c>
      <c r="C892" s="9" t="s">
        <v>2185</v>
      </c>
      <c r="D892" s="9" t="s">
        <v>2182</v>
      </c>
      <c r="E892" s="9" t="s">
        <v>1051</v>
      </c>
      <c r="F892" s="9" t="s">
        <v>2186</v>
      </c>
      <c r="G892" s="4">
        <v>64800</v>
      </c>
    </row>
    <row r="893" spans="1:7" outlineLevel="2" x14ac:dyDescent="0.2">
      <c r="A893" s="8">
        <v>613369</v>
      </c>
      <c r="B893" s="44">
        <v>37027</v>
      </c>
      <c r="C893" s="9" t="s">
        <v>2185</v>
      </c>
      <c r="D893" s="9" t="s">
        <v>2182</v>
      </c>
      <c r="E893" s="9" t="s">
        <v>1051</v>
      </c>
      <c r="F893" s="9" t="s">
        <v>2186</v>
      </c>
      <c r="G893" s="4">
        <v>5200</v>
      </c>
    </row>
    <row r="894" spans="1:7" outlineLevel="2" x14ac:dyDescent="0.2">
      <c r="A894" s="8">
        <v>602653</v>
      </c>
      <c r="B894" s="44">
        <v>37015</v>
      </c>
      <c r="C894" s="9" t="s">
        <v>2187</v>
      </c>
      <c r="D894" s="9" t="s">
        <v>2182</v>
      </c>
      <c r="E894" s="9" t="s">
        <v>1051</v>
      </c>
      <c r="F894" s="9" t="s">
        <v>2186</v>
      </c>
      <c r="G894" s="4">
        <v>4200</v>
      </c>
    </row>
    <row r="895" spans="1:7" outlineLevel="2" x14ac:dyDescent="0.2">
      <c r="A895" s="8">
        <v>615370</v>
      </c>
      <c r="B895" s="44">
        <v>37029</v>
      </c>
      <c r="C895" s="9" t="s">
        <v>2188</v>
      </c>
      <c r="D895" s="9" t="s">
        <v>2182</v>
      </c>
      <c r="E895" s="9" t="s">
        <v>1051</v>
      </c>
      <c r="F895" s="9" t="s">
        <v>2186</v>
      </c>
      <c r="G895" s="4">
        <v>5400</v>
      </c>
    </row>
    <row r="896" spans="1:7" outlineLevel="2" x14ac:dyDescent="0.2">
      <c r="A896" s="8">
        <v>537975</v>
      </c>
      <c r="B896" s="44">
        <v>37033</v>
      </c>
      <c r="C896" s="9" t="s">
        <v>2189</v>
      </c>
      <c r="D896" s="9" t="s">
        <v>2182</v>
      </c>
      <c r="E896" s="9" t="s">
        <v>1051</v>
      </c>
      <c r="F896" s="9" t="s">
        <v>2183</v>
      </c>
      <c r="G896" s="4">
        <v>5500</v>
      </c>
    </row>
    <row r="897" spans="1:7" outlineLevel="2" x14ac:dyDescent="0.2">
      <c r="A897" s="8">
        <v>616599</v>
      </c>
      <c r="B897" s="44">
        <v>37034</v>
      </c>
      <c r="C897" s="9" t="s">
        <v>2190</v>
      </c>
      <c r="D897" s="9" t="s">
        <v>2182</v>
      </c>
      <c r="E897" s="9" t="s">
        <v>1051</v>
      </c>
      <c r="F897" s="9" t="s">
        <v>2186</v>
      </c>
      <c r="G897" s="4">
        <v>500</v>
      </c>
    </row>
    <row r="898" spans="1:7" outlineLevel="2" x14ac:dyDescent="0.2">
      <c r="A898" s="8">
        <v>622787</v>
      </c>
      <c r="B898" s="44">
        <v>37036</v>
      </c>
      <c r="C898" s="9" t="s">
        <v>1279</v>
      </c>
      <c r="D898" s="9" t="s">
        <v>2182</v>
      </c>
      <c r="E898" s="9" t="s">
        <v>1051</v>
      </c>
      <c r="F898" s="9" t="s">
        <v>2183</v>
      </c>
      <c r="G898" s="4">
        <v>24384</v>
      </c>
    </row>
    <row r="899" spans="1:7" outlineLevel="2" x14ac:dyDescent="0.2">
      <c r="A899" s="8">
        <v>624954</v>
      </c>
      <c r="B899" s="44">
        <v>37040</v>
      </c>
      <c r="C899" s="9" t="s">
        <v>1279</v>
      </c>
      <c r="D899" s="9" t="s">
        <v>2182</v>
      </c>
      <c r="E899" s="9" t="s">
        <v>1051</v>
      </c>
      <c r="F899" s="9" t="s">
        <v>2183</v>
      </c>
      <c r="G899" s="4">
        <v>46800</v>
      </c>
    </row>
    <row r="900" spans="1:7" outlineLevel="2" x14ac:dyDescent="0.2">
      <c r="A900" s="8">
        <v>628130</v>
      </c>
      <c r="B900" s="44">
        <v>37042</v>
      </c>
      <c r="C900" s="9" t="s">
        <v>2191</v>
      </c>
      <c r="D900" s="9" t="s">
        <v>2182</v>
      </c>
      <c r="E900" s="9" t="s">
        <v>1051</v>
      </c>
      <c r="F900" s="9" t="s">
        <v>2186</v>
      </c>
      <c r="G900" s="4">
        <v>1176</v>
      </c>
    </row>
    <row r="901" spans="1:7" outlineLevel="2" x14ac:dyDescent="0.2">
      <c r="A901" s="8">
        <v>11</v>
      </c>
      <c r="B901" s="44">
        <v>37042</v>
      </c>
      <c r="C901" s="9" t="s">
        <v>2192</v>
      </c>
      <c r="D901" s="9" t="s">
        <v>2182</v>
      </c>
      <c r="E901" s="9" t="s">
        <v>1051</v>
      </c>
      <c r="F901" s="9" t="s">
        <v>2184</v>
      </c>
      <c r="G901" s="4">
        <v>20000</v>
      </c>
    </row>
    <row r="902" spans="1:7" outlineLevel="2" x14ac:dyDescent="0.2">
      <c r="A902" s="8" t="s">
        <v>2193</v>
      </c>
      <c r="B902" s="44">
        <v>37042</v>
      </c>
      <c r="C902" s="13" t="s">
        <v>2172</v>
      </c>
      <c r="D902" s="9" t="s">
        <v>2182</v>
      </c>
      <c r="E902" s="9" t="s">
        <v>2194</v>
      </c>
      <c r="F902" s="9" t="s">
        <v>2194</v>
      </c>
      <c r="G902" s="4">
        <v>20000</v>
      </c>
    </row>
    <row r="903" spans="1:7" s="15" customFormat="1" outlineLevel="1" x14ac:dyDescent="0.2">
      <c r="A903" s="14">
        <f>SUBTOTAL(3,A889:A902)</f>
        <v>14</v>
      </c>
      <c r="B903" s="42"/>
      <c r="D903" s="16" t="s">
        <v>2235</v>
      </c>
      <c r="G903" s="38">
        <f>SUM(G889:G902)</f>
        <v>443397</v>
      </c>
    </row>
    <row r="904" spans="1:7" outlineLevel="2" x14ac:dyDescent="0.2">
      <c r="A904" s="8">
        <v>12</v>
      </c>
      <c r="B904" s="44">
        <v>37035</v>
      </c>
      <c r="C904" s="13" t="s">
        <v>1050</v>
      </c>
      <c r="D904" s="9" t="s">
        <v>2195</v>
      </c>
      <c r="E904" s="9" t="s">
        <v>1051</v>
      </c>
      <c r="F904" s="9" t="s">
        <v>2196</v>
      </c>
      <c r="G904" s="4">
        <v>8000</v>
      </c>
    </row>
    <row r="905" spans="1:7" outlineLevel="2" x14ac:dyDescent="0.2">
      <c r="A905" s="8">
        <v>13</v>
      </c>
      <c r="B905" s="44">
        <v>37040</v>
      </c>
      <c r="C905" s="13" t="s">
        <v>1050</v>
      </c>
      <c r="D905" s="9" t="s">
        <v>2195</v>
      </c>
      <c r="E905" s="9" t="s">
        <v>1051</v>
      </c>
      <c r="F905" s="9" t="s">
        <v>2196</v>
      </c>
      <c r="G905" s="4">
        <v>6000</v>
      </c>
    </row>
    <row r="906" spans="1:7" outlineLevel="2" x14ac:dyDescent="0.2">
      <c r="A906" s="8">
        <v>14</v>
      </c>
      <c r="B906" s="44">
        <v>37040</v>
      </c>
      <c r="C906" s="13" t="s">
        <v>1050</v>
      </c>
      <c r="D906" s="9" t="s">
        <v>2195</v>
      </c>
      <c r="E906" s="9" t="s">
        <v>1051</v>
      </c>
      <c r="F906" s="9" t="s">
        <v>2196</v>
      </c>
      <c r="G906" s="4">
        <v>10000</v>
      </c>
    </row>
    <row r="907" spans="1:7" outlineLevel="2" x14ac:dyDescent="0.2">
      <c r="A907" s="8">
        <v>15</v>
      </c>
      <c r="B907" s="44">
        <v>37041</v>
      </c>
      <c r="C907" s="13" t="s">
        <v>2197</v>
      </c>
      <c r="D907" s="9" t="s">
        <v>2195</v>
      </c>
      <c r="E907" s="9" t="s">
        <v>1051</v>
      </c>
      <c r="F907" s="9" t="s">
        <v>2198</v>
      </c>
      <c r="G907" s="4">
        <v>125000</v>
      </c>
    </row>
    <row r="908" spans="1:7" outlineLevel="2" x14ac:dyDescent="0.2">
      <c r="A908" s="8">
        <v>16</v>
      </c>
      <c r="B908" s="44">
        <v>37042</v>
      </c>
      <c r="C908" s="13" t="s">
        <v>2199</v>
      </c>
      <c r="D908" s="9" t="s">
        <v>2195</v>
      </c>
      <c r="E908" s="9" t="s">
        <v>1051</v>
      </c>
      <c r="F908" s="9" t="s">
        <v>2196</v>
      </c>
      <c r="G908" s="4">
        <v>6000</v>
      </c>
    </row>
    <row r="909" spans="1:7" outlineLevel="2" x14ac:dyDescent="0.2">
      <c r="A909" s="8">
        <v>17</v>
      </c>
      <c r="B909" s="44">
        <v>37020</v>
      </c>
      <c r="C909" s="13" t="s">
        <v>1050</v>
      </c>
      <c r="D909" s="9" t="s">
        <v>2195</v>
      </c>
      <c r="E909" s="9" t="s">
        <v>1051</v>
      </c>
      <c r="F909" s="9" t="s">
        <v>1052</v>
      </c>
      <c r="G909" s="4">
        <v>199597</v>
      </c>
    </row>
    <row r="910" spans="1:7" s="15" customFormat="1" outlineLevel="1" x14ac:dyDescent="0.2">
      <c r="A910" s="14">
        <f>SUBTOTAL(3,A904:A909)</f>
        <v>6</v>
      </c>
      <c r="B910" s="42"/>
      <c r="D910" s="16" t="s">
        <v>2236</v>
      </c>
      <c r="G910" s="38">
        <f>SUM(G904:G909)</f>
        <v>354597</v>
      </c>
    </row>
    <row r="911" spans="1:7" outlineLevel="2" x14ac:dyDescent="0.2">
      <c r="A911" s="8" t="s">
        <v>2206</v>
      </c>
      <c r="B911" s="44">
        <v>37042</v>
      </c>
      <c r="C911" s="13" t="s">
        <v>2207</v>
      </c>
      <c r="D911" s="9" t="s">
        <v>2201</v>
      </c>
      <c r="E911" s="9" t="s">
        <v>2194</v>
      </c>
      <c r="F911" s="9" t="s">
        <v>2194</v>
      </c>
      <c r="G911" s="4">
        <v>95000</v>
      </c>
    </row>
    <row r="912" spans="1:7" outlineLevel="2" x14ac:dyDescent="0.2">
      <c r="A912" s="8">
        <v>608426</v>
      </c>
      <c r="B912" s="44">
        <v>37022</v>
      </c>
      <c r="C912" s="9" t="s">
        <v>2200</v>
      </c>
      <c r="D912" s="9" t="s">
        <v>2201</v>
      </c>
      <c r="E912" s="9" t="s">
        <v>1051</v>
      </c>
      <c r="F912" s="9" t="s">
        <v>2202</v>
      </c>
      <c r="G912" s="4">
        <v>10000</v>
      </c>
    </row>
    <row r="913" spans="1:7" outlineLevel="2" x14ac:dyDescent="0.2">
      <c r="A913" s="8">
        <v>614623</v>
      </c>
      <c r="B913" s="44">
        <v>37033</v>
      </c>
      <c r="C913" s="9" t="s">
        <v>2203</v>
      </c>
      <c r="D913" s="9" t="s">
        <v>2201</v>
      </c>
      <c r="E913" s="9" t="s">
        <v>1051</v>
      </c>
      <c r="F913" s="9" t="s">
        <v>2204</v>
      </c>
      <c r="G913" s="4">
        <v>87600</v>
      </c>
    </row>
    <row r="914" spans="1:7" outlineLevel="2" x14ac:dyDescent="0.2">
      <c r="A914" s="8">
        <v>18</v>
      </c>
      <c r="B914" s="44">
        <v>37041</v>
      </c>
      <c r="C914" s="9" t="s">
        <v>2205</v>
      </c>
      <c r="D914" s="9" t="s">
        <v>2201</v>
      </c>
      <c r="E914" s="9" t="s">
        <v>1051</v>
      </c>
      <c r="F914" s="9" t="s">
        <v>2204</v>
      </c>
      <c r="G914" s="4">
        <v>95000</v>
      </c>
    </row>
    <row r="915" spans="1:7" outlineLevel="2" x14ac:dyDescent="0.2">
      <c r="A915" s="8">
        <v>628445</v>
      </c>
      <c r="B915" s="44">
        <v>37042</v>
      </c>
      <c r="C915" s="9" t="s">
        <v>1533</v>
      </c>
      <c r="D915" s="9" t="s">
        <v>2201</v>
      </c>
      <c r="E915" s="9" t="s">
        <v>1051</v>
      </c>
      <c r="F915" s="9" t="s">
        <v>2186</v>
      </c>
      <c r="G915" s="4">
        <v>4000</v>
      </c>
    </row>
    <row r="916" spans="1:7" s="15" customFormat="1" outlineLevel="1" x14ac:dyDescent="0.2">
      <c r="A916" s="14">
        <f>SUBTOTAL(3,A911:A915)</f>
        <v>5</v>
      </c>
      <c r="B916" s="42"/>
      <c r="D916" s="16" t="s">
        <v>2237</v>
      </c>
      <c r="G916" s="38">
        <f>SUM(G911:G915)</f>
        <v>291600</v>
      </c>
    </row>
    <row r="917" spans="1:7" outlineLevel="2" x14ac:dyDescent="0.2">
      <c r="A917" s="8" t="s">
        <v>2173</v>
      </c>
      <c r="B917" s="44">
        <v>37042</v>
      </c>
      <c r="C917" s="9" t="s">
        <v>2173</v>
      </c>
      <c r="D917" s="13" t="s">
        <v>2210</v>
      </c>
      <c r="E917" s="9" t="s">
        <v>2177</v>
      </c>
      <c r="F917" s="9" t="s">
        <v>2175</v>
      </c>
      <c r="G917" s="4">
        <v>-56365</v>
      </c>
    </row>
    <row r="918" spans="1:7" outlineLevel="2" x14ac:dyDescent="0.2">
      <c r="A918" s="8" t="s">
        <v>2173</v>
      </c>
      <c r="B918" s="44">
        <v>37042</v>
      </c>
      <c r="C918" s="9" t="s">
        <v>2173</v>
      </c>
      <c r="D918" s="13" t="s">
        <v>2210</v>
      </c>
      <c r="E918" s="9" t="s">
        <v>2176</v>
      </c>
      <c r="F918" s="9" t="s">
        <v>2175</v>
      </c>
      <c r="G918" s="4">
        <v>1115426</v>
      </c>
    </row>
    <row r="919" spans="1:7" outlineLevel="2" x14ac:dyDescent="0.2">
      <c r="A919" s="8" t="s">
        <v>2173</v>
      </c>
      <c r="B919" s="44">
        <v>37042</v>
      </c>
      <c r="C919" s="9" t="s">
        <v>2173</v>
      </c>
      <c r="D919" s="13" t="s">
        <v>2210</v>
      </c>
      <c r="E919" s="9" t="s">
        <v>2174</v>
      </c>
      <c r="F919" s="9" t="s">
        <v>2175</v>
      </c>
      <c r="G919" s="4">
        <v>4300597</v>
      </c>
    </row>
    <row r="920" spans="1:7" outlineLevel="2" x14ac:dyDescent="0.2">
      <c r="A920" s="8" t="s">
        <v>2173</v>
      </c>
      <c r="B920" s="44">
        <v>37042</v>
      </c>
      <c r="C920" s="9" t="s">
        <v>2173</v>
      </c>
      <c r="D920" s="13" t="s">
        <v>2210</v>
      </c>
      <c r="E920" s="9" t="s">
        <v>2178</v>
      </c>
      <c r="F920" s="9" t="s">
        <v>2175</v>
      </c>
      <c r="G920" s="4">
        <v>4386659</v>
      </c>
    </row>
    <row r="921" spans="1:7" outlineLevel="2" x14ac:dyDescent="0.2">
      <c r="A921" s="8" t="s">
        <v>2173</v>
      </c>
      <c r="B921" s="44">
        <v>37042</v>
      </c>
      <c r="C921" s="9" t="s">
        <v>2173</v>
      </c>
      <c r="D921" s="13" t="s">
        <v>2210</v>
      </c>
      <c r="E921" s="9" t="s">
        <v>2181</v>
      </c>
      <c r="F921" s="9" t="s">
        <v>2175</v>
      </c>
      <c r="G921" s="4">
        <v>119885</v>
      </c>
    </row>
    <row r="922" spans="1:7" outlineLevel="2" x14ac:dyDescent="0.2">
      <c r="A922" s="8" t="s">
        <v>2173</v>
      </c>
      <c r="B922" s="44">
        <v>37042</v>
      </c>
      <c r="C922" s="9" t="s">
        <v>2173</v>
      </c>
      <c r="D922" s="13" t="s">
        <v>2210</v>
      </c>
      <c r="E922" s="9" t="s">
        <v>2180</v>
      </c>
      <c r="F922" s="9" t="s">
        <v>2175</v>
      </c>
      <c r="G922" s="4">
        <v>-285558</v>
      </c>
    </row>
    <row r="923" spans="1:7" outlineLevel="2" x14ac:dyDescent="0.2">
      <c r="A923" s="8" t="s">
        <v>2173</v>
      </c>
      <c r="B923" s="44">
        <v>37042</v>
      </c>
      <c r="C923" s="9" t="s">
        <v>2173</v>
      </c>
      <c r="D923" s="13" t="s">
        <v>2210</v>
      </c>
      <c r="E923" s="9" t="s">
        <v>2179</v>
      </c>
      <c r="F923" s="9" t="s">
        <v>2175</v>
      </c>
      <c r="G923" s="4">
        <v>-186643</v>
      </c>
    </row>
    <row r="924" spans="1:7" outlineLevel="2" x14ac:dyDescent="0.2">
      <c r="A924" s="8" t="s">
        <v>2208</v>
      </c>
      <c r="B924" s="44">
        <v>37013</v>
      </c>
      <c r="C924" s="9" t="s">
        <v>2209</v>
      </c>
      <c r="D924" s="13" t="s">
        <v>2210</v>
      </c>
      <c r="E924" s="9" t="s">
        <v>2216</v>
      </c>
      <c r="F924" s="9" t="s">
        <v>2212</v>
      </c>
      <c r="G924" s="4">
        <v>300000</v>
      </c>
    </row>
    <row r="925" spans="1:7" outlineLevel="2" x14ac:dyDescent="0.2">
      <c r="A925" s="8" t="s">
        <v>2208</v>
      </c>
      <c r="B925" s="44">
        <v>37013</v>
      </c>
      <c r="C925" s="9" t="s">
        <v>2209</v>
      </c>
      <c r="D925" s="13" t="s">
        <v>2210</v>
      </c>
      <c r="E925" s="9" t="s">
        <v>2215</v>
      </c>
      <c r="F925" s="9" t="s">
        <v>2212</v>
      </c>
      <c r="G925" s="4">
        <v>5200000</v>
      </c>
    </row>
    <row r="926" spans="1:7" outlineLevel="2" x14ac:dyDescent="0.2">
      <c r="A926" s="8" t="s">
        <v>2208</v>
      </c>
      <c r="B926" s="44">
        <v>37013</v>
      </c>
      <c r="C926" s="9" t="s">
        <v>2209</v>
      </c>
      <c r="D926" s="13" t="s">
        <v>2210</v>
      </c>
      <c r="E926" s="9" t="s">
        <v>2211</v>
      </c>
      <c r="F926" s="9" t="s">
        <v>2212</v>
      </c>
      <c r="G926" s="4">
        <v>1500000</v>
      </c>
    </row>
    <row r="927" spans="1:7" outlineLevel="2" x14ac:dyDescent="0.2">
      <c r="A927" s="8">
        <v>605356</v>
      </c>
      <c r="B927" s="44">
        <v>37019</v>
      </c>
      <c r="C927" s="9" t="s">
        <v>1055</v>
      </c>
      <c r="D927" s="13" t="s">
        <v>2210</v>
      </c>
      <c r="E927" s="9" t="s">
        <v>2213</v>
      </c>
      <c r="F927" s="9" t="s">
        <v>2214</v>
      </c>
      <c r="G927" s="4">
        <v>100000</v>
      </c>
    </row>
    <row r="928" spans="1:7" outlineLevel="2" x14ac:dyDescent="0.2">
      <c r="A928" s="8">
        <v>19</v>
      </c>
      <c r="B928" s="40">
        <v>37012</v>
      </c>
      <c r="C928" s="9" t="s">
        <v>2238</v>
      </c>
      <c r="D928" s="13" t="s">
        <v>2210</v>
      </c>
      <c r="F928" s="13" t="s">
        <v>2239</v>
      </c>
      <c r="G928" s="41">
        <v>4000000</v>
      </c>
    </row>
    <row r="929" spans="1:7" outlineLevel="2" x14ac:dyDescent="0.2">
      <c r="A929" s="39">
        <v>20</v>
      </c>
      <c r="B929" s="40">
        <v>37012</v>
      </c>
      <c r="C929" s="13" t="s">
        <v>2238</v>
      </c>
      <c r="D929" s="13" t="s">
        <v>2210</v>
      </c>
      <c r="F929" s="13" t="s">
        <v>2240</v>
      </c>
      <c r="G929" s="41">
        <v>36360000</v>
      </c>
    </row>
    <row r="930" spans="1:7" outlineLevel="2" x14ac:dyDescent="0.2">
      <c r="A930" s="39">
        <v>21</v>
      </c>
      <c r="B930" s="40">
        <v>37012</v>
      </c>
      <c r="C930" s="13" t="s">
        <v>2241</v>
      </c>
      <c r="D930" s="13" t="s">
        <v>2210</v>
      </c>
      <c r="F930" s="13" t="s">
        <v>2239</v>
      </c>
      <c r="G930" s="41">
        <v>10000000</v>
      </c>
    </row>
    <row r="931" spans="1:7" outlineLevel="2" x14ac:dyDescent="0.2">
      <c r="A931" s="39">
        <v>22</v>
      </c>
      <c r="B931" s="40">
        <v>37012</v>
      </c>
      <c r="C931" s="13" t="s">
        <v>2242</v>
      </c>
      <c r="D931" s="13" t="s">
        <v>2210</v>
      </c>
      <c r="F931" s="13" t="s">
        <v>2239</v>
      </c>
      <c r="G931" s="41">
        <v>2100000</v>
      </c>
    </row>
    <row r="932" spans="1:7" outlineLevel="2" x14ac:dyDescent="0.2">
      <c r="A932" s="39">
        <v>23</v>
      </c>
      <c r="B932" s="40">
        <v>37012</v>
      </c>
      <c r="C932" s="13" t="s">
        <v>2242</v>
      </c>
      <c r="D932" s="13" t="s">
        <v>2210</v>
      </c>
      <c r="F932" s="13" t="s">
        <v>1691</v>
      </c>
      <c r="G932" s="41">
        <v>6500000</v>
      </c>
    </row>
    <row r="933" spans="1:7" outlineLevel="2" x14ac:dyDescent="0.2">
      <c r="A933" s="39">
        <v>24</v>
      </c>
      <c r="B933" s="40">
        <v>37012</v>
      </c>
      <c r="C933" s="13" t="s">
        <v>2243</v>
      </c>
      <c r="D933" s="13" t="s">
        <v>2210</v>
      </c>
      <c r="F933" s="13" t="s">
        <v>2212</v>
      </c>
      <c r="G933" s="41">
        <v>3500000</v>
      </c>
    </row>
    <row r="934" spans="1:7" outlineLevel="2" x14ac:dyDescent="0.2">
      <c r="A934" s="39">
        <v>25</v>
      </c>
      <c r="B934" s="40">
        <v>37012</v>
      </c>
      <c r="C934" s="13" t="s">
        <v>2244</v>
      </c>
      <c r="D934" s="13" t="s">
        <v>2210</v>
      </c>
      <c r="F934" s="13" t="s">
        <v>2245</v>
      </c>
      <c r="G934" s="41">
        <v>100000</v>
      </c>
    </row>
    <row r="935" spans="1:7" outlineLevel="2" x14ac:dyDescent="0.2">
      <c r="A935" s="39">
        <v>26</v>
      </c>
      <c r="B935" s="40">
        <v>37012</v>
      </c>
      <c r="C935" s="13" t="s">
        <v>2246</v>
      </c>
      <c r="D935" s="13" t="s">
        <v>2210</v>
      </c>
      <c r="F935" s="13" t="s">
        <v>2212</v>
      </c>
      <c r="G935" s="41">
        <v>100000</v>
      </c>
    </row>
    <row r="936" spans="1:7" outlineLevel="2" x14ac:dyDescent="0.2">
      <c r="A936" s="39">
        <v>27</v>
      </c>
      <c r="B936" s="40">
        <v>37012</v>
      </c>
      <c r="C936" s="13" t="s">
        <v>2208</v>
      </c>
      <c r="D936" s="13" t="s">
        <v>2210</v>
      </c>
      <c r="F936" s="13" t="s">
        <v>2212</v>
      </c>
      <c r="G936" s="41">
        <v>10000</v>
      </c>
    </row>
    <row r="937" spans="1:7" s="15" customFormat="1" outlineLevel="1" x14ac:dyDescent="0.2">
      <c r="A937" s="14">
        <f>SUBTOTAL(3,A917:A936)</f>
        <v>20</v>
      </c>
      <c r="B937" s="42"/>
      <c r="D937" s="16" t="s">
        <v>2247</v>
      </c>
      <c r="G937" s="38">
        <f>SUM(G917:G936)</f>
        <v>79164001</v>
      </c>
    </row>
    <row r="938" spans="1:7" s="15" customFormat="1" x14ac:dyDescent="0.2">
      <c r="A938" s="14">
        <f>SUBTOTAL(3,A2:A936)</f>
        <v>921</v>
      </c>
      <c r="B938" s="42"/>
      <c r="D938" s="16" t="s">
        <v>1042</v>
      </c>
      <c r="G938" s="38">
        <f>G937+G916+G910+G903+G888+G885+G879+G435+G257+G151+G86+G72+G16+G8+G6</f>
        <v>94630770.3720548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opLeftCell="A824" workbookViewId="0"/>
  </sheetViews>
  <sheetFormatPr defaultRowHeight="12.75" outlineLevelRow="2" x14ac:dyDescent="0.2"/>
  <cols>
    <col min="1" max="1" width="23.140625" bestFit="1" customWidth="1"/>
    <col min="3" max="3" width="46.42578125" bestFit="1" customWidth="1"/>
    <col min="4" max="4" width="24.7109375" bestFit="1" customWidth="1"/>
    <col min="5" max="5" width="12.7109375" bestFit="1" customWidth="1"/>
    <col min="6" max="6" width="25.85546875" bestFit="1" customWidth="1"/>
    <col min="7" max="7" width="14" bestFit="1" customWidth="1"/>
  </cols>
  <sheetData>
    <row r="1" spans="1:7" x14ac:dyDescent="0.2">
      <c r="A1" s="1" t="s">
        <v>1044</v>
      </c>
      <c r="B1" s="2" t="s">
        <v>1045</v>
      </c>
      <c r="C1" s="1" t="s">
        <v>1041</v>
      </c>
      <c r="D1" s="1" t="s">
        <v>1046</v>
      </c>
      <c r="E1" s="1" t="s">
        <v>1047</v>
      </c>
      <c r="F1" s="1" t="s">
        <v>1048</v>
      </c>
      <c r="G1" s="3" t="s">
        <v>1049</v>
      </c>
    </row>
    <row r="2" spans="1:7" outlineLevel="2" x14ac:dyDescent="0.2">
      <c r="A2" s="52">
        <v>1</v>
      </c>
      <c r="B2" s="18">
        <v>36998</v>
      </c>
      <c r="C2" t="s">
        <v>2251</v>
      </c>
      <c r="D2" t="s">
        <v>1058</v>
      </c>
      <c r="E2" t="s">
        <v>1059</v>
      </c>
      <c r="F2" t="s">
        <v>1060</v>
      </c>
      <c r="G2" s="20">
        <v>393000</v>
      </c>
    </row>
    <row r="3" spans="1:7" outlineLevel="1" x14ac:dyDescent="0.2">
      <c r="A3" s="51">
        <f>SUBTOTAL(3,A2:A2)</f>
        <v>1</v>
      </c>
      <c r="B3" s="24"/>
      <c r="C3" s="25"/>
      <c r="D3" s="26" t="s">
        <v>2224</v>
      </c>
      <c r="E3" s="25"/>
      <c r="F3" s="25"/>
      <c r="G3" s="48">
        <f>SUM(G2)</f>
        <v>393000</v>
      </c>
    </row>
    <row r="4" spans="1:7" outlineLevel="2" x14ac:dyDescent="0.2">
      <c r="A4" s="17">
        <v>2</v>
      </c>
      <c r="B4" s="18">
        <v>36997</v>
      </c>
      <c r="C4" t="s">
        <v>2252</v>
      </c>
      <c r="D4" t="s">
        <v>2253</v>
      </c>
      <c r="E4" t="s">
        <v>2254</v>
      </c>
      <c r="F4" t="s">
        <v>2255</v>
      </c>
      <c r="G4" s="19">
        <v>9000</v>
      </c>
    </row>
    <row r="5" spans="1:7" outlineLevel="2" x14ac:dyDescent="0.2">
      <c r="A5" s="17">
        <v>3</v>
      </c>
      <c r="B5" s="18">
        <v>36997</v>
      </c>
      <c r="C5" t="s">
        <v>2252</v>
      </c>
      <c r="D5" t="s">
        <v>2253</v>
      </c>
      <c r="E5" t="s">
        <v>2254</v>
      </c>
      <c r="F5" t="s">
        <v>2255</v>
      </c>
      <c r="G5" s="19">
        <v>3000</v>
      </c>
    </row>
    <row r="6" spans="1:7" outlineLevel="2" x14ac:dyDescent="0.2">
      <c r="A6" s="17">
        <v>100</v>
      </c>
      <c r="B6" s="18"/>
      <c r="C6" t="s">
        <v>837</v>
      </c>
      <c r="D6" t="s">
        <v>2253</v>
      </c>
      <c r="E6" t="s">
        <v>2254</v>
      </c>
      <c r="G6" s="19">
        <v>0</v>
      </c>
    </row>
    <row r="7" spans="1:7" outlineLevel="1" x14ac:dyDescent="0.2">
      <c r="A7" s="51">
        <f>SUBTOTAL(3,A4:A6)</f>
        <v>3</v>
      </c>
      <c r="B7" s="24"/>
      <c r="C7" s="25"/>
      <c r="D7" s="27" t="s">
        <v>839</v>
      </c>
      <c r="E7" s="25"/>
      <c r="F7" s="25"/>
      <c r="G7" s="48">
        <f>SUM(G4:G6)</f>
        <v>12000</v>
      </c>
    </row>
    <row r="8" spans="1:7" outlineLevel="2" x14ac:dyDescent="0.2">
      <c r="A8" s="17" t="s">
        <v>2256</v>
      </c>
      <c r="B8" s="18">
        <v>36986</v>
      </c>
      <c r="C8" t="s">
        <v>2257</v>
      </c>
      <c r="D8" t="s">
        <v>1063</v>
      </c>
      <c r="E8" t="s">
        <v>1064</v>
      </c>
      <c r="F8" t="s">
        <v>1067</v>
      </c>
      <c r="G8" s="20">
        <v>12361</v>
      </c>
    </row>
    <row r="9" spans="1:7" outlineLevel="2" x14ac:dyDescent="0.2">
      <c r="A9" s="17" t="s">
        <v>2258</v>
      </c>
      <c r="B9" s="18">
        <v>36986</v>
      </c>
      <c r="C9" t="s">
        <v>2257</v>
      </c>
      <c r="D9" t="s">
        <v>1063</v>
      </c>
      <c r="E9" t="s">
        <v>1064</v>
      </c>
      <c r="F9" t="s">
        <v>1067</v>
      </c>
      <c r="G9" s="20">
        <v>61758</v>
      </c>
    </row>
    <row r="10" spans="1:7" outlineLevel="2" x14ac:dyDescent="0.2">
      <c r="A10" s="17" t="s">
        <v>2259</v>
      </c>
      <c r="B10" s="18">
        <v>36986</v>
      </c>
      <c r="C10" t="s">
        <v>2260</v>
      </c>
      <c r="D10" t="s">
        <v>1063</v>
      </c>
      <c r="E10" t="s">
        <v>1064</v>
      </c>
      <c r="F10" t="s">
        <v>2261</v>
      </c>
      <c r="G10" s="20">
        <v>12790</v>
      </c>
    </row>
    <row r="11" spans="1:7" outlineLevel="2" x14ac:dyDescent="0.2">
      <c r="A11" s="17" t="s">
        <v>2262</v>
      </c>
      <c r="B11" s="18">
        <v>36990</v>
      </c>
      <c r="C11" t="s">
        <v>2263</v>
      </c>
      <c r="D11" t="s">
        <v>1063</v>
      </c>
      <c r="E11" t="s">
        <v>1064</v>
      </c>
      <c r="F11" t="s">
        <v>1067</v>
      </c>
      <c r="G11" s="20">
        <v>5280</v>
      </c>
    </row>
    <row r="12" spans="1:7" outlineLevel="2" x14ac:dyDescent="0.2">
      <c r="A12" s="17" t="s">
        <v>2264</v>
      </c>
      <c r="B12" s="18">
        <v>36992</v>
      </c>
      <c r="C12" t="s">
        <v>2265</v>
      </c>
      <c r="D12" t="s">
        <v>1063</v>
      </c>
      <c r="E12" t="s">
        <v>1064</v>
      </c>
      <c r="F12" t="s">
        <v>2266</v>
      </c>
      <c r="G12" s="20">
        <v>4427</v>
      </c>
    </row>
    <row r="13" spans="1:7" outlineLevel="2" x14ac:dyDescent="0.2">
      <c r="A13" s="17" t="s">
        <v>2267</v>
      </c>
      <c r="B13" s="18">
        <v>36999</v>
      </c>
      <c r="C13" t="s">
        <v>2268</v>
      </c>
      <c r="D13" t="s">
        <v>1063</v>
      </c>
      <c r="E13" t="s">
        <v>1064</v>
      </c>
      <c r="F13" t="s">
        <v>1067</v>
      </c>
      <c r="G13" s="20">
        <v>10206</v>
      </c>
    </row>
    <row r="14" spans="1:7" outlineLevel="2" x14ac:dyDescent="0.2">
      <c r="A14" s="17" t="s">
        <v>2269</v>
      </c>
      <c r="B14" s="18">
        <v>36999</v>
      </c>
      <c r="C14" t="s">
        <v>1962</v>
      </c>
      <c r="D14" t="s">
        <v>1063</v>
      </c>
      <c r="E14" t="s">
        <v>1064</v>
      </c>
      <c r="F14" t="s">
        <v>2270</v>
      </c>
      <c r="G14" s="20">
        <v>10076</v>
      </c>
    </row>
    <row r="15" spans="1:7" outlineLevel="2" x14ac:dyDescent="0.2">
      <c r="A15" s="17" t="s">
        <v>2271</v>
      </c>
      <c r="B15" s="18">
        <v>36999</v>
      </c>
      <c r="C15" t="s">
        <v>2272</v>
      </c>
      <c r="D15" t="s">
        <v>1063</v>
      </c>
      <c r="E15" t="s">
        <v>1064</v>
      </c>
      <c r="F15" t="s">
        <v>2261</v>
      </c>
      <c r="G15" s="20">
        <v>2283</v>
      </c>
    </row>
    <row r="16" spans="1:7" outlineLevel="2" x14ac:dyDescent="0.2">
      <c r="A16" s="17" t="s">
        <v>2273</v>
      </c>
      <c r="B16" s="18">
        <v>36999</v>
      </c>
      <c r="C16" t="s">
        <v>2274</v>
      </c>
      <c r="D16" t="s">
        <v>1063</v>
      </c>
      <c r="E16" t="s">
        <v>1064</v>
      </c>
      <c r="F16" t="s">
        <v>2275</v>
      </c>
      <c r="G16" s="20">
        <v>805</v>
      </c>
    </row>
    <row r="17" spans="1:7" outlineLevel="2" x14ac:dyDescent="0.2">
      <c r="A17" s="17" t="s">
        <v>2276</v>
      </c>
      <c r="B17" s="18">
        <v>36999</v>
      </c>
      <c r="C17" t="s">
        <v>2274</v>
      </c>
      <c r="D17" t="s">
        <v>1063</v>
      </c>
      <c r="E17" t="s">
        <v>1064</v>
      </c>
      <c r="F17" t="s">
        <v>2275</v>
      </c>
      <c r="G17" s="20">
        <v>-831</v>
      </c>
    </row>
    <row r="18" spans="1:7" outlineLevel="2" x14ac:dyDescent="0.2">
      <c r="A18" s="17" t="s">
        <v>2277</v>
      </c>
      <c r="B18" s="18">
        <v>36999</v>
      </c>
      <c r="C18" t="s">
        <v>2274</v>
      </c>
      <c r="D18" t="s">
        <v>1063</v>
      </c>
      <c r="E18" t="s">
        <v>1064</v>
      </c>
      <c r="F18" t="s">
        <v>2275</v>
      </c>
      <c r="G18" s="20">
        <v>-9213</v>
      </c>
    </row>
    <row r="19" spans="1:7" outlineLevel="2" x14ac:dyDescent="0.2">
      <c r="A19" s="17" t="s">
        <v>2278</v>
      </c>
      <c r="B19" s="18">
        <v>36999</v>
      </c>
      <c r="C19" t="s">
        <v>2279</v>
      </c>
      <c r="D19" t="s">
        <v>1063</v>
      </c>
      <c r="E19" t="s">
        <v>1064</v>
      </c>
      <c r="F19" t="s">
        <v>2261</v>
      </c>
      <c r="G19" s="20">
        <v>1919</v>
      </c>
    </row>
    <row r="20" spans="1:7" outlineLevel="2" x14ac:dyDescent="0.2">
      <c r="A20" s="17" t="s">
        <v>2280</v>
      </c>
      <c r="B20" s="18">
        <v>36999</v>
      </c>
      <c r="C20" t="s">
        <v>2037</v>
      </c>
      <c r="D20" t="s">
        <v>1063</v>
      </c>
      <c r="E20" t="s">
        <v>1064</v>
      </c>
      <c r="F20" t="s">
        <v>2266</v>
      </c>
      <c r="G20" s="20">
        <v>31708</v>
      </c>
    </row>
    <row r="21" spans="1:7" outlineLevel="2" x14ac:dyDescent="0.2">
      <c r="A21" s="17" t="s">
        <v>2281</v>
      </c>
      <c r="B21" s="18">
        <v>37001</v>
      </c>
      <c r="C21" t="s">
        <v>2282</v>
      </c>
      <c r="D21" t="s">
        <v>1063</v>
      </c>
      <c r="E21" t="s">
        <v>1064</v>
      </c>
      <c r="F21" t="s">
        <v>2266</v>
      </c>
      <c r="G21" s="20">
        <v>2720</v>
      </c>
    </row>
    <row r="22" spans="1:7" outlineLevel="2" x14ac:dyDescent="0.2">
      <c r="A22" s="17" t="s">
        <v>2283</v>
      </c>
      <c r="B22" s="18">
        <v>37004</v>
      </c>
      <c r="C22" t="s">
        <v>2284</v>
      </c>
      <c r="D22" t="s">
        <v>1063</v>
      </c>
      <c r="E22" t="s">
        <v>1064</v>
      </c>
      <c r="F22" t="s">
        <v>2285</v>
      </c>
      <c r="G22" s="20">
        <v>8300</v>
      </c>
    </row>
    <row r="23" spans="1:7" outlineLevel="2" x14ac:dyDescent="0.2">
      <c r="A23" s="17" t="s">
        <v>2286</v>
      </c>
      <c r="B23" s="18">
        <v>37005</v>
      </c>
      <c r="C23" t="s">
        <v>2287</v>
      </c>
      <c r="D23" t="s">
        <v>1063</v>
      </c>
      <c r="E23" t="s">
        <v>1064</v>
      </c>
      <c r="F23" t="s">
        <v>2285</v>
      </c>
      <c r="G23" s="20">
        <v>1849</v>
      </c>
    </row>
    <row r="24" spans="1:7" outlineLevel="2" x14ac:dyDescent="0.2">
      <c r="A24" s="17" t="s">
        <v>2288</v>
      </c>
      <c r="B24" s="18">
        <v>37005</v>
      </c>
      <c r="C24" t="s">
        <v>2289</v>
      </c>
      <c r="D24" t="s">
        <v>1063</v>
      </c>
      <c r="E24" t="s">
        <v>1064</v>
      </c>
      <c r="F24" t="s">
        <v>1065</v>
      </c>
      <c r="G24" s="20">
        <v>387</v>
      </c>
    </row>
    <row r="25" spans="1:7" outlineLevel="2" x14ac:dyDescent="0.2">
      <c r="A25" s="17" t="s">
        <v>2290</v>
      </c>
      <c r="B25" s="18">
        <v>37006</v>
      </c>
      <c r="C25" t="s">
        <v>2291</v>
      </c>
      <c r="D25" t="s">
        <v>1063</v>
      </c>
      <c r="E25" t="s">
        <v>1064</v>
      </c>
      <c r="F25" t="s">
        <v>2261</v>
      </c>
      <c r="G25" s="20">
        <v>2645</v>
      </c>
    </row>
    <row r="26" spans="1:7" outlineLevel="2" x14ac:dyDescent="0.2">
      <c r="A26" s="17" t="s">
        <v>2292</v>
      </c>
      <c r="B26" s="18">
        <v>37006</v>
      </c>
      <c r="C26" t="s">
        <v>2293</v>
      </c>
      <c r="D26" t="s">
        <v>1063</v>
      </c>
      <c r="E26" t="s">
        <v>1064</v>
      </c>
      <c r="F26" t="s">
        <v>2266</v>
      </c>
      <c r="G26" s="20">
        <v>8249</v>
      </c>
    </row>
    <row r="27" spans="1:7" outlineLevel="2" x14ac:dyDescent="0.2">
      <c r="A27" s="17" t="s">
        <v>2294</v>
      </c>
      <c r="B27" s="18">
        <v>37006</v>
      </c>
      <c r="C27" t="s">
        <v>2295</v>
      </c>
      <c r="D27" t="s">
        <v>1063</v>
      </c>
      <c r="E27" t="s">
        <v>1064</v>
      </c>
      <c r="F27" t="s">
        <v>1067</v>
      </c>
      <c r="G27" s="20">
        <v>2741</v>
      </c>
    </row>
    <row r="28" spans="1:7" outlineLevel="2" x14ac:dyDescent="0.2">
      <c r="A28" s="17">
        <v>4</v>
      </c>
      <c r="B28" s="18">
        <v>37011</v>
      </c>
      <c r="C28" t="s">
        <v>1068</v>
      </c>
      <c r="D28" t="s">
        <v>1063</v>
      </c>
      <c r="E28" t="s">
        <v>1064</v>
      </c>
      <c r="F28" t="s">
        <v>1069</v>
      </c>
      <c r="G28" s="20">
        <v>40000</v>
      </c>
    </row>
    <row r="29" spans="1:7" outlineLevel="2" x14ac:dyDescent="0.2">
      <c r="A29" s="17">
        <v>5</v>
      </c>
      <c r="B29" s="18">
        <v>37011</v>
      </c>
      <c r="C29" t="s">
        <v>1066</v>
      </c>
      <c r="D29" t="s">
        <v>1063</v>
      </c>
      <c r="E29" t="s">
        <v>1064</v>
      </c>
      <c r="F29" t="s">
        <v>1067</v>
      </c>
      <c r="G29" s="20">
        <v>330000</v>
      </c>
    </row>
    <row r="30" spans="1:7" outlineLevel="2" x14ac:dyDescent="0.2">
      <c r="A30" s="17" t="s">
        <v>2296</v>
      </c>
      <c r="B30" s="18">
        <v>36987</v>
      </c>
      <c r="C30" t="s">
        <v>2165</v>
      </c>
      <c r="D30" t="s">
        <v>2297</v>
      </c>
      <c r="E30" t="s">
        <v>1106</v>
      </c>
      <c r="F30" t="s">
        <v>2298</v>
      </c>
      <c r="G30" s="20">
        <v>20130</v>
      </c>
    </row>
    <row r="31" spans="1:7" outlineLevel="2" x14ac:dyDescent="0.2">
      <c r="A31" s="17" t="s">
        <v>2296</v>
      </c>
      <c r="B31" s="18">
        <v>36987</v>
      </c>
      <c r="C31" t="s">
        <v>2165</v>
      </c>
      <c r="D31" t="s">
        <v>2297</v>
      </c>
      <c r="E31" t="s">
        <v>1106</v>
      </c>
      <c r="F31" t="s">
        <v>2298</v>
      </c>
      <c r="G31" s="20">
        <v>1100</v>
      </c>
    </row>
    <row r="32" spans="1:7" outlineLevel="2" x14ac:dyDescent="0.2">
      <c r="A32" s="17" t="s">
        <v>2299</v>
      </c>
      <c r="B32" s="18">
        <v>36983</v>
      </c>
      <c r="C32" t="s">
        <v>2300</v>
      </c>
      <c r="D32" t="s">
        <v>1063</v>
      </c>
      <c r="E32" t="s">
        <v>1059</v>
      </c>
      <c r="F32" t="s">
        <v>2301</v>
      </c>
      <c r="G32" s="20">
        <v>2878</v>
      </c>
    </row>
    <row r="33" spans="1:7" outlineLevel="2" x14ac:dyDescent="0.2">
      <c r="A33" s="17" t="s">
        <v>2302</v>
      </c>
      <c r="B33" s="18">
        <v>36992</v>
      </c>
      <c r="C33" t="s">
        <v>2300</v>
      </c>
      <c r="D33" t="s">
        <v>1063</v>
      </c>
      <c r="E33" t="s">
        <v>1059</v>
      </c>
      <c r="F33" t="s">
        <v>2301</v>
      </c>
      <c r="G33" s="20">
        <v>1583</v>
      </c>
    </row>
    <row r="34" spans="1:7" outlineLevel="1" x14ac:dyDescent="0.2">
      <c r="A34" s="51">
        <f>SUBTOTAL(3,A8:A33)</f>
        <v>26</v>
      </c>
      <c r="B34" s="24"/>
      <c r="C34" s="25"/>
      <c r="D34" s="27" t="s">
        <v>2225</v>
      </c>
      <c r="E34" s="25"/>
      <c r="F34" s="25"/>
      <c r="G34" s="48">
        <f>SUM(G8:G33)</f>
        <v>566151</v>
      </c>
    </row>
    <row r="35" spans="1:7" outlineLevel="2" x14ac:dyDescent="0.2">
      <c r="A35" s="17" t="s">
        <v>2303</v>
      </c>
      <c r="B35" s="18">
        <v>36985</v>
      </c>
      <c r="C35" t="s">
        <v>2303</v>
      </c>
      <c r="D35" t="s">
        <v>2304</v>
      </c>
      <c r="E35" t="s">
        <v>1081</v>
      </c>
      <c r="F35" t="s">
        <v>1082</v>
      </c>
      <c r="G35" s="20">
        <v>1440611</v>
      </c>
    </row>
    <row r="36" spans="1:7" outlineLevel="2" x14ac:dyDescent="0.2">
      <c r="A36" s="17" t="s">
        <v>2305</v>
      </c>
      <c r="B36" s="18">
        <v>36999</v>
      </c>
      <c r="C36" t="s">
        <v>2306</v>
      </c>
      <c r="D36" t="s">
        <v>2304</v>
      </c>
      <c r="E36" t="s">
        <v>1081</v>
      </c>
      <c r="F36" t="s">
        <v>1082</v>
      </c>
      <c r="G36" s="20">
        <v>0</v>
      </c>
    </row>
    <row r="37" spans="1:7" outlineLevel="2" x14ac:dyDescent="0.2">
      <c r="A37" s="17" t="s">
        <v>2307</v>
      </c>
      <c r="B37" s="18">
        <v>37005</v>
      </c>
      <c r="C37" t="s">
        <v>2241</v>
      </c>
      <c r="D37" t="s">
        <v>2304</v>
      </c>
      <c r="E37" t="s">
        <v>1081</v>
      </c>
      <c r="F37" t="s">
        <v>1082</v>
      </c>
      <c r="G37" s="20">
        <v>45544</v>
      </c>
    </row>
    <row r="38" spans="1:7" outlineLevel="2" x14ac:dyDescent="0.2">
      <c r="A38" s="17" t="s">
        <v>2308</v>
      </c>
      <c r="B38" s="18">
        <v>37005</v>
      </c>
      <c r="C38" t="s">
        <v>1087</v>
      </c>
      <c r="D38" t="s">
        <v>2304</v>
      </c>
      <c r="E38" t="s">
        <v>1081</v>
      </c>
      <c r="F38" t="s">
        <v>1082</v>
      </c>
      <c r="G38" s="20">
        <v>6564</v>
      </c>
    </row>
    <row r="39" spans="1:7" outlineLevel="2" x14ac:dyDescent="0.2">
      <c r="A39" s="17" t="s">
        <v>2309</v>
      </c>
      <c r="B39" s="18">
        <v>37005</v>
      </c>
      <c r="C39" t="s">
        <v>1098</v>
      </c>
      <c r="D39" t="s">
        <v>2304</v>
      </c>
      <c r="E39" t="s">
        <v>1081</v>
      </c>
      <c r="F39" t="s">
        <v>1082</v>
      </c>
      <c r="G39" s="20">
        <v>57485</v>
      </c>
    </row>
    <row r="40" spans="1:7" outlineLevel="2" x14ac:dyDescent="0.2">
      <c r="A40" s="17" t="s">
        <v>2310</v>
      </c>
      <c r="B40" s="18">
        <v>37005</v>
      </c>
      <c r="C40" t="s">
        <v>2311</v>
      </c>
      <c r="D40" t="s">
        <v>2304</v>
      </c>
      <c r="E40" t="s">
        <v>1081</v>
      </c>
      <c r="F40" t="s">
        <v>1082</v>
      </c>
      <c r="G40" s="20">
        <v>7743</v>
      </c>
    </row>
    <row r="41" spans="1:7" outlineLevel="2" x14ac:dyDescent="0.2">
      <c r="A41" s="17" t="s">
        <v>2312</v>
      </c>
      <c r="B41" s="18">
        <v>36985</v>
      </c>
      <c r="C41" t="s">
        <v>2313</v>
      </c>
      <c r="D41" t="s">
        <v>2304</v>
      </c>
      <c r="E41" t="s">
        <v>1101</v>
      </c>
      <c r="F41" t="s">
        <v>2314</v>
      </c>
      <c r="G41" s="20">
        <v>220000</v>
      </c>
    </row>
    <row r="42" spans="1:7" outlineLevel="2" x14ac:dyDescent="0.2">
      <c r="A42" s="17" t="s">
        <v>2312</v>
      </c>
      <c r="B42" s="18">
        <v>36990</v>
      </c>
      <c r="C42" t="s">
        <v>2313</v>
      </c>
      <c r="D42" t="s">
        <v>2304</v>
      </c>
      <c r="E42" t="s">
        <v>1101</v>
      </c>
      <c r="F42" t="s">
        <v>2314</v>
      </c>
      <c r="G42" s="20">
        <v>-100000</v>
      </c>
    </row>
    <row r="43" spans="1:7" outlineLevel="2" x14ac:dyDescent="0.2">
      <c r="A43" s="17" t="s">
        <v>2315</v>
      </c>
      <c r="B43" s="18">
        <v>36992</v>
      </c>
      <c r="C43" t="s">
        <v>2316</v>
      </c>
      <c r="D43" t="s">
        <v>2304</v>
      </c>
      <c r="E43" t="s">
        <v>2317</v>
      </c>
      <c r="F43" t="s">
        <v>1115</v>
      </c>
      <c r="G43" s="20">
        <v>26700</v>
      </c>
    </row>
    <row r="44" spans="1:7" outlineLevel="2" x14ac:dyDescent="0.2">
      <c r="A44" s="17" t="s">
        <v>0</v>
      </c>
      <c r="B44" s="18">
        <v>36992</v>
      </c>
      <c r="C44" t="s">
        <v>1</v>
      </c>
      <c r="D44" t="s">
        <v>2304</v>
      </c>
      <c r="E44" t="s">
        <v>2317</v>
      </c>
      <c r="F44" t="s">
        <v>1107</v>
      </c>
      <c r="G44" s="20">
        <v>14600</v>
      </c>
    </row>
    <row r="45" spans="1:7" outlineLevel="2" x14ac:dyDescent="0.2">
      <c r="A45" s="17">
        <v>6</v>
      </c>
      <c r="B45" s="18">
        <v>36993</v>
      </c>
      <c r="D45" t="s">
        <v>2304</v>
      </c>
      <c r="E45" t="s">
        <v>2317</v>
      </c>
      <c r="F45" t="s">
        <v>1115</v>
      </c>
      <c r="G45" s="20">
        <v>-21887</v>
      </c>
    </row>
    <row r="46" spans="1:7" outlineLevel="2" x14ac:dyDescent="0.2">
      <c r="A46" s="17" t="s">
        <v>2</v>
      </c>
      <c r="B46" s="18">
        <v>36992</v>
      </c>
      <c r="C46" t="s">
        <v>3</v>
      </c>
      <c r="D46" t="s">
        <v>2304</v>
      </c>
      <c r="E46" t="s">
        <v>1112</v>
      </c>
      <c r="F46" t="s">
        <v>1107</v>
      </c>
      <c r="G46" s="20">
        <v>6561</v>
      </c>
    </row>
    <row r="47" spans="1:7" outlineLevel="2" x14ac:dyDescent="0.2">
      <c r="A47" s="17" t="s">
        <v>4</v>
      </c>
      <c r="B47" s="18">
        <v>37000</v>
      </c>
      <c r="C47" t="s">
        <v>5</v>
      </c>
      <c r="D47" t="s">
        <v>2304</v>
      </c>
      <c r="E47" t="s">
        <v>1112</v>
      </c>
      <c r="F47" t="s">
        <v>1107</v>
      </c>
      <c r="G47" s="20">
        <v>29220</v>
      </c>
    </row>
    <row r="48" spans="1:7" outlineLevel="2" x14ac:dyDescent="0.2">
      <c r="A48" s="17" t="s">
        <v>4</v>
      </c>
      <c r="B48" s="18">
        <v>37000</v>
      </c>
      <c r="C48" t="s">
        <v>6</v>
      </c>
      <c r="D48" t="s">
        <v>2304</v>
      </c>
      <c r="E48" t="s">
        <v>1112</v>
      </c>
      <c r="F48" t="s">
        <v>1107</v>
      </c>
      <c r="G48" s="20">
        <v>11625</v>
      </c>
    </row>
    <row r="49" spans="1:7" outlineLevel="2" x14ac:dyDescent="0.2">
      <c r="A49" s="17" t="s">
        <v>7</v>
      </c>
      <c r="B49" s="18">
        <v>37004</v>
      </c>
      <c r="C49" t="s">
        <v>8</v>
      </c>
      <c r="D49" t="s">
        <v>2304</v>
      </c>
      <c r="E49" t="s">
        <v>1112</v>
      </c>
      <c r="F49" t="s">
        <v>1107</v>
      </c>
      <c r="G49" s="20">
        <v>0</v>
      </c>
    </row>
    <row r="50" spans="1:7" outlineLevel="2" x14ac:dyDescent="0.2">
      <c r="A50" s="17" t="s">
        <v>9</v>
      </c>
      <c r="B50" s="18">
        <v>37005</v>
      </c>
      <c r="C50" t="s">
        <v>1975</v>
      </c>
      <c r="D50" t="s">
        <v>2304</v>
      </c>
      <c r="E50" t="s">
        <v>1112</v>
      </c>
      <c r="F50" t="s">
        <v>1107</v>
      </c>
      <c r="G50" s="20">
        <v>0</v>
      </c>
    </row>
    <row r="51" spans="1:7" outlineLevel="2" x14ac:dyDescent="0.2">
      <c r="A51" s="17">
        <v>755904</v>
      </c>
      <c r="B51" s="18">
        <v>37007</v>
      </c>
      <c r="C51" t="s">
        <v>1085</v>
      </c>
      <c r="D51" t="s">
        <v>2304</v>
      </c>
      <c r="E51" t="s">
        <v>1112</v>
      </c>
      <c r="F51" t="s">
        <v>1082</v>
      </c>
      <c r="G51" s="20">
        <v>0</v>
      </c>
    </row>
    <row r="52" spans="1:7" outlineLevel="2" x14ac:dyDescent="0.2">
      <c r="A52" s="17">
        <v>755897</v>
      </c>
      <c r="B52" s="18">
        <v>37007</v>
      </c>
      <c r="C52" t="s">
        <v>2306</v>
      </c>
      <c r="D52" t="s">
        <v>2304</v>
      </c>
      <c r="E52" t="s">
        <v>1112</v>
      </c>
      <c r="F52" t="s">
        <v>1082</v>
      </c>
      <c r="G52" s="20">
        <v>1550</v>
      </c>
    </row>
    <row r="53" spans="1:7" outlineLevel="2" x14ac:dyDescent="0.2">
      <c r="A53" s="17" t="s">
        <v>10</v>
      </c>
      <c r="B53" s="18">
        <v>36983</v>
      </c>
      <c r="C53" t="s">
        <v>11</v>
      </c>
      <c r="D53" t="s">
        <v>2304</v>
      </c>
      <c r="E53" t="s">
        <v>1136</v>
      </c>
      <c r="F53" t="s">
        <v>1115</v>
      </c>
      <c r="G53" s="20">
        <v>8375</v>
      </c>
    </row>
    <row r="54" spans="1:7" outlineLevel="2" x14ac:dyDescent="0.2">
      <c r="A54" s="17" t="s">
        <v>12</v>
      </c>
      <c r="B54" s="18">
        <v>36983</v>
      </c>
      <c r="C54" t="s">
        <v>11</v>
      </c>
      <c r="D54" t="s">
        <v>2304</v>
      </c>
      <c r="E54" t="s">
        <v>1136</v>
      </c>
      <c r="F54" t="s">
        <v>1115</v>
      </c>
      <c r="G54" s="20">
        <v>5520</v>
      </c>
    </row>
    <row r="55" spans="1:7" outlineLevel="2" x14ac:dyDescent="0.2">
      <c r="A55" s="17" t="s">
        <v>13</v>
      </c>
      <c r="B55" s="18">
        <v>36983</v>
      </c>
      <c r="C55" t="s">
        <v>11</v>
      </c>
      <c r="D55" t="s">
        <v>2304</v>
      </c>
      <c r="E55" t="s">
        <v>1136</v>
      </c>
      <c r="F55" t="s">
        <v>1115</v>
      </c>
      <c r="G55" s="20">
        <v>33120</v>
      </c>
    </row>
    <row r="56" spans="1:7" outlineLevel="2" x14ac:dyDescent="0.2">
      <c r="A56" s="17" t="s">
        <v>14</v>
      </c>
      <c r="B56" s="18">
        <v>36992</v>
      </c>
      <c r="C56" t="s">
        <v>15</v>
      </c>
      <c r="D56" t="s">
        <v>2304</v>
      </c>
      <c r="E56" t="s">
        <v>1136</v>
      </c>
      <c r="F56" t="s">
        <v>1107</v>
      </c>
      <c r="G56" s="20">
        <v>2049</v>
      </c>
    </row>
    <row r="57" spans="1:7" outlineLevel="2" x14ac:dyDescent="0.2">
      <c r="A57" s="17" t="s">
        <v>16</v>
      </c>
      <c r="B57" s="18">
        <v>36997</v>
      </c>
      <c r="C57" t="s">
        <v>15</v>
      </c>
      <c r="D57" t="s">
        <v>2304</v>
      </c>
      <c r="E57" t="s">
        <v>1136</v>
      </c>
      <c r="F57" t="s">
        <v>1107</v>
      </c>
      <c r="G57" s="20">
        <v>756</v>
      </c>
    </row>
    <row r="58" spans="1:7" outlineLevel="2" x14ac:dyDescent="0.2">
      <c r="A58" s="17" t="s">
        <v>17</v>
      </c>
      <c r="B58" s="18">
        <v>36983</v>
      </c>
      <c r="C58" t="s">
        <v>18</v>
      </c>
      <c r="D58" t="s">
        <v>2304</v>
      </c>
      <c r="E58" t="s">
        <v>1139</v>
      </c>
      <c r="F58" t="s">
        <v>1115</v>
      </c>
      <c r="G58" s="20">
        <v>144375</v>
      </c>
    </row>
    <row r="59" spans="1:7" outlineLevel="2" x14ac:dyDescent="0.2">
      <c r="A59" s="17" t="s">
        <v>19</v>
      </c>
      <c r="B59" s="18">
        <v>36998</v>
      </c>
      <c r="C59" t="s">
        <v>1055</v>
      </c>
      <c r="D59" t="s">
        <v>2304</v>
      </c>
      <c r="E59" t="s">
        <v>1059</v>
      </c>
      <c r="F59" t="s">
        <v>20</v>
      </c>
      <c r="G59" s="20">
        <v>0</v>
      </c>
    </row>
    <row r="60" spans="1:7" outlineLevel="2" x14ac:dyDescent="0.2">
      <c r="A60" s="17" t="s">
        <v>21</v>
      </c>
      <c r="B60" s="18">
        <v>36998</v>
      </c>
      <c r="C60" t="s">
        <v>1055</v>
      </c>
      <c r="D60" t="s">
        <v>2304</v>
      </c>
      <c r="E60" t="s">
        <v>1059</v>
      </c>
      <c r="F60" t="s">
        <v>20</v>
      </c>
      <c r="G60" s="20">
        <v>0</v>
      </c>
    </row>
    <row r="61" spans="1:7" outlineLevel="2" x14ac:dyDescent="0.2">
      <c r="A61" s="17" t="s">
        <v>22</v>
      </c>
      <c r="B61" s="18">
        <v>36998</v>
      </c>
      <c r="C61" t="s">
        <v>1055</v>
      </c>
      <c r="D61" t="s">
        <v>2304</v>
      </c>
      <c r="E61" t="s">
        <v>1059</v>
      </c>
      <c r="F61" t="s">
        <v>20</v>
      </c>
      <c r="G61" s="20">
        <v>0</v>
      </c>
    </row>
    <row r="62" spans="1:7" outlineLevel="2" x14ac:dyDescent="0.2">
      <c r="A62" s="17" t="s">
        <v>23</v>
      </c>
      <c r="B62" s="18">
        <v>36998</v>
      </c>
      <c r="C62" t="s">
        <v>1975</v>
      </c>
      <c r="D62" t="s">
        <v>2304</v>
      </c>
      <c r="E62" t="s">
        <v>1059</v>
      </c>
      <c r="F62" t="s">
        <v>20</v>
      </c>
      <c r="G62" s="20">
        <v>0</v>
      </c>
    </row>
    <row r="63" spans="1:7" outlineLevel="2" x14ac:dyDescent="0.2">
      <c r="A63" s="17" t="s">
        <v>12</v>
      </c>
      <c r="B63" s="18">
        <v>36983</v>
      </c>
      <c r="C63" t="s">
        <v>18</v>
      </c>
      <c r="D63" t="s">
        <v>2304</v>
      </c>
      <c r="E63" t="s">
        <v>1059</v>
      </c>
      <c r="F63" t="s">
        <v>1115</v>
      </c>
      <c r="G63" s="20">
        <v>5500</v>
      </c>
    </row>
    <row r="64" spans="1:7" outlineLevel="2" x14ac:dyDescent="0.2">
      <c r="A64" s="17" t="s">
        <v>24</v>
      </c>
      <c r="B64" s="18">
        <v>36983</v>
      </c>
      <c r="C64" t="s">
        <v>18</v>
      </c>
      <c r="D64" t="s">
        <v>2304</v>
      </c>
      <c r="E64" t="s">
        <v>1059</v>
      </c>
      <c r="F64" t="s">
        <v>1115</v>
      </c>
      <c r="G64" s="20">
        <v>107000</v>
      </c>
    </row>
    <row r="65" spans="1:7" outlineLevel="2" x14ac:dyDescent="0.2">
      <c r="A65" s="17" t="s">
        <v>25</v>
      </c>
      <c r="B65" s="18">
        <v>36983</v>
      </c>
      <c r="C65" t="s">
        <v>18</v>
      </c>
      <c r="D65" t="s">
        <v>2304</v>
      </c>
      <c r="E65" t="s">
        <v>1059</v>
      </c>
      <c r="F65" t="s">
        <v>1115</v>
      </c>
      <c r="G65" s="20">
        <v>8000</v>
      </c>
    </row>
    <row r="66" spans="1:7" outlineLevel="2" x14ac:dyDescent="0.2">
      <c r="A66" s="17" t="s">
        <v>26</v>
      </c>
      <c r="B66" s="18">
        <v>36984</v>
      </c>
      <c r="C66" t="s">
        <v>27</v>
      </c>
      <c r="D66" t="s">
        <v>2304</v>
      </c>
      <c r="E66" t="s">
        <v>1059</v>
      </c>
      <c r="F66" t="s">
        <v>1107</v>
      </c>
      <c r="G66" s="20">
        <v>999</v>
      </c>
    </row>
    <row r="67" spans="1:7" outlineLevel="2" x14ac:dyDescent="0.2">
      <c r="A67" s="17" t="s">
        <v>26</v>
      </c>
      <c r="B67" s="18">
        <v>36984</v>
      </c>
      <c r="C67" t="s">
        <v>27</v>
      </c>
      <c r="D67" t="s">
        <v>2304</v>
      </c>
      <c r="E67" t="s">
        <v>1059</v>
      </c>
      <c r="F67" t="s">
        <v>1107</v>
      </c>
      <c r="G67" s="20">
        <v>1451</v>
      </c>
    </row>
    <row r="68" spans="1:7" outlineLevel="2" x14ac:dyDescent="0.2">
      <c r="A68" s="17" t="s">
        <v>28</v>
      </c>
      <c r="B68" s="18">
        <v>36986</v>
      </c>
      <c r="C68" t="s">
        <v>29</v>
      </c>
      <c r="D68" t="s">
        <v>2304</v>
      </c>
      <c r="E68" t="s">
        <v>1059</v>
      </c>
      <c r="F68" t="s">
        <v>1107</v>
      </c>
      <c r="G68" s="20">
        <v>9167</v>
      </c>
    </row>
    <row r="69" spans="1:7" outlineLevel="2" x14ac:dyDescent="0.2">
      <c r="A69" s="17" t="s">
        <v>26</v>
      </c>
      <c r="B69" s="18">
        <v>36986</v>
      </c>
      <c r="C69" t="s">
        <v>29</v>
      </c>
      <c r="D69" t="s">
        <v>2304</v>
      </c>
      <c r="E69" t="s">
        <v>1059</v>
      </c>
      <c r="F69" t="s">
        <v>1107</v>
      </c>
      <c r="G69" s="20">
        <v>850</v>
      </c>
    </row>
    <row r="70" spans="1:7" outlineLevel="2" x14ac:dyDescent="0.2">
      <c r="A70" s="17" t="s">
        <v>26</v>
      </c>
      <c r="B70" s="18">
        <v>36986</v>
      </c>
      <c r="C70" t="s">
        <v>29</v>
      </c>
      <c r="D70" t="s">
        <v>2304</v>
      </c>
      <c r="E70" t="s">
        <v>1059</v>
      </c>
      <c r="F70" t="s">
        <v>1107</v>
      </c>
      <c r="G70" s="20">
        <v>3400</v>
      </c>
    </row>
    <row r="71" spans="1:7" outlineLevel="2" x14ac:dyDescent="0.2">
      <c r="A71" s="17" t="s">
        <v>19</v>
      </c>
      <c r="B71" s="18">
        <v>36998</v>
      </c>
      <c r="C71" t="s">
        <v>30</v>
      </c>
      <c r="D71" t="s">
        <v>2304</v>
      </c>
      <c r="E71" t="s">
        <v>1059</v>
      </c>
      <c r="F71" t="s">
        <v>1107</v>
      </c>
      <c r="G71" s="20">
        <v>18255</v>
      </c>
    </row>
    <row r="72" spans="1:7" outlineLevel="2" x14ac:dyDescent="0.2">
      <c r="A72" s="17" t="s">
        <v>19</v>
      </c>
      <c r="B72" s="18">
        <v>36998</v>
      </c>
      <c r="C72" t="s">
        <v>30</v>
      </c>
      <c r="D72" t="s">
        <v>2304</v>
      </c>
      <c r="E72" t="s">
        <v>1059</v>
      </c>
      <c r="F72" t="s">
        <v>1107</v>
      </c>
      <c r="G72" s="20">
        <v>86220</v>
      </c>
    </row>
    <row r="73" spans="1:7" outlineLevel="2" x14ac:dyDescent="0.2">
      <c r="A73" s="17" t="s">
        <v>23</v>
      </c>
      <c r="B73" s="18">
        <v>36998</v>
      </c>
      <c r="C73" t="s">
        <v>31</v>
      </c>
      <c r="D73" t="s">
        <v>2304</v>
      </c>
      <c r="E73" t="s">
        <v>1059</v>
      </c>
      <c r="F73" t="s">
        <v>1107</v>
      </c>
      <c r="G73" s="20">
        <v>8608</v>
      </c>
    </row>
    <row r="74" spans="1:7" outlineLevel="2" x14ac:dyDescent="0.2">
      <c r="A74" s="17" t="s">
        <v>32</v>
      </c>
      <c r="B74" s="18">
        <v>37007</v>
      </c>
      <c r="C74" t="s">
        <v>1975</v>
      </c>
      <c r="D74" t="s">
        <v>2304</v>
      </c>
      <c r="E74" t="s">
        <v>1059</v>
      </c>
      <c r="F74" t="s">
        <v>1107</v>
      </c>
      <c r="G74" s="20">
        <v>2125</v>
      </c>
    </row>
    <row r="75" spans="1:7" outlineLevel="2" x14ac:dyDescent="0.2">
      <c r="A75" s="17" t="s">
        <v>33</v>
      </c>
      <c r="B75" s="18">
        <v>37007</v>
      </c>
      <c r="C75" t="s">
        <v>1975</v>
      </c>
      <c r="D75" t="s">
        <v>2304</v>
      </c>
      <c r="E75" t="s">
        <v>1059</v>
      </c>
      <c r="F75" t="s">
        <v>20</v>
      </c>
      <c r="G75" s="20">
        <v>0</v>
      </c>
    </row>
    <row r="76" spans="1:7" outlineLevel="2" x14ac:dyDescent="0.2">
      <c r="A76" s="17" t="s">
        <v>32</v>
      </c>
      <c r="B76" s="18">
        <v>37007</v>
      </c>
      <c r="C76" t="s">
        <v>1975</v>
      </c>
      <c r="D76" t="s">
        <v>2304</v>
      </c>
      <c r="E76" t="s">
        <v>1059</v>
      </c>
      <c r="F76" t="s">
        <v>20</v>
      </c>
      <c r="G76" s="20">
        <v>0</v>
      </c>
    </row>
    <row r="77" spans="1:7" outlineLevel="1" x14ac:dyDescent="0.2">
      <c r="A77" s="51">
        <f>SUBTOTAL(3,A35:A76)</f>
        <v>42</v>
      </c>
      <c r="B77" s="24"/>
      <c r="C77" s="25"/>
      <c r="D77" s="27" t="s">
        <v>840</v>
      </c>
      <c r="E77" s="25"/>
      <c r="F77" s="25"/>
      <c r="G77" s="48">
        <f>SUM(G35:G76)</f>
        <v>2192086</v>
      </c>
    </row>
    <row r="78" spans="1:7" outlineLevel="2" x14ac:dyDescent="0.2">
      <c r="A78" s="52">
        <v>720617</v>
      </c>
      <c r="B78" s="18">
        <v>36987</v>
      </c>
      <c r="C78" t="s">
        <v>34</v>
      </c>
      <c r="D78" t="s">
        <v>1080</v>
      </c>
      <c r="E78" t="s">
        <v>1112</v>
      </c>
      <c r="F78" t="s">
        <v>1115</v>
      </c>
      <c r="G78" s="20">
        <v>4164360</v>
      </c>
    </row>
    <row r="79" spans="1:7" outlineLevel="2" x14ac:dyDescent="0.2">
      <c r="A79" s="17">
        <v>29</v>
      </c>
      <c r="B79" s="18">
        <v>37000</v>
      </c>
      <c r="C79" t="s">
        <v>1114</v>
      </c>
      <c r="D79" t="s">
        <v>1080</v>
      </c>
      <c r="E79" t="s">
        <v>1112</v>
      </c>
      <c r="F79" t="s">
        <v>1115</v>
      </c>
      <c r="G79" s="20">
        <v>25360942</v>
      </c>
    </row>
    <row r="80" spans="1:7" outlineLevel="2" x14ac:dyDescent="0.2">
      <c r="A80" s="17">
        <v>30</v>
      </c>
      <c r="B80" s="18">
        <v>37001</v>
      </c>
      <c r="C80" t="s">
        <v>1114</v>
      </c>
      <c r="D80" t="s">
        <v>1080</v>
      </c>
      <c r="E80" t="s">
        <v>1112</v>
      </c>
      <c r="F80" t="s">
        <v>1115</v>
      </c>
      <c r="G80" s="20">
        <v>-1500000</v>
      </c>
    </row>
    <row r="81" spans="1:7" outlineLevel="1" x14ac:dyDescent="0.2">
      <c r="A81" s="51">
        <f>SUBTOTAL(3,A78:A80)</f>
        <v>3</v>
      </c>
      <c r="B81" s="24"/>
      <c r="C81" s="25"/>
      <c r="D81" s="27" t="s">
        <v>2226</v>
      </c>
      <c r="E81" s="25"/>
      <c r="F81" s="25"/>
      <c r="G81" s="48">
        <f>SUM(G78:G80)</f>
        <v>28025302</v>
      </c>
    </row>
    <row r="82" spans="1:7" outlineLevel="2" x14ac:dyDescent="0.2">
      <c r="A82" s="17" t="s">
        <v>35</v>
      </c>
      <c r="B82" s="18">
        <v>36985</v>
      </c>
      <c r="C82" t="s">
        <v>1178</v>
      </c>
      <c r="D82" t="s">
        <v>1163</v>
      </c>
      <c r="E82" t="s">
        <v>1059</v>
      </c>
      <c r="F82" t="s">
        <v>1164</v>
      </c>
      <c r="G82" s="20">
        <v>-379</v>
      </c>
    </row>
    <row r="83" spans="1:7" outlineLevel="2" x14ac:dyDescent="0.2">
      <c r="A83" s="17" t="s">
        <v>35</v>
      </c>
      <c r="B83" s="18">
        <v>36985</v>
      </c>
      <c r="C83" t="s">
        <v>1178</v>
      </c>
      <c r="D83" t="s">
        <v>1163</v>
      </c>
      <c r="E83" t="s">
        <v>1059</v>
      </c>
      <c r="F83" t="s">
        <v>1164</v>
      </c>
      <c r="G83" s="20">
        <v>-379</v>
      </c>
    </row>
    <row r="84" spans="1:7" outlineLevel="2" x14ac:dyDescent="0.2">
      <c r="A84" s="17" t="s">
        <v>36</v>
      </c>
      <c r="B84" s="18">
        <v>36985</v>
      </c>
      <c r="C84" t="s">
        <v>1166</v>
      </c>
      <c r="D84" t="s">
        <v>1163</v>
      </c>
      <c r="E84" t="s">
        <v>1059</v>
      </c>
      <c r="F84" t="s">
        <v>1164</v>
      </c>
      <c r="G84" s="20">
        <v>338955</v>
      </c>
    </row>
    <row r="85" spans="1:7" outlineLevel="2" x14ac:dyDescent="0.2">
      <c r="A85" s="17" t="s">
        <v>37</v>
      </c>
      <c r="B85" s="18">
        <v>36987</v>
      </c>
      <c r="C85" t="s">
        <v>1178</v>
      </c>
      <c r="D85" t="s">
        <v>1163</v>
      </c>
      <c r="E85" t="s">
        <v>1059</v>
      </c>
      <c r="F85" t="s">
        <v>1168</v>
      </c>
      <c r="G85" s="20">
        <v>25326</v>
      </c>
    </row>
    <row r="86" spans="1:7" outlineLevel="2" x14ac:dyDescent="0.2">
      <c r="A86" s="17" t="s">
        <v>38</v>
      </c>
      <c r="B86" s="18">
        <v>36987</v>
      </c>
      <c r="C86" t="s">
        <v>1182</v>
      </c>
      <c r="D86" t="s">
        <v>1163</v>
      </c>
      <c r="E86" t="s">
        <v>1059</v>
      </c>
      <c r="F86" t="s">
        <v>1168</v>
      </c>
      <c r="G86" s="20">
        <v>6840</v>
      </c>
    </row>
    <row r="87" spans="1:7" outlineLevel="2" x14ac:dyDescent="0.2">
      <c r="A87" s="17" t="s">
        <v>39</v>
      </c>
      <c r="B87" s="18">
        <v>37007</v>
      </c>
      <c r="C87" t="s">
        <v>1166</v>
      </c>
      <c r="D87" t="s">
        <v>1163</v>
      </c>
      <c r="E87" t="s">
        <v>1059</v>
      </c>
      <c r="F87" t="s">
        <v>1164</v>
      </c>
      <c r="G87" s="20">
        <v>63000</v>
      </c>
    </row>
    <row r="88" spans="1:7" outlineLevel="1" x14ac:dyDescent="0.2">
      <c r="A88" s="51">
        <f>SUBTOTAL(3,A82:A87)</f>
        <v>6</v>
      </c>
      <c r="B88" s="24"/>
      <c r="C88" s="25"/>
      <c r="D88" s="27" t="s">
        <v>2227</v>
      </c>
      <c r="E88" s="25"/>
      <c r="F88" s="25"/>
      <c r="G88" s="48">
        <f>SUM(G82:G87)</f>
        <v>433363</v>
      </c>
    </row>
    <row r="89" spans="1:7" outlineLevel="2" x14ac:dyDescent="0.2">
      <c r="A89" s="17" t="s">
        <v>40</v>
      </c>
      <c r="B89" s="18">
        <v>36983</v>
      </c>
      <c r="C89" t="s">
        <v>41</v>
      </c>
      <c r="D89" t="s">
        <v>1190</v>
      </c>
      <c r="E89" t="s">
        <v>42</v>
      </c>
      <c r="F89" t="s">
        <v>1196</v>
      </c>
      <c r="G89" s="20">
        <v>124263.20784561847</v>
      </c>
    </row>
    <row r="90" spans="1:7" outlineLevel="2" x14ac:dyDescent="0.2">
      <c r="A90" s="17" t="s">
        <v>43</v>
      </c>
      <c r="B90" s="18">
        <v>36985</v>
      </c>
      <c r="C90" t="s">
        <v>44</v>
      </c>
      <c r="D90" t="s">
        <v>1190</v>
      </c>
      <c r="E90" t="s">
        <v>42</v>
      </c>
      <c r="F90" t="s">
        <v>45</v>
      </c>
      <c r="G90" s="20">
        <v>1825928.7758346582</v>
      </c>
    </row>
    <row r="91" spans="1:7" outlineLevel="2" x14ac:dyDescent="0.2">
      <c r="A91" s="17" t="s">
        <v>46</v>
      </c>
      <c r="B91" s="18">
        <v>36986</v>
      </c>
      <c r="C91" t="s">
        <v>47</v>
      </c>
      <c r="D91" t="s">
        <v>1190</v>
      </c>
      <c r="E91" t="s">
        <v>42</v>
      </c>
      <c r="F91" t="s">
        <v>1191</v>
      </c>
      <c r="G91" s="20">
        <v>794.55886092041703</v>
      </c>
    </row>
    <row r="92" spans="1:7" outlineLevel="2" x14ac:dyDescent="0.2">
      <c r="A92" s="17" t="s">
        <v>48</v>
      </c>
      <c r="B92" s="18">
        <v>36986</v>
      </c>
      <c r="C92" t="s">
        <v>49</v>
      </c>
      <c r="D92" t="s">
        <v>1190</v>
      </c>
      <c r="E92" t="s">
        <v>42</v>
      </c>
      <c r="F92" t="s">
        <v>1196</v>
      </c>
      <c r="G92" s="20">
        <v>28856.470887363335</v>
      </c>
    </row>
    <row r="93" spans="1:7" outlineLevel="2" x14ac:dyDescent="0.2">
      <c r="A93" s="17" t="s">
        <v>50</v>
      </c>
      <c r="B93" s="18">
        <v>36986</v>
      </c>
      <c r="C93" t="s">
        <v>1206</v>
      </c>
      <c r="D93" t="s">
        <v>1190</v>
      </c>
      <c r="E93" t="s">
        <v>42</v>
      </c>
      <c r="F93" t="s">
        <v>1196</v>
      </c>
      <c r="G93" s="20">
        <v>779.30333079074501</v>
      </c>
    </row>
    <row r="94" spans="1:7" outlineLevel="2" x14ac:dyDescent="0.2">
      <c r="A94" s="17" t="s">
        <v>51</v>
      </c>
      <c r="B94" s="18">
        <v>36986</v>
      </c>
      <c r="C94" t="s">
        <v>1195</v>
      </c>
      <c r="D94" t="s">
        <v>1190</v>
      </c>
      <c r="E94" t="s">
        <v>42</v>
      </c>
      <c r="F94" t="s">
        <v>1196</v>
      </c>
      <c r="G94" s="20">
        <v>42587</v>
      </c>
    </row>
    <row r="95" spans="1:7" outlineLevel="2" x14ac:dyDescent="0.2">
      <c r="A95" s="17" t="s">
        <v>52</v>
      </c>
      <c r="B95" s="18">
        <v>36987</v>
      </c>
      <c r="C95" t="s">
        <v>1206</v>
      </c>
      <c r="D95" t="s">
        <v>1190</v>
      </c>
      <c r="E95" t="s">
        <v>42</v>
      </c>
      <c r="F95" t="s">
        <v>1196</v>
      </c>
      <c r="G95" s="20">
        <v>1175.0798722044728</v>
      </c>
    </row>
    <row r="96" spans="1:7" outlineLevel="2" x14ac:dyDescent="0.2">
      <c r="A96" s="17" t="s">
        <v>40</v>
      </c>
      <c r="B96" s="18">
        <v>36990</v>
      </c>
      <c r="C96" t="s">
        <v>41</v>
      </c>
      <c r="D96" t="s">
        <v>1190</v>
      </c>
      <c r="E96" t="s">
        <v>42</v>
      </c>
      <c r="F96" t="s">
        <v>1196</v>
      </c>
      <c r="G96" s="20">
        <v>-124263.207845618</v>
      </c>
    </row>
    <row r="97" spans="1:7" outlineLevel="2" x14ac:dyDescent="0.2">
      <c r="A97" s="17" t="s">
        <v>40</v>
      </c>
      <c r="B97" s="18">
        <v>36990</v>
      </c>
      <c r="C97" t="s">
        <v>41</v>
      </c>
      <c r="D97" t="s">
        <v>1190</v>
      </c>
      <c r="E97" t="s">
        <v>42</v>
      </c>
      <c r="F97" t="s">
        <v>1196</v>
      </c>
      <c r="G97" s="20">
        <v>124263.20784561847</v>
      </c>
    </row>
    <row r="98" spans="1:7" outlineLevel="2" x14ac:dyDescent="0.2">
      <c r="A98" s="17" t="s">
        <v>53</v>
      </c>
      <c r="B98" s="18">
        <v>36991</v>
      </c>
      <c r="C98" t="s">
        <v>54</v>
      </c>
      <c r="D98" t="s">
        <v>1190</v>
      </c>
      <c r="E98" t="s">
        <v>42</v>
      </c>
      <c r="F98" t="s">
        <v>1191</v>
      </c>
      <c r="G98" s="20">
        <v>4959</v>
      </c>
    </row>
    <row r="99" spans="1:7" outlineLevel="2" x14ac:dyDescent="0.2">
      <c r="A99" s="17" t="s">
        <v>55</v>
      </c>
      <c r="B99" s="18">
        <v>36993</v>
      </c>
      <c r="C99" t="s">
        <v>1206</v>
      </c>
      <c r="D99" t="s">
        <v>1190</v>
      </c>
      <c r="E99" t="s">
        <v>42</v>
      </c>
      <c r="F99" t="s">
        <v>1196</v>
      </c>
      <c r="G99" s="20">
        <v>220.71089439240345</v>
      </c>
    </row>
    <row r="100" spans="1:7" outlineLevel="2" x14ac:dyDescent="0.2">
      <c r="A100" s="17" t="s">
        <v>56</v>
      </c>
      <c r="B100" s="18">
        <v>36993</v>
      </c>
      <c r="C100" t="s">
        <v>1206</v>
      </c>
      <c r="D100" t="s">
        <v>1190</v>
      </c>
      <c r="E100" t="s">
        <v>42</v>
      </c>
      <c r="F100" t="s">
        <v>1196</v>
      </c>
      <c r="G100" s="20">
        <v>588.34851790068012</v>
      </c>
    </row>
    <row r="101" spans="1:7" outlineLevel="2" x14ac:dyDescent="0.2">
      <c r="A101" s="17" t="s">
        <v>57</v>
      </c>
      <c r="B101" s="18">
        <v>36993</v>
      </c>
      <c r="C101" t="s">
        <v>1251</v>
      </c>
      <c r="D101" t="s">
        <v>1190</v>
      </c>
      <c r="E101" t="s">
        <v>42</v>
      </c>
      <c r="F101" t="s">
        <v>1191</v>
      </c>
      <c r="G101" s="20">
        <v>837</v>
      </c>
    </row>
    <row r="102" spans="1:7" outlineLevel="2" x14ac:dyDescent="0.2">
      <c r="A102" s="17" t="s">
        <v>58</v>
      </c>
      <c r="B102" s="18">
        <v>36993</v>
      </c>
      <c r="C102" t="s">
        <v>1251</v>
      </c>
      <c r="D102" t="s">
        <v>1190</v>
      </c>
      <c r="E102" t="s">
        <v>42</v>
      </c>
      <c r="F102" t="s">
        <v>1191</v>
      </c>
      <c r="G102" s="20">
        <v>5685.8719363531382</v>
      </c>
    </row>
    <row r="103" spans="1:7" outlineLevel="2" x14ac:dyDescent="0.2">
      <c r="A103" s="17" t="s">
        <v>59</v>
      </c>
      <c r="B103" s="18">
        <v>36993</v>
      </c>
      <c r="C103" t="s">
        <v>1251</v>
      </c>
      <c r="D103" t="s">
        <v>1190</v>
      </c>
      <c r="E103" t="s">
        <v>42</v>
      </c>
      <c r="F103" t="s">
        <v>1191</v>
      </c>
      <c r="G103" s="20">
        <v>2332.2212241755424</v>
      </c>
    </row>
    <row r="104" spans="1:7" outlineLevel="2" x14ac:dyDescent="0.2">
      <c r="A104" s="17" t="s">
        <v>60</v>
      </c>
      <c r="B104" s="18">
        <v>36993</v>
      </c>
      <c r="C104" t="s">
        <v>1251</v>
      </c>
      <c r="D104" t="s">
        <v>1190</v>
      </c>
      <c r="E104" t="s">
        <v>42</v>
      </c>
      <c r="F104" t="s">
        <v>1191</v>
      </c>
      <c r="G104" s="20">
        <v>1749.6471192095469</v>
      </c>
    </row>
    <row r="105" spans="1:7" outlineLevel="2" x14ac:dyDescent="0.2">
      <c r="A105" s="17" t="s">
        <v>61</v>
      </c>
      <c r="B105" s="18">
        <v>36993</v>
      </c>
      <c r="C105" t="s">
        <v>1251</v>
      </c>
      <c r="D105" t="s">
        <v>1190</v>
      </c>
      <c r="E105" t="s">
        <v>42</v>
      </c>
      <c r="F105" t="s">
        <v>1191</v>
      </c>
      <c r="G105" s="20">
        <v>5831.515462594637</v>
      </c>
    </row>
    <row r="106" spans="1:7" outlineLevel="2" x14ac:dyDescent="0.2">
      <c r="A106" s="17" t="s">
        <v>62</v>
      </c>
      <c r="B106" s="18">
        <v>36993</v>
      </c>
      <c r="C106" t="s">
        <v>1251</v>
      </c>
      <c r="D106" t="s">
        <v>1190</v>
      </c>
      <c r="E106" t="s">
        <v>42</v>
      </c>
      <c r="F106" t="s">
        <v>1191</v>
      </c>
      <c r="G106" s="20">
        <v>5831.515462594637</v>
      </c>
    </row>
    <row r="107" spans="1:7" outlineLevel="2" x14ac:dyDescent="0.2">
      <c r="A107" s="17" t="s">
        <v>63</v>
      </c>
      <c r="B107" s="18">
        <v>36993</v>
      </c>
      <c r="C107" t="s">
        <v>1251</v>
      </c>
      <c r="D107" t="s">
        <v>1190</v>
      </c>
      <c r="E107" t="s">
        <v>42</v>
      </c>
      <c r="F107" t="s">
        <v>1191</v>
      </c>
      <c r="G107" s="20">
        <v>3592</v>
      </c>
    </row>
    <row r="108" spans="1:7" outlineLevel="2" x14ac:dyDescent="0.2">
      <c r="A108" s="17" t="s">
        <v>64</v>
      </c>
      <c r="B108" s="18">
        <v>36997</v>
      </c>
      <c r="C108" t="s">
        <v>65</v>
      </c>
      <c r="D108" t="s">
        <v>1190</v>
      </c>
      <c r="E108" t="s">
        <v>42</v>
      </c>
      <c r="F108" t="s">
        <v>1268</v>
      </c>
      <c r="G108" s="20">
        <v>-1793.7219730941702</v>
      </c>
    </row>
    <row r="109" spans="1:7" outlineLevel="2" x14ac:dyDescent="0.2">
      <c r="A109" s="17" t="s">
        <v>66</v>
      </c>
      <c r="B109" s="18">
        <v>36997</v>
      </c>
      <c r="C109" t="s">
        <v>1206</v>
      </c>
      <c r="D109" t="s">
        <v>1190</v>
      </c>
      <c r="E109" t="s">
        <v>42</v>
      </c>
      <c r="F109" t="s">
        <v>1196</v>
      </c>
      <c r="G109" s="20">
        <v>3112.1076233183858</v>
      </c>
    </row>
    <row r="110" spans="1:7" outlineLevel="2" x14ac:dyDescent="0.2">
      <c r="A110" s="17" t="s">
        <v>67</v>
      </c>
      <c r="B110" s="18">
        <v>36997</v>
      </c>
      <c r="C110" t="s">
        <v>1206</v>
      </c>
      <c r="D110" t="s">
        <v>1190</v>
      </c>
      <c r="E110" t="s">
        <v>42</v>
      </c>
      <c r="F110" t="s">
        <v>1196</v>
      </c>
      <c r="G110" s="20">
        <v>4433.0557335041649</v>
      </c>
    </row>
    <row r="111" spans="1:7" outlineLevel="2" x14ac:dyDescent="0.2">
      <c r="A111" s="17" t="s">
        <v>68</v>
      </c>
      <c r="B111" s="18">
        <v>36997</v>
      </c>
      <c r="C111" t="s">
        <v>1264</v>
      </c>
      <c r="D111" t="s">
        <v>1190</v>
      </c>
      <c r="E111" t="s">
        <v>42</v>
      </c>
      <c r="F111" t="s">
        <v>1196</v>
      </c>
      <c r="G111" s="20">
        <v>1800</v>
      </c>
    </row>
    <row r="112" spans="1:7" outlineLevel="2" x14ac:dyDescent="0.2">
      <c r="A112" s="17" t="s">
        <v>69</v>
      </c>
      <c r="B112" s="18">
        <v>36999</v>
      </c>
      <c r="C112" t="s">
        <v>1206</v>
      </c>
      <c r="D112" t="s">
        <v>1190</v>
      </c>
      <c r="E112" t="s">
        <v>42</v>
      </c>
      <c r="F112" t="s">
        <v>1196</v>
      </c>
      <c r="G112" s="20">
        <v>659.42492012779553</v>
      </c>
    </row>
    <row r="113" spans="1:7" outlineLevel="2" x14ac:dyDescent="0.2">
      <c r="A113" s="17" t="s">
        <v>70</v>
      </c>
      <c r="B113" s="18">
        <v>36999</v>
      </c>
      <c r="C113" t="s">
        <v>1206</v>
      </c>
      <c r="D113" t="s">
        <v>1190</v>
      </c>
      <c r="E113" t="s">
        <v>42</v>
      </c>
      <c r="F113" t="s">
        <v>1196</v>
      </c>
      <c r="G113" s="20">
        <v>441.5335463258786</v>
      </c>
    </row>
    <row r="114" spans="1:7" outlineLevel="2" x14ac:dyDescent="0.2">
      <c r="A114" s="17" t="s">
        <v>71</v>
      </c>
      <c r="B114" s="18">
        <v>36999</v>
      </c>
      <c r="C114" t="s">
        <v>49</v>
      </c>
      <c r="D114" t="s">
        <v>1190</v>
      </c>
      <c r="E114" t="s">
        <v>42</v>
      </c>
      <c r="F114" t="s">
        <v>1196</v>
      </c>
      <c r="G114" s="20">
        <v>2905.4313099041533</v>
      </c>
    </row>
    <row r="115" spans="1:7" outlineLevel="2" x14ac:dyDescent="0.2">
      <c r="A115" s="17" t="s">
        <v>72</v>
      </c>
      <c r="B115" s="18">
        <v>36999</v>
      </c>
      <c r="C115" t="s">
        <v>1206</v>
      </c>
      <c r="D115" t="s">
        <v>1190</v>
      </c>
      <c r="E115" t="s">
        <v>42</v>
      </c>
      <c r="F115" t="s">
        <v>1196</v>
      </c>
      <c r="G115" s="20">
        <v>1799.3610223642172</v>
      </c>
    </row>
    <row r="116" spans="1:7" outlineLevel="2" x14ac:dyDescent="0.2">
      <c r="A116" s="17" t="s">
        <v>71</v>
      </c>
      <c r="B116" s="18">
        <v>37000</v>
      </c>
      <c r="C116" t="s">
        <v>49</v>
      </c>
      <c r="D116" t="s">
        <v>1190</v>
      </c>
      <c r="E116" t="s">
        <v>42</v>
      </c>
      <c r="F116" t="s">
        <v>1196</v>
      </c>
      <c r="G116" s="20">
        <v>11736.241047809537</v>
      </c>
    </row>
    <row r="117" spans="1:7" outlineLevel="2" x14ac:dyDescent="0.2">
      <c r="A117" s="17" t="s">
        <v>73</v>
      </c>
      <c r="B117" s="18">
        <v>37000</v>
      </c>
      <c r="C117" t="s">
        <v>74</v>
      </c>
      <c r="D117" t="s">
        <v>1190</v>
      </c>
      <c r="E117" t="s">
        <v>42</v>
      </c>
      <c r="F117" t="s">
        <v>1191</v>
      </c>
      <c r="G117" s="20">
        <v>3200</v>
      </c>
    </row>
    <row r="118" spans="1:7" outlineLevel="2" x14ac:dyDescent="0.2">
      <c r="A118" s="17" t="s">
        <v>75</v>
      </c>
      <c r="B118" s="18">
        <v>37000</v>
      </c>
      <c r="C118" t="s">
        <v>1195</v>
      </c>
      <c r="D118" t="s">
        <v>1190</v>
      </c>
      <c r="E118" t="s">
        <v>42</v>
      </c>
      <c r="F118" t="s">
        <v>1196</v>
      </c>
      <c r="G118" s="20">
        <v>8141</v>
      </c>
    </row>
    <row r="119" spans="1:7" outlineLevel="2" x14ac:dyDescent="0.2">
      <c r="A119" s="17" t="s">
        <v>76</v>
      </c>
      <c r="B119" s="18">
        <v>37000</v>
      </c>
      <c r="C119" t="s">
        <v>1195</v>
      </c>
      <c r="D119" t="s">
        <v>1190</v>
      </c>
      <c r="E119" t="s">
        <v>42</v>
      </c>
      <c r="F119" t="s">
        <v>1196</v>
      </c>
      <c r="G119" s="20">
        <v>6231</v>
      </c>
    </row>
    <row r="120" spans="1:7" outlineLevel="2" x14ac:dyDescent="0.2">
      <c r="A120" s="17" t="s">
        <v>77</v>
      </c>
      <c r="B120" s="18">
        <v>37001</v>
      </c>
      <c r="C120" t="s">
        <v>78</v>
      </c>
      <c r="D120" t="s">
        <v>1190</v>
      </c>
      <c r="E120" t="s">
        <v>42</v>
      </c>
      <c r="F120" t="s">
        <v>1200</v>
      </c>
      <c r="G120" s="20">
        <v>100.32362459546925</v>
      </c>
    </row>
    <row r="121" spans="1:7" outlineLevel="2" x14ac:dyDescent="0.2">
      <c r="A121" s="17" t="s">
        <v>79</v>
      </c>
      <c r="B121" s="18">
        <v>37001</v>
      </c>
      <c r="C121" t="s">
        <v>1206</v>
      </c>
      <c r="D121" t="s">
        <v>1190</v>
      </c>
      <c r="E121" t="s">
        <v>42</v>
      </c>
      <c r="F121" t="s">
        <v>1196</v>
      </c>
      <c r="G121" s="20">
        <v>596.76375404530745</v>
      </c>
    </row>
    <row r="122" spans="1:7" outlineLevel="2" x14ac:dyDescent="0.2">
      <c r="A122" s="17" t="s">
        <v>80</v>
      </c>
      <c r="B122" s="18">
        <v>37001</v>
      </c>
      <c r="C122" t="s">
        <v>1206</v>
      </c>
      <c r="D122" t="s">
        <v>1190</v>
      </c>
      <c r="E122" t="s">
        <v>42</v>
      </c>
      <c r="F122" t="s">
        <v>1196</v>
      </c>
      <c r="G122" s="20">
        <v>585.76051779935278</v>
      </c>
    </row>
    <row r="123" spans="1:7" outlineLevel="2" x14ac:dyDescent="0.2">
      <c r="A123" s="17" t="s">
        <v>81</v>
      </c>
      <c r="B123" s="18">
        <v>37001</v>
      </c>
      <c r="C123" t="s">
        <v>82</v>
      </c>
      <c r="D123" t="s">
        <v>1190</v>
      </c>
      <c r="E123" t="s">
        <v>42</v>
      </c>
      <c r="F123" t="s">
        <v>1196</v>
      </c>
      <c r="G123" s="20">
        <v>2321</v>
      </c>
    </row>
    <row r="124" spans="1:7" outlineLevel="2" x14ac:dyDescent="0.2">
      <c r="A124" s="17" t="s">
        <v>83</v>
      </c>
      <c r="B124" s="18">
        <v>37004</v>
      </c>
      <c r="C124" t="s">
        <v>1206</v>
      </c>
      <c r="D124" t="s">
        <v>1190</v>
      </c>
      <c r="E124" t="s">
        <v>42</v>
      </c>
      <c r="F124" t="s">
        <v>1196</v>
      </c>
      <c r="G124" s="20">
        <v>582.95674628792767</v>
      </c>
    </row>
    <row r="125" spans="1:7" outlineLevel="2" x14ac:dyDescent="0.2">
      <c r="A125" s="17" t="s">
        <v>84</v>
      </c>
      <c r="B125" s="18">
        <v>37004</v>
      </c>
      <c r="C125" t="s">
        <v>85</v>
      </c>
      <c r="D125" t="s">
        <v>1190</v>
      </c>
      <c r="E125" t="s">
        <v>42</v>
      </c>
      <c r="F125" t="s">
        <v>1196</v>
      </c>
      <c r="G125" s="20">
        <v>1182.0529373789541</v>
      </c>
    </row>
    <row r="126" spans="1:7" outlineLevel="2" x14ac:dyDescent="0.2">
      <c r="A126" s="17" t="s">
        <v>86</v>
      </c>
      <c r="B126" s="18">
        <v>37004</v>
      </c>
      <c r="C126" t="s">
        <v>85</v>
      </c>
      <c r="D126" t="s">
        <v>1190</v>
      </c>
      <c r="E126" t="s">
        <v>42</v>
      </c>
      <c r="F126" t="s">
        <v>1196</v>
      </c>
      <c r="G126" s="20">
        <v>9821.8205293737901</v>
      </c>
    </row>
    <row r="127" spans="1:7" outlineLevel="2" x14ac:dyDescent="0.2">
      <c r="A127" s="17" t="s">
        <v>87</v>
      </c>
      <c r="B127" s="18">
        <v>37004</v>
      </c>
      <c r="C127" t="s">
        <v>88</v>
      </c>
      <c r="D127" t="s">
        <v>1190</v>
      </c>
      <c r="E127" t="s">
        <v>42</v>
      </c>
      <c r="F127" t="s">
        <v>1196</v>
      </c>
      <c r="G127" s="20">
        <v>-861.2007746933507</v>
      </c>
    </row>
    <row r="128" spans="1:7" outlineLevel="2" x14ac:dyDescent="0.2">
      <c r="A128" s="17" t="s">
        <v>89</v>
      </c>
      <c r="B128" s="18">
        <v>37005</v>
      </c>
      <c r="C128" t="s">
        <v>1206</v>
      </c>
      <c r="D128" t="s">
        <v>1190</v>
      </c>
      <c r="E128" t="s">
        <v>42</v>
      </c>
      <c r="F128" t="s">
        <v>1196</v>
      </c>
      <c r="G128" s="20">
        <v>1050.9636528262838</v>
      </c>
    </row>
    <row r="129" spans="1:7" outlineLevel="2" x14ac:dyDescent="0.2">
      <c r="A129" s="17" t="s">
        <v>90</v>
      </c>
      <c r="B129" s="18">
        <v>37006</v>
      </c>
      <c r="C129" t="s">
        <v>1189</v>
      </c>
      <c r="D129" t="s">
        <v>1190</v>
      </c>
      <c r="E129" t="s">
        <v>42</v>
      </c>
      <c r="F129" t="s">
        <v>1191</v>
      </c>
      <c r="G129" s="20">
        <v>10508.004131164473</v>
      </c>
    </row>
    <row r="130" spans="1:7" outlineLevel="2" x14ac:dyDescent="0.2">
      <c r="A130" s="17" t="s">
        <v>91</v>
      </c>
      <c r="B130" s="18">
        <v>37006</v>
      </c>
      <c r="C130" t="s">
        <v>1206</v>
      </c>
      <c r="D130" t="s">
        <v>1190</v>
      </c>
      <c r="E130" t="s">
        <v>42</v>
      </c>
      <c r="F130" t="s">
        <v>1196</v>
      </c>
      <c r="G130" s="20">
        <v>873.99948360444114</v>
      </c>
    </row>
    <row r="131" spans="1:7" outlineLevel="2" x14ac:dyDescent="0.2">
      <c r="A131" s="17" t="s">
        <v>92</v>
      </c>
      <c r="B131" s="18">
        <v>37006</v>
      </c>
      <c r="C131" t="s">
        <v>1189</v>
      </c>
      <c r="D131" t="s">
        <v>1190</v>
      </c>
      <c r="E131" t="s">
        <v>42</v>
      </c>
      <c r="F131" t="s">
        <v>1191</v>
      </c>
      <c r="G131" s="20">
        <v>4309.9664342886645</v>
      </c>
    </row>
    <row r="132" spans="1:7" outlineLevel="2" x14ac:dyDescent="0.2">
      <c r="A132" s="17" t="s">
        <v>93</v>
      </c>
      <c r="B132" s="18">
        <v>37006</v>
      </c>
      <c r="C132" t="s">
        <v>1189</v>
      </c>
      <c r="D132" t="s">
        <v>1190</v>
      </c>
      <c r="E132" t="s">
        <v>42</v>
      </c>
      <c r="F132" t="s">
        <v>1191</v>
      </c>
      <c r="G132" s="20">
        <v>4236.3800671314229</v>
      </c>
    </row>
    <row r="133" spans="1:7" outlineLevel="2" x14ac:dyDescent="0.2">
      <c r="A133" s="17" t="s">
        <v>1188</v>
      </c>
      <c r="B133" s="18">
        <v>37006</v>
      </c>
      <c r="C133" t="s">
        <v>1189</v>
      </c>
      <c r="D133" t="s">
        <v>1190</v>
      </c>
      <c r="E133" t="s">
        <v>42</v>
      </c>
      <c r="F133" t="s">
        <v>1191</v>
      </c>
      <c r="G133" s="20">
        <v>10281</v>
      </c>
    </row>
    <row r="134" spans="1:7" outlineLevel="2" x14ac:dyDescent="0.2">
      <c r="A134" s="17" t="s">
        <v>94</v>
      </c>
      <c r="B134" s="18">
        <v>37006</v>
      </c>
      <c r="C134" t="s">
        <v>1193</v>
      </c>
      <c r="D134" t="s">
        <v>1190</v>
      </c>
      <c r="E134" t="s">
        <v>42</v>
      </c>
      <c r="F134" t="s">
        <v>1191</v>
      </c>
      <c r="G134" s="20">
        <v>6769.9457784663055</v>
      </c>
    </row>
    <row r="135" spans="1:7" outlineLevel="2" x14ac:dyDescent="0.2">
      <c r="A135" s="17" t="s">
        <v>95</v>
      </c>
      <c r="B135" s="18">
        <v>37006</v>
      </c>
      <c r="C135" t="s">
        <v>85</v>
      </c>
      <c r="D135" t="s">
        <v>1190</v>
      </c>
      <c r="E135" t="s">
        <v>42</v>
      </c>
      <c r="F135" t="s">
        <v>1196</v>
      </c>
      <c r="G135" s="20">
        <v>1555.6416214820554</v>
      </c>
    </row>
    <row r="136" spans="1:7" outlineLevel="2" x14ac:dyDescent="0.2">
      <c r="A136" s="17" t="s">
        <v>96</v>
      </c>
      <c r="B136" s="18">
        <v>37006</v>
      </c>
      <c r="C136" t="s">
        <v>85</v>
      </c>
      <c r="D136" t="s">
        <v>1190</v>
      </c>
      <c r="E136" t="s">
        <v>42</v>
      </c>
      <c r="F136" t="s">
        <v>1196</v>
      </c>
      <c r="G136" s="20">
        <v>3276.5298218435319</v>
      </c>
    </row>
    <row r="137" spans="1:7" outlineLevel="2" x14ac:dyDescent="0.2">
      <c r="A137" s="17" t="s">
        <v>97</v>
      </c>
      <c r="B137" s="18">
        <v>37007</v>
      </c>
      <c r="C137" t="s">
        <v>98</v>
      </c>
      <c r="D137" t="s">
        <v>1190</v>
      </c>
      <c r="E137" t="s">
        <v>42</v>
      </c>
      <c r="F137" t="s">
        <v>1196</v>
      </c>
      <c r="G137" s="20">
        <v>22419.281785829829</v>
      </c>
    </row>
    <row r="138" spans="1:7" outlineLevel="2" x14ac:dyDescent="0.2">
      <c r="A138" s="17" t="s">
        <v>99</v>
      </c>
      <c r="B138" s="18">
        <v>37007</v>
      </c>
      <c r="C138" t="s">
        <v>100</v>
      </c>
      <c r="D138" t="s">
        <v>1190</v>
      </c>
      <c r="E138" t="s">
        <v>42</v>
      </c>
      <c r="F138" t="s">
        <v>1196</v>
      </c>
      <c r="G138" s="20">
        <v>45192.494338401804</v>
      </c>
    </row>
    <row r="139" spans="1:7" outlineLevel="2" x14ac:dyDescent="0.2">
      <c r="A139" s="17" t="s">
        <v>101</v>
      </c>
      <c r="B139" s="18">
        <v>37007</v>
      </c>
      <c r="C139" t="s">
        <v>85</v>
      </c>
      <c r="D139" t="s">
        <v>1190</v>
      </c>
      <c r="E139" t="s">
        <v>42</v>
      </c>
      <c r="F139" t="s">
        <v>1196</v>
      </c>
      <c r="G139" s="20">
        <v>2445.1633775477189</v>
      </c>
    </row>
    <row r="140" spans="1:7" outlineLevel="2" x14ac:dyDescent="0.2">
      <c r="A140" s="17" t="s">
        <v>102</v>
      </c>
      <c r="B140" s="18">
        <v>37007</v>
      </c>
      <c r="C140" t="s">
        <v>103</v>
      </c>
      <c r="D140" t="s">
        <v>1190</v>
      </c>
      <c r="E140" t="s">
        <v>42</v>
      </c>
      <c r="F140" t="s">
        <v>1215</v>
      </c>
      <c r="G140" s="20">
        <v>1414.4289873827238</v>
      </c>
    </row>
    <row r="141" spans="1:7" outlineLevel="2" x14ac:dyDescent="0.2">
      <c r="A141" s="17" t="s">
        <v>87</v>
      </c>
      <c r="B141" s="18">
        <v>37008</v>
      </c>
      <c r="C141" t="s">
        <v>88</v>
      </c>
      <c r="D141" t="s">
        <v>1190</v>
      </c>
      <c r="E141" t="s">
        <v>42</v>
      </c>
      <c r="F141" t="s">
        <v>1196</v>
      </c>
      <c r="G141" s="20">
        <v>1678.988326848249</v>
      </c>
    </row>
    <row r="142" spans="1:7" outlineLevel="2" x14ac:dyDescent="0.2">
      <c r="A142" s="17" t="s">
        <v>104</v>
      </c>
      <c r="B142" s="18">
        <v>37008</v>
      </c>
      <c r="C142" t="s">
        <v>105</v>
      </c>
      <c r="D142" t="s">
        <v>1190</v>
      </c>
      <c r="E142" t="s">
        <v>42</v>
      </c>
      <c r="F142" t="s">
        <v>1200</v>
      </c>
      <c r="G142" s="20">
        <v>3349.5460440985735</v>
      </c>
    </row>
    <row r="143" spans="1:7" outlineLevel="2" x14ac:dyDescent="0.2">
      <c r="A143" s="17" t="s">
        <v>106</v>
      </c>
      <c r="B143" s="18">
        <v>37008</v>
      </c>
      <c r="C143" t="s">
        <v>1206</v>
      </c>
      <c r="D143" t="s">
        <v>1190</v>
      </c>
      <c r="E143" t="s">
        <v>42</v>
      </c>
      <c r="F143" t="s">
        <v>1196</v>
      </c>
      <c r="G143" s="20">
        <v>351.49156939040211</v>
      </c>
    </row>
    <row r="144" spans="1:7" outlineLevel="2" x14ac:dyDescent="0.2">
      <c r="A144" s="17" t="s">
        <v>107</v>
      </c>
      <c r="B144" s="18">
        <v>37008</v>
      </c>
      <c r="C144" t="s">
        <v>85</v>
      </c>
      <c r="D144" t="s">
        <v>1190</v>
      </c>
      <c r="E144" t="s">
        <v>42</v>
      </c>
      <c r="F144" t="s">
        <v>1196</v>
      </c>
      <c r="G144" s="20">
        <v>1562.2568093385212</v>
      </c>
    </row>
    <row r="145" spans="1:7" outlineLevel="2" x14ac:dyDescent="0.2">
      <c r="A145" s="17" t="s">
        <v>108</v>
      </c>
      <c r="B145" s="18">
        <v>37008</v>
      </c>
      <c r="C145" t="s">
        <v>1206</v>
      </c>
      <c r="D145" t="s">
        <v>1190</v>
      </c>
      <c r="E145" t="s">
        <v>42</v>
      </c>
      <c r="F145" t="s">
        <v>1196</v>
      </c>
      <c r="G145" s="20">
        <v>2150.4539559014265</v>
      </c>
    </row>
    <row r="146" spans="1:7" outlineLevel="2" x14ac:dyDescent="0.2">
      <c r="A146" s="17" t="s">
        <v>109</v>
      </c>
      <c r="B146" s="18">
        <v>37008</v>
      </c>
      <c r="C146" t="s">
        <v>1206</v>
      </c>
      <c r="D146" t="s">
        <v>1190</v>
      </c>
      <c r="E146" t="s">
        <v>42</v>
      </c>
      <c r="F146" t="s">
        <v>1196</v>
      </c>
      <c r="G146" s="20">
        <v>1297.6653696498054</v>
      </c>
    </row>
    <row r="147" spans="1:7" outlineLevel="2" x14ac:dyDescent="0.2">
      <c r="A147" s="17" t="s">
        <v>110</v>
      </c>
      <c r="B147" s="18">
        <v>37008</v>
      </c>
      <c r="C147" t="s">
        <v>111</v>
      </c>
      <c r="D147" t="s">
        <v>1190</v>
      </c>
      <c r="E147" t="s">
        <v>42</v>
      </c>
      <c r="F147" t="s">
        <v>1200</v>
      </c>
      <c r="G147" s="20">
        <v>162.1271076523995</v>
      </c>
    </row>
    <row r="148" spans="1:7" outlineLevel="2" x14ac:dyDescent="0.2">
      <c r="A148" s="17" t="s">
        <v>112</v>
      </c>
      <c r="B148" s="18">
        <v>37008</v>
      </c>
      <c r="C148" t="s">
        <v>111</v>
      </c>
      <c r="D148" t="s">
        <v>1190</v>
      </c>
      <c r="E148" t="s">
        <v>42</v>
      </c>
      <c r="F148" t="s">
        <v>1200</v>
      </c>
      <c r="G148" s="20">
        <v>6355.3826199740606</v>
      </c>
    </row>
    <row r="149" spans="1:7" outlineLevel="2" x14ac:dyDescent="0.2">
      <c r="A149" s="17" t="s">
        <v>113</v>
      </c>
      <c r="B149" s="18">
        <v>37008</v>
      </c>
      <c r="C149" t="s">
        <v>1251</v>
      </c>
      <c r="D149" t="s">
        <v>1190</v>
      </c>
      <c r="E149" t="s">
        <v>42</v>
      </c>
      <c r="F149" t="s">
        <v>1191</v>
      </c>
      <c r="G149" s="20">
        <v>2140.0778210116732</v>
      </c>
    </row>
    <row r="150" spans="1:7" outlineLevel="2" x14ac:dyDescent="0.2">
      <c r="A150" s="17" t="s">
        <v>114</v>
      </c>
      <c r="B150" s="18">
        <v>37008</v>
      </c>
      <c r="C150" t="s">
        <v>1251</v>
      </c>
      <c r="D150" t="s">
        <v>1190</v>
      </c>
      <c r="E150" t="s">
        <v>42</v>
      </c>
      <c r="F150" t="s">
        <v>1191</v>
      </c>
      <c r="G150" s="20">
        <v>70.363164721141374</v>
      </c>
    </row>
    <row r="151" spans="1:7" outlineLevel="2" x14ac:dyDescent="0.2">
      <c r="A151" s="17" t="s">
        <v>115</v>
      </c>
      <c r="B151" s="18">
        <v>37008</v>
      </c>
      <c r="C151" t="s">
        <v>1251</v>
      </c>
      <c r="D151" t="s">
        <v>1190</v>
      </c>
      <c r="E151" t="s">
        <v>42</v>
      </c>
      <c r="F151" t="s">
        <v>1191</v>
      </c>
      <c r="G151" s="20">
        <v>147.48378728923475</v>
      </c>
    </row>
    <row r="152" spans="1:7" outlineLevel="2" x14ac:dyDescent="0.2">
      <c r="A152" s="17">
        <v>7</v>
      </c>
      <c r="B152" s="18">
        <v>37008</v>
      </c>
      <c r="C152" t="s">
        <v>1251</v>
      </c>
      <c r="D152" t="s">
        <v>1190</v>
      </c>
      <c r="E152" t="s">
        <v>42</v>
      </c>
      <c r="F152" t="s">
        <v>1191</v>
      </c>
      <c r="G152" s="20">
        <v>1516.21271076524</v>
      </c>
    </row>
    <row r="153" spans="1:7" outlineLevel="2" x14ac:dyDescent="0.2">
      <c r="A153" s="17" t="s">
        <v>116</v>
      </c>
      <c r="B153" s="18">
        <v>37011</v>
      </c>
      <c r="C153" t="s">
        <v>1193</v>
      </c>
      <c r="D153" t="s">
        <v>1190</v>
      </c>
      <c r="E153" t="s">
        <v>42</v>
      </c>
      <c r="F153" t="s">
        <v>1191</v>
      </c>
      <c r="G153" s="20">
        <v>6786</v>
      </c>
    </row>
    <row r="154" spans="1:7" outlineLevel="2" x14ac:dyDescent="0.2">
      <c r="A154" s="17" t="s">
        <v>117</v>
      </c>
      <c r="B154" s="18">
        <v>37011</v>
      </c>
      <c r="C154" t="s">
        <v>118</v>
      </c>
      <c r="D154" t="s">
        <v>1190</v>
      </c>
      <c r="E154" t="s">
        <v>42</v>
      </c>
      <c r="F154" t="s">
        <v>1191</v>
      </c>
      <c r="G154" s="20">
        <v>5156.8193649141076</v>
      </c>
    </row>
    <row r="155" spans="1:7" outlineLevel="2" x14ac:dyDescent="0.2">
      <c r="A155" s="17" t="s">
        <v>119</v>
      </c>
      <c r="B155" s="18">
        <v>37011</v>
      </c>
      <c r="C155" t="s">
        <v>1251</v>
      </c>
      <c r="D155" t="s">
        <v>1190</v>
      </c>
      <c r="E155" t="s">
        <v>42</v>
      </c>
      <c r="F155" t="s">
        <v>1200</v>
      </c>
      <c r="G155" s="20">
        <v>3253.5137948984907</v>
      </c>
    </row>
    <row r="156" spans="1:7" outlineLevel="2" x14ac:dyDescent="0.2">
      <c r="A156" s="17">
        <v>8</v>
      </c>
      <c r="B156" s="18">
        <v>37011</v>
      </c>
      <c r="C156" t="s">
        <v>120</v>
      </c>
      <c r="D156" t="s">
        <v>1190</v>
      </c>
      <c r="E156" t="s">
        <v>42</v>
      </c>
      <c r="F156" t="s">
        <v>1200</v>
      </c>
      <c r="G156" s="20">
        <v>292.81624154086416</v>
      </c>
    </row>
    <row r="157" spans="1:7" outlineLevel="2" x14ac:dyDescent="0.2">
      <c r="A157" s="17">
        <v>9</v>
      </c>
      <c r="B157" s="18">
        <v>37011</v>
      </c>
      <c r="C157" t="s">
        <v>121</v>
      </c>
      <c r="D157" t="s">
        <v>1190</v>
      </c>
      <c r="E157" t="s">
        <v>42</v>
      </c>
      <c r="F157" t="s">
        <v>1191</v>
      </c>
      <c r="G157" s="20">
        <v>170000</v>
      </c>
    </row>
    <row r="158" spans="1:7" outlineLevel="2" x14ac:dyDescent="0.2">
      <c r="A158" s="17">
        <v>10</v>
      </c>
      <c r="B158" s="18">
        <v>37011</v>
      </c>
      <c r="C158" t="s">
        <v>121</v>
      </c>
      <c r="D158" t="s">
        <v>1190</v>
      </c>
      <c r="E158" t="s">
        <v>42</v>
      </c>
      <c r="F158" t="s">
        <v>1268</v>
      </c>
      <c r="G158" s="20">
        <v>154068</v>
      </c>
    </row>
    <row r="159" spans="1:7" outlineLevel="2" x14ac:dyDescent="0.2">
      <c r="A159" s="17">
        <v>11</v>
      </c>
      <c r="B159" s="18">
        <v>37011</v>
      </c>
      <c r="C159" t="s">
        <v>121</v>
      </c>
      <c r="D159" t="s">
        <v>1190</v>
      </c>
      <c r="E159" t="s">
        <v>42</v>
      </c>
      <c r="F159" t="s">
        <v>1215</v>
      </c>
      <c r="G159" s="20">
        <v>680000</v>
      </c>
    </row>
    <row r="160" spans="1:7" outlineLevel="2" x14ac:dyDescent="0.2">
      <c r="A160" s="17" t="s">
        <v>122</v>
      </c>
      <c r="B160" s="18">
        <v>37011</v>
      </c>
      <c r="C160" t="s">
        <v>123</v>
      </c>
      <c r="D160" t="s">
        <v>1190</v>
      </c>
      <c r="E160" t="s">
        <v>42</v>
      </c>
      <c r="F160" t="s">
        <v>1196</v>
      </c>
      <c r="G160" s="20">
        <v>2268.3498178032273</v>
      </c>
    </row>
    <row r="161" spans="1:7" outlineLevel="2" x14ac:dyDescent="0.2">
      <c r="A161" s="17" t="s">
        <v>124</v>
      </c>
      <c r="B161" s="18">
        <v>37011</v>
      </c>
      <c r="C161" t="s">
        <v>125</v>
      </c>
      <c r="D161" t="s">
        <v>1190</v>
      </c>
      <c r="E161" t="s">
        <v>42</v>
      </c>
      <c r="F161" t="s">
        <v>1196</v>
      </c>
      <c r="G161" s="20">
        <v>388.46954711087972</v>
      </c>
    </row>
    <row r="162" spans="1:7" outlineLevel="2" x14ac:dyDescent="0.2">
      <c r="A162" s="17">
        <v>12</v>
      </c>
      <c r="B162" s="18">
        <v>37011</v>
      </c>
      <c r="C162" t="s">
        <v>126</v>
      </c>
      <c r="D162" t="s">
        <v>1190</v>
      </c>
      <c r="E162" t="s">
        <v>42</v>
      </c>
      <c r="F162" t="s">
        <v>1200</v>
      </c>
      <c r="G162" s="20">
        <v>65.070275897969807</v>
      </c>
    </row>
    <row r="163" spans="1:7" outlineLevel="2" x14ac:dyDescent="0.2">
      <c r="A163" s="17">
        <v>13</v>
      </c>
      <c r="B163" s="18">
        <v>37011</v>
      </c>
      <c r="C163" t="s">
        <v>127</v>
      </c>
      <c r="D163" t="s">
        <v>1190</v>
      </c>
      <c r="E163" t="s">
        <v>42</v>
      </c>
      <c r="F163" t="s">
        <v>1200</v>
      </c>
      <c r="G163" s="20">
        <v>292.81624154086416</v>
      </c>
    </row>
    <row r="164" spans="1:7" outlineLevel="1" x14ac:dyDescent="0.2">
      <c r="A164" s="51">
        <f>SUBTOTAL(3,A89:A163)</f>
        <v>75</v>
      </c>
      <c r="B164" s="24"/>
      <c r="C164" s="25"/>
      <c r="D164" s="27" t="s">
        <v>2228</v>
      </c>
      <c r="E164" s="25"/>
      <c r="F164" s="25"/>
      <c r="G164" s="48">
        <f>SUM(G89:G163)</f>
        <v>3270694.8418641412</v>
      </c>
    </row>
    <row r="165" spans="1:7" outlineLevel="2" x14ac:dyDescent="0.2">
      <c r="A165" s="17" t="s">
        <v>128</v>
      </c>
      <c r="B165" s="18">
        <v>37005</v>
      </c>
      <c r="C165" t="s">
        <v>129</v>
      </c>
      <c r="D165" t="s">
        <v>1280</v>
      </c>
      <c r="E165" t="s">
        <v>130</v>
      </c>
      <c r="F165" t="s">
        <v>1286</v>
      </c>
      <c r="G165" s="20">
        <v>0</v>
      </c>
    </row>
    <row r="166" spans="1:7" outlineLevel="2" x14ac:dyDescent="0.2">
      <c r="A166" s="17" t="s">
        <v>131</v>
      </c>
      <c r="B166" s="18">
        <v>36991</v>
      </c>
      <c r="C166" t="s">
        <v>132</v>
      </c>
      <c r="D166" t="s">
        <v>1280</v>
      </c>
      <c r="E166" t="s">
        <v>133</v>
      </c>
      <c r="F166" t="s">
        <v>134</v>
      </c>
      <c r="G166" s="20">
        <v>250</v>
      </c>
    </row>
    <row r="167" spans="1:7" outlineLevel="2" x14ac:dyDescent="0.2">
      <c r="A167" s="17" t="s">
        <v>135</v>
      </c>
      <c r="B167" s="18">
        <v>36997</v>
      </c>
      <c r="C167" t="s">
        <v>136</v>
      </c>
      <c r="D167" t="s">
        <v>1280</v>
      </c>
      <c r="E167" t="s">
        <v>137</v>
      </c>
      <c r="F167" t="s">
        <v>134</v>
      </c>
      <c r="G167" s="20">
        <v>250</v>
      </c>
    </row>
    <row r="168" spans="1:7" outlineLevel="2" x14ac:dyDescent="0.2">
      <c r="A168" s="17" t="s">
        <v>138</v>
      </c>
      <c r="B168" s="18">
        <v>37006</v>
      </c>
      <c r="C168" t="s">
        <v>139</v>
      </c>
      <c r="D168" t="s">
        <v>1280</v>
      </c>
      <c r="E168" t="s">
        <v>1291</v>
      </c>
      <c r="F168" t="s">
        <v>140</v>
      </c>
      <c r="G168" s="20">
        <v>775</v>
      </c>
    </row>
    <row r="169" spans="1:7" outlineLevel="2" x14ac:dyDescent="0.2">
      <c r="A169" s="17" t="s">
        <v>141</v>
      </c>
      <c r="B169" s="18">
        <v>37006</v>
      </c>
      <c r="C169" t="s">
        <v>142</v>
      </c>
      <c r="D169" t="s">
        <v>1280</v>
      </c>
      <c r="E169" t="s">
        <v>1291</v>
      </c>
      <c r="F169" t="s">
        <v>143</v>
      </c>
      <c r="G169" s="20">
        <v>1162.5</v>
      </c>
    </row>
    <row r="170" spans="1:7" outlineLevel="2" x14ac:dyDescent="0.2">
      <c r="A170" s="17">
        <v>753185</v>
      </c>
      <c r="B170" s="18">
        <v>37007</v>
      </c>
      <c r="C170" t="s">
        <v>144</v>
      </c>
      <c r="D170" t="s">
        <v>1280</v>
      </c>
      <c r="E170" t="s">
        <v>1291</v>
      </c>
      <c r="F170" t="s">
        <v>140</v>
      </c>
      <c r="G170" s="20">
        <v>2325</v>
      </c>
    </row>
    <row r="171" spans="1:7" outlineLevel="2" x14ac:dyDescent="0.2">
      <c r="A171" s="17" t="s">
        <v>145</v>
      </c>
      <c r="B171" s="18">
        <v>37011</v>
      </c>
      <c r="C171" t="s">
        <v>146</v>
      </c>
      <c r="D171" t="s">
        <v>1280</v>
      </c>
      <c r="E171" t="s">
        <v>1291</v>
      </c>
      <c r="F171" t="s">
        <v>147</v>
      </c>
      <c r="G171" s="20">
        <v>900</v>
      </c>
    </row>
    <row r="172" spans="1:7" outlineLevel="2" x14ac:dyDescent="0.2">
      <c r="A172" s="17" t="s">
        <v>148</v>
      </c>
      <c r="B172" s="18">
        <v>36987</v>
      </c>
      <c r="C172" t="s">
        <v>149</v>
      </c>
      <c r="D172" t="s">
        <v>1280</v>
      </c>
      <c r="E172" t="s">
        <v>1295</v>
      </c>
      <c r="F172" t="s">
        <v>1286</v>
      </c>
      <c r="G172" s="20">
        <v>3650</v>
      </c>
    </row>
    <row r="173" spans="1:7" outlineLevel="2" x14ac:dyDescent="0.2">
      <c r="A173" s="17" t="s">
        <v>2250</v>
      </c>
      <c r="B173" s="18">
        <v>37004</v>
      </c>
      <c r="C173" t="s">
        <v>150</v>
      </c>
      <c r="D173" t="s">
        <v>1280</v>
      </c>
      <c r="E173" t="s">
        <v>1295</v>
      </c>
      <c r="F173" t="s">
        <v>1286</v>
      </c>
      <c r="G173" s="20">
        <v>184337</v>
      </c>
    </row>
    <row r="174" spans="1:7" outlineLevel="2" x14ac:dyDescent="0.2">
      <c r="A174" s="17" t="s">
        <v>151</v>
      </c>
      <c r="B174" s="18">
        <v>37004</v>
      </c>
      <c r="C174" t="s">
        <v>1369</v>
      </c>
      <c r="D174" t="s">
        <v>1280</v>
      </c>
      <c r="E174" t="s">
        <v>1295</v>
      </c>
      <c r="F174" t="s">
        <v>1286</v>
      </c>
      <c r="G174" s="20">
        <v>750</v>
      </c>
    </row>
    <row r="175" spans="1:7" outlineLevel="2" x14ac:dyDescent="0.2">
      <c r="A175" s="17" t="s">
        <v>152</v>
      </c>
      <c r="B175" s="18">
        <v>37005</v>
      </c>
      <c r="C175" t="s">
        <v>1369</v>
      </c>
      <c r="D175" t="s">
        <v>1280</v>
      </c>
      <c r="E175" t="s">
        <v>1295</v>
      </c>
      <c r="F175" t="s">
        <v>1286</v>
      </c>
      <c r="G175" s="20">
        <v>263.5</v>
      </c>
    </row>
    <row r="176" spans="1:7" outlineLevel="2" x14ac:dyDescent="0.2">
      <c r="A176" s="17" t="s">
        <v>153</v>
      </c>
      <c r="B176" s="18">
        <v>37011</v>
      </c>
      <c r="C176" t="s">
        <v>154</v>
      </c>
      <c r="D176" t="s">
        <v>1280</v>
      </c>
      <c r="E176" t="s">
        <v>1295</v>
      </c>
      <c r="F176" t="s">
        <v>1286</v>
      </c>
      <c r="G176" s="20">
        <v>68086</v>
      </c>
    </row>
    <row r="177" spans="1:7" outlineLevel="2" x14ac:dyDescent="0.2">
      <c r="A177" s="17" t="s">
        <v>155</v>
      </c>
      <c r="B177" s="18">
        <v>37011</v>
      </c>
      <c r="C177" t="s">
        <v>156</v>
      </c>
      <c r="D177" t="s">
        <v>1280</v>
      </c>
      <c r="E177" t="s">
        <v>1295</v>
      </c>
      <c r="F177" t="s">
        <v>1286</v>
      </c>
      <c r="G177" s="20">
        <v>1726</v>
      </c>
    </row>
    <row r="178" spans="1:7" outlineLevel="2" x14ac:dyDescent="0.2">
      <c r="A178" s="17" t="s">
        <v>157</v>
      </c>
      <c r="B178" s="18">
        <v>36997</v>
      </c>
      <c r="C178" t="s">
        <v>149</v>
      </c>
      <c r="D178" t="s">
        <v>1280</v>
      </c>
      <c r="E178" t="s">
        <v>1316</v>
      </c>
      <c r="F178" t="s">
        <v>1286</v>
      </c>
      <c r="G178" s="20">
        <v>5650</v>
      </c>
    </row>
    <row r="179" spans="1:7" outlineLevel="2" x14ac:dyDescent="0.2">
      <c r="A179" s="17" t="s">
        <v>158</v>
      </c>
      <c r="B179" s="18">
        <v>36999</v>
      </c>
      <c r="C179" t="s">
        <v>159</v>
      </c>
      <c r="D179" t="s">
        <v>1280</v>
      </c>
      <c r="E179" t="s">
        <v>1315</v>
      </c>
      <c r="F179" t="s">
        <v>134</v>
      </c>
      <c r="G179" s="20">
        <v>500</v>
      </c>
    </row>
    <row r="180" spans="1:7" outlineLevel="2" x14ac:dyDescent="0.2">
      <c r="A180" s="17" t="s">
        <v>160</v>
      </c>
      <c r="B180" s="18">
        <v>36999</v>
      </c>
      <c r="C180" t="s">
        <v>161</v>
      </c>
      <c r="D180" t="s">
        <v>1280</v>
      </c>
      <c r="E180" t="s">
        <v>1315</v>
      </c>
      <c r="F180" t="s">
        <v>140</v>
      </c>
      <c r="G180" s="20">
        <v>9125</v>
      </c>
    </row>
    <row r="181" spans="1:7" outlineLevel="2" x14ac:dyDescent="0.2">
      <c r="A181" s="17" t="s">
        <v>162</v>
      </c>
      <c r="B181" s="18" t="s">
        <v>163</v>
      </c>
      <c r="C181" t="s">
        <v>164</v>
      </c>
      <c r="D181" t="s">
        <v>1280</v>
      </c>
      <c r="E181" t="s">
        <v>1315</v>
      </c>
      <c r="F181" t="s">
        <v>1286</v>
      </c>
      <c r="G181" s="20">
        <v>0</v>
      </c>
    </row>
    <row r="182" spans="1:7" outlineLevel="2" x14ac:dyDescent="0.2">
      <c r="A182" s="17" t="s">
        <v>165</v>
      </c>
      <c r="B182" s="18">
        <v>36983</v>
      </c>
      <c r="C182" t="s">
        <v>166</v>
      </c>
      <c r="D182" t="s">
        <v>1280</v>
      </c>
      <c r="E182" t="s">
        <v>1059</v>
      </c>
      <c r="F182" t="s">
        <v>1286</v>
      </c>
      <c r="G182" s="20">
        <v>0</v>
      </c>
    </row>
    <row r="183" spans="1:7" outlineLevel="2" x14ac:dyDescent="0.2">
      <c r="A183" s="17" t="s">
        <v>167</v>
      </c>
      <c r="B183" s="18">
        <v>36984</v>
      </c>
      <c r="C183" t="s">
        <v>166</v>
      </c>
      <c r="D183" t="s">
        <v>1280</v>
      </c>
      <c r="E183" t="s">
        <v>1059</v>
      </c>
      <c r="F183" t="s">
        <v>1286</v>
      </c>
      <c r="G183" s="20">
        <v>0</v>
      </c>
    </row>
    <row r="184" spans="1:7" outlineLevel="2" x14ac:dyDescent="0.2">
      <c r="A184" s="17" t="s">
        <v>168</v>
      </c>
      <c r="B184" s="18">
        <v>36984</v>
      </c>
      <c r="C184" t="s">
        <v>166</v>
      </c>
      <c r="D184" t="s">
        <v>1280</v>
      </c>
      <c r="E184" t="s">
        <v>1059</v>
      </c>
      <c r="F184" t="s">
        <v>1286</v>
      </c>
      <c r="G184" s="20">
        <v>0</v>
      </c>
    </row>
    <row r="185" spans="1:7" outlineLevel="2" x14ac:dyDescent="0.2">
      <c r="A185" s="17" t="s">
        <v>169</v>
      </c>
      <c r="B185" s="18">
        <v>36987</v>
      </c>
      <c r="C185" t="s">
        <v>1331</v>
      </c>
      <c r="D185" t="s">
        <v>1280</v>
      </c>
      <c r="E185" t="s">
        <v>1059</v>
      </c>
      <c r="F185" t="s">
        <v>134</v>
      </c>
      <c r="G185" s="20">
        <v>0</v>
      </c>
    </row>
    <row r="186" spans="1:7" outlineLevel="2" x14ac:dyDescent="0.2">
      <c r="A186" s="17" t="s">
        <v>170</v>
      </c>
      <c r="B186" s="18">
        <v>36987</v>
      </c>
      <c r="C186" t="s">
        <v>1389</v>
      </c>
      <c r="D186" t="s">
        <v>1280</v>
      </c>
      <c r="E186" t="s">
        <v>1059</v>
      </c>
      <c r="F186" t="s">
        <v>134</v>
      </c>
      <c r="G186" s="20">
        <v>0</v>
      </c>
    </row>
    <row r="187" spans="1:7" outlineLevel="2" x14ac:dyDescent="0.2">
      <c r="A187" s="17" t="s">
        <v>171</v>
      </c>
      <c r="B187" s="18">
        <v>36990</v>
      </c>
      <c r="C187" t="s">
        <v>1369</v>
      </c>
      <c r="D187" t="s">
        <v>1280</v>
      </c>
      <c r="E187" t="s">
        <v>1059</v>
      </c>
      <c r="F187" t="s">
        <v>134</v>
      </c>
      <c r="G187" s="20">
        <v>0</v>
      </c>
    </row>
    <row r="188" spans="1:7" outlineLevel="2" x14ac:dyDescent="0.2">
      <c r="A188" s="17" t="s">
        <v>172</v>
      </c>
      <c r="B188" s="18">
        <v>36991</v>
      </c>
      <c r="C188" t="s">
        <v>2205</v>
      </c>
      <c r="D188" t="s">
        <v>1280</v>
      </c>
      <c r="E188" t="s">
        <v>1059</v>
      </c>
      <c r="F188" t="s">
        <v>134</v>
      </c>
      <c r="G188" s="20">
        <v>0</v>
      </c>
    </row>
    <row r="189" spans="1:7" outlineLevel="2" x14ac:dyDescent="0.2">
      <c r="A189" s="17" t="s">
        <v>173</v>
      </c>
      <c r="B189" s="18">
        <v>36993</v>
      </c>
      <c r="C189" t="s">
        <v>1331</v>
      </c>
      <c r="D189" t="s">
        <v>1280</v>
      </c>
      <c r="E189" t="s">
        <v>1059</v>
      </c>
      <c r="F189" t="s">
        <v>134</v>
      </c>
      <c r="G189" s="20">
        <v>0</v>
      </c>
    </row>
    <row r="190" spans="1:7" outlineLevel="2" x14ac:dyDescent="0.2">
      <c r="A190" s="17" t="s">
        <v>174</v>
      </c>
      <c r="B190" s="18">
        <v>36998</v>
      </c>
      <c r="C190" t="s">
        <v>2205</v>
      </c>
      <c r="D190" t="s">
        <v>1280</v>
      </c>
      <c r="E190" t="s">
        <v>1059</v>
      </c>
      <c r="F190" t="s">
        <v>1286</v>
      </c>
      <c r="G190" s="20">
        <v>0</v>
      </c>
    </row>
    <row r="191" spans="1:7" outlineLevel="2" x14ac:dyDescent="0.2">
      <c r="A191" s="17" t="s">
        <v>175</v>
      </c>
      <c r="B191" s="18">
        <v>36998</v>
      </c>
      <c r="C191" t="s">
        <v>176</v>
      </c>
      <c r="D191" t="s">
        <v>1280</v>
      </c>
      <c r="E191" t="s">
        <v>1059</v>
      </c>
      <c r="F191" t="s">
        <v>134</v>
      </c>
      <c r="G191" s="20">
        <v>0</v>
      </c>
    </row>
    <row r="192" spans="1:7" outlineLevel="2" x14ac:dyDescent="0.2">
      <c r="A192" s="17" t="s">
        <v>177</v>
      </c>
      <c r="B192" s="18">
        <v>36999</v>
      </c>
      <c r="C192" t="s">
        <v>1284</v>
      </c>
      <c r="D192" t="s">
        <v>1280</v>
      </c>
      <c r="E192" t="s">
        <v>1059</v>
      </c>
      <c r="F192" t="s">
        <v>1286</v>
      </c>
      <c r="G192" s="20">
        <v>0</v>
      </c>
    </row>
    <row r="193" spans="1:7" outlineLevel="2" x14ac:dyDescent="0.2">
      <c r="A193" s="17" t="s">
        <v>178</v>
      </c>
      <c r="B193" s="18">
        <v>36999</v>
      </c>
      <c r="C193" t="s">
        <v>1369</v>
      </c>
      <c r="D193" t="s">
        <v>1280</v>
      </c>
      <c r="E193" t="s">
        <v>1059</v>
      </c>
      <c r="F193" t="s">
        <v>1286</v>
      </c>
      <c r="G193" s="20">
        <v>0</v>
      </c>
    </row>
    <row r="194" spans="1:7" outlineLevel="2" x14ac:dyDescent="0.2">
      <c r="A194" s="17" t="s">
        <v>179</v>
      </c>
      <c r="B194" s="18">
        <v>36999</v>
      </c>
      <c r="C194" t="s">
        <v>1369</v>
      </c>
      <c r="D194" t="s">
        <v>1280</v>
      </c>
      <c r="E194" t="s">
        <v>1059</v>
      </c>
      <c r="F194" t="s">
        <v>1286</v>
      </c>
      <c r="G194" s="20">
        <v>0</v>
      </c>
    </row>
    <row r="195" spans="1:7" outlineLevel="2" x14ac:dyDescent="0.2">
      <c r="A195" s="17" t="s">
        <v>180</v>
      </c>
      <c r="B195" s="18">
        <v>37000</v>
      </c>
      <c r="C195" t="s">
        <v>181</v>
      </c>
      <c r="D195" t="s">
        <v>1280</v>
      </c>
      <c r="E195" t="s">
        <v>1059</v>
      </c>
      <c r="F195" t="s">
        <v>134</v>
      </c>
      <c r="G195" s="20">
        <v>0</v>
      </c>
    </row>
    <row r="196" spans="1:7" outlineLevel="2" x14ac:dyDescent="0.2">
      <c r="A196" s="17" t="s">
        <v>182</v>
      </c>
      <c r="B196" s="18">
        <v>37000</v>
      </c>
      <c r="C196" t="s">
        <v>166</v>
      </c>
      <c r="D196" t="s">
        <v>1280</v>
      </c>
      <c r="E196" t="s">
        <v>1059</v>
      </c>
      <c r="F196" t="s">
        <v>1286</v>
      </c>
      <c r="G196" s="20">
        <v>0</v>
      </c>
    </row>
    <row r="197" spans="1:7" outlineLevel="2" x14ac:dyDescent="0.2">
      <c r="A197" s="17" t="s">
        <v>183</v>
      </c>
      <c r="B197" s="18">
        <v>37000</v>
      </c>
      <c r="C197" t="s">
        <v>1331</v>
      </c>
      <c r="D197" t="s">
        <v>1280</v>
      </c>
      <c r="E197" t="s">
        <v>1059</v>
      </c>
      <c r="F197" t="s">
        <v>1286</v>
      </c>
      <c r="G197" s="20">
        <v>0</v>
      </c>
    </row>
    <row r="198" spans="1:7" outlineLevel="2" x14ac:dyDescent="0.2">
      <c r="A198" s="17" t="s">
        <v>184</v>
      </c>
      <c r="B198" s="18">
        <v>37000</v>
      </c>
      <c r="C198" t="s">
        <v>1369</v>
      </c>
      <c r="D198" t="s">
        <v>1280</v>
      </c>
      <c r="E198" t="s">
        <v>1059</v>
      </c>
      <c r="F198" t="s">
        <v>1286</v>
      </c>
      <c r="G198" s="20">
        <v>0</v>
      </c>
    </row>
    <row r="199" spans="1:7" outlineLevel="2" x14ac:dyDescent="0.2">
      <c r="A199" s="17" t="s">
        <v>185</v>
      </c>
      <c r="B199" s="18">
        <v>37001</v>
      </c>
      <c r="C199" t="s">
        <v>2205</v>
      </c>
      <c r="D199" t="s">
        <v>1280</v>
      </c>
      <c r="E199" t="s">
        <v>1059</v>
      </c>
      <c r="F199" t="s">
        <v>1286</v>
      </c>
      <c r="G199" s="20">
        <v>0</v>
      </c>
    </row>
    <row r="200" spans="1:7" outlineLevel="2" x14ac:dyDescent="0.2">
      <c r="A200" s="17" t="s">
        <v>148</v>
      </c>
      <c r="B200" s="18">
        <v>37001</v>
      </c>
      <c r="C200" t="s">
        <v>2205</v>
      </c>
      <c r="D200" t="s">
        <v>1280</v>
      </c>
      <c r="E200" t="s">
        <v>1059</v>
      </c>
      <c r="F200" t="s">
        <v>1286</v>
      </c>
      <c r="G200" s="20">
        <v>0</v>
      </c>
    </row>
    <row r="201" spans="1:7" outlineLevel="2" x14ac:dyDescent="0.2">
      <c r="A201" s="17" t="s">
        <v>186</v>
      </c>
      <c r="B201" s="18">
        <v>37001</v>
      </c>
      <c r="C201" t="s">
        <v>1331</v>
      </c>
      <c r="D201" t="s">
        <v>1280</v>
      </c>
      <c r="E201" t="s">
        <v>1059</v>
      </c>
      <c r="F201" t="s">
        <v>1286</v>
      </c>
      <c r="G201" s="20">
        <v>0</v>
      </c>
    </row>
    <row r="202" spans="1:7" outlineLevel="2" x14ac:dyDescent="0.2">
      <c r="A202" s="17" t="s">
        <v>187</v>
      </c>
      <c r="B202" s="18">
        <v>37005</v>
      </c>
      <c r="C202" t="s">
        <v>166</v>
      </c>
      <c r="D202" t="s">
        <v>1280</v>
      </c>
      <c r="E202" t="s">
        <v>1059</v>
      </c>
      <c r="F202" t="s">
        <v>1286</v>
      </c>
      <c r="G202" s="20">
        <v>0</v>
      </c>
    </row>
    <row r="203" spans="1:7" outlineLevel="2" x14ac:dyDescent="0.2">
      <c r="A203" s="17" t="s">
        <v>188</v>
      </c>
      <c r="B203" s="18">
        <v>37005</v>
      </c>
      <c r="C203" t="s">
        <v>1389</v>
      </c>
      <c r="D203" t="s">
        <v>1280</v>
      </c>
      <c r="E203" t="s">
        <v>1059</v>
      </c>
      <c r="F203" t="s">
        <v>1286</v>
      </c>
      <c r="G203" s="20">
        <v>0</v>
      </c>
    </row>
    <row r="204" spans="1:7" outlineLevel="2" x14ac:dyDescent="0.2">
      <c r="A204" s="17" t="s">
        <v>189</v>
      </c>
      <c r="B204" s="18">
        <v>37005</v>
      </c>
      <c r="C204" t="s">
        <v>1369</v>
      </c>
      <c r="D204" t="s">
        <v>1280</v>
      </c>
      <c r="E204" t="s">
        <v>1059</v>
      </c>
      <c r="F204" t="s">
        <v>1286</v>
      </c>
      <c r="G204" s="20">
        <v>0</v>
      </c>
    </row>
    <row r="205" spans="1:7" outlineLevel="2" x14ac:dyDescent="0.2">
      <c r="A205" s="17" t="s">
        <v>190</v>
      </c>
      <c r="B205" s="18">
        <v>37005</v>
      </c>
      <c r="C205" t="s">
        <v>1284</v>
      </c>
      <c r="D205" t="s">
        <v>1280</v>
      </c>
      <c r="E205" t="s">
        <v>1059</v>
      </c>
      <c r="F205" t="s">
        <v>1286</v>
      </c>
      <c r="G205" s="20">
        <v>0</v>
      </c>
    </row>
    <row r="206" spans="1:7" outlineLevel="2" x14ac:dyDescent="0.2">
      <c r="A206" s="17" t="s">
        <v>191</v>
      </c>
      <c r="B206" s="18">
        <v>37006</v>
      </c>
      <c r="C206" t="s">
        <v>1369</v>
      </c>
      <c r="D206" t="s">
        <v>1280</v>
      </c>
      <c r="E206" t="s">
        <v>1059</v>
      </c>
      <c r="F206" t="s">
        <v>1286</v>
      </c>
      <c r="G206" s="20">
        <v>0</v>
      </c>
    </row>
    <row r="207" spans="1:7" outlineLevel="2" x14ac:dyDescent="0.2">
      <c r="A207" s="17" t="s">
        <v>192</v>
      </c>
      <c r="B207" s="18">
        <v>37006</v>
      </c>
      <c r="C207" t="s">
        <v>1369</v>
      </c>
      <c r="D207" t="s">
        <v>1280</v>
      </c>
      <c r="E207" t="s">
        <v>1059</v>
      </c>
      <c r="F207" t="s">
        <v>1286</v>
      </c>
      <c r="G207" s="20">
        <v>0</v>
      </c>
    </row>
    <row r="208" spans="1:7" outlineLevel="2" x14ac:dyDescent="0.2">
      <c r="A208" s="17" t="s">
        <v>193</v>
      </c>
      <c r="B208" s="18">
        <v>37006</v>
      </c>
      <c r="C208" t="s">
        <v>194</v>
      </c>
      <c r="D208" t="s">
        <v>1280</v>
      </c>
      <c r="E208" t="s">
        <v>1059</v>
      </c>
      <c r="F208" t="s">
        <v>1286</v>
      </c>
      <c r="G208" s="20">
        <v>0</v>
      </c>
    </row>
    <row r="209" spans="1:7" outlineLevel="2" x14ac:dyDescent="0.2">
      <c r="A209" s="17" t="s">
        <v>195</v>
      </c>
      <c r="B209" s="18">
        <v>37006</v>
      </c>
      <c r="C209" t="s">
        <v>1369</v>
      </c>
      <c r="D209" t="s">
        <v>1280</v>
      </c>
      <c r="E209" t="s">
        <v>1059</v>
      </c>
      <c r="F209" t="s">
        <v>1286</v>
      </c>
      <c r="G209" s="20">
        <v>0</v>
      </c>
    </row>
    <row r="210" spans="1:7" outlineLevel="2" x14ac:dyDescent="0.2">
      <c r="A210" s="17" t="s">
        <v>196</v>
      </c>
      <c r="B210" s="18">
        <v>37007</v>
      </c>
      <c r="C210" t="s">
        <v>1369</v>
      </c>
      <c r="D210" t="s">
        <v>1280</v>
      </c>
      <c r="E210" t="s">
        <v>1059</v>
      </c>
      <c r="F210" t="s">
        <v>1286</v>
      </c>
      <c r="G210" s="20">
        <v>0</v>
      </c>
    </row>
    <row r="211" spans="1:7" outlineLevel="2" x14ac:dyDescent="0.2">
      <c r="A211" s="17" t="s">
        <v>197</v>
      </c>
      <c r="B211" s="18">
        <v>37007</v>
      </c>
      <c r="C211" t="s">
        <v>1369</v>
      </c>
      <c r="D211" t="s">
        <v>1280</v>
      </c>
      <c r="E211" t="s">
        <v>1059</v>
      </c>
      <c r="F211" t="s">
        <v>1286</v>
      </c>
      <c r="G211" s="20">
        <v>0</v>
      </c>
    </row>
    <row r="212" spans="1:7" outlineLevel="2" x14ac:dyDescent="0.2">
      <c r="A212" s="17" t="s">
        <v>198</v>
      </c>
      <c r="B212" s="18">
        <v>37007</v>
      </c>
      <c r="C212" t="s">
        <v>1369</v>
      </c>
      <c r="D212" t="s">
        <v>1280</v>
      </c>
      <c r="E212" t="s">
        <v>1059</v>
      </c>
      <c r="F212" t="s">
        <v>1286</v>
      </c>
      <c r="G212" s="20">
        <v>0</v>
      </c>
    </row>
    <row r="213" spans="1:7" outlineLevel="2" x14ac:dyDescent="0.2">
      <c r="A213" s="17" t="s">
        <v>199</v>
      </c>
      <c r="B213" s="18">
        <v>37007</v>
      </c>
      <c r="C213" t="s">
        <v>166</v>
      </c>
      <c r="D213" t="s">
        <v>1280</v>
      </c>
      <c r="E213" t="s">
        <v>1059</v>
      </c>
      <c r="F213" t="s">
        <v>1286</v>
      </c>
      <c r="G213" s="20">
        <v>0</v>
      </c>
    </row>
    <row r="214" spans="1:7" outlineLevel="2" x14ac:dyDescent="0.2">
      <c r="A214" s="17" t="s">
        <v>200</v>
      </c>
      <c r="B214" s="18">
        <v>37008</v>
      </c>
      <c r="C214" t="s">
        <v>194</v>
      </c>
      <c r="D214" t="s">
        <v>1280</v>
      </c>
      <c r="E214" t="s">
        <v>1059</v>
      </c>
      <c r="F214" t="s">
        <v>1286</v>
      </c>
      <c r="G214" s="20">
        <v>0</v>
      </c>
    </row>
    <row r="215" spans="1:7" outlineLevel="2" x14ac:dyDescent="0.2">
      <c r="A215" s="17" t="s">
        <v>201</v>
      </c>
      <c r="B215" s="18">
        <v>37008</v>
      </c>
      <c r="C215" t="s">
        <v>202</v>
      </c>
      <c r="D215" t="s">
        <v>1280</v>
      </c>
      <c r="E215" t="s">
        <v>1059</v>
      </c>
      <c r="F215" t="s">
        <v>1286</v>
      </c>
      <c r="G215" s="20">
        <v>0</v>
      </c>
    </row>
    <row r="216" spans="1:7" outlineLevel="2" x14ac:dyDescent="0.2">
      <c r="A216" s="17" t="s">
        <v>203</v>
      </c>
      <c r="B216" s="18">
        <v>37008</v>
      </c>
      <c r="C216" t="s">
        <v>1369</v>
      </c>
      <c r="D216" t="s">
        <v>1280</v>
      </c>
      <c r="E216" t="s">
        <v>1059</v>
      </c>
      <c r="F216" t="s">
        <v>1286</v>
      </c>
      <c r="G216" s="20">
        <v>0</v>
      </c>
    </row>
    <row r="217" spans="1:7" outlineLevel="2" x14ac:dyDescent="0.2">
      <c r="A217" s="17" t="s">
        <v>204</v>
      </c>
      <c r="B217" s="18">
        <v>37011</v>
      </c>
      <c r="C217" t="s">
        <v>166</v>
      </c>
      <c r="D217" t="s">
        <v>1280</v>
      </c>
      <c r="E217" t="s">
        <v>1059</v>
      </c>
      <c r="F217" t="s">
        <v>1286</v>
      </c>
      <c r="G217" s="20">
        <v>0</v>
      </c>
    </row>
    <row r="218" spans="1:7" outlineLevel="2" x14ac:dyDescent="0.2">
      <c r="A218" s="17" t="s">
        <v>205</v>
      </c>
      <c r="B218" s="18">
        <v>37011</v>
      </c>
      <c r="C218" t="s">
        <v>166</v>
      </c>
      <c r="D218" t="s">
        <v>1280</v>
      </c>
      <c r="E218" t="s">
        <v>1059</v>
      </c>
      <c r="F218" t="s">
        <v>1286</v>
      </c>
      <c r="G218" s="20">
        <v>0</v>
      </c>
    </row>
    <row r="219" spans="1:7" outlineLevel="2" x14ac:dyDescent="0.2">
      <c r="A219" s="17" t="s">
        <v>206</v>
      </c>
      <c r="B219" s="18">
        <v>37011</v>
      </c>
      <c r="C219" t="s">
        <v>166</v>
      </c>
      <c r="D219" t="s">
        <v>1280</v>
      </c>
      <c r="E219" t="s">
        <v>1059</v>
      </c>
      <c r="F219" t="s">
        <v>1286</v>
      </c>
      <c r="G219" s="20">
        <v>0</v>
      </c>
    </row>
    <row r="220" spans="1:7" outlineLevel="2" x14ac:dyDescent="0.2">
      <c r="A220" s="17" t="s">
        <v>207</v>
      </c>
      <c r="B220" s="18">
        <v>37011</v>
      </c>
      <c r="C220" t="s">
        <v>1331</v>
      </c>
      <c r="D220" t="s">
        <v>1280</v>
      </c>
      <c r="E220" t="s">
        <v>1059</v>
      </c>
      <c r="F220" t="s">
        <v>1286</v>
      </c>
      <c r="G220" s="20">
        <v>0</v>
      </c>
    </row>
    <row r="221" spans="1:7" outlineLevel="2" x14ac:dyDescent="0.2">
      <c r="A221" s="17" t="s">
        <v>208</v>
      </c>
      <c r="B221" s="18">
        <v>37011</v>
      </c>
      <c r="C221" t="s">
        <v>1331</v>
      </c>
      <c r="D221" t="s">
        <v>1280</v>
      </c>
      <c r="E221" t="s">
        <v>1059</v>
      </c>
      <c r="F221" t="s">
        <v>1286</v>
      </c>
      <c r="G221" s="20">
        <v>0</v>
      </c>
    </row>
    <row r="222" spans="1:7" outlineLevel="2" x14ac:dyDescent="0.2">
      <c r="A222" s="17" t="s">
        <v>209</v>
      </c>
      <c r="B222" s="18">
        <v>37011</v>
      </c>
      <c r="C222" t="s">
        <v>166</v>
      </c>
      <c r="D222" t="s">
        <v>1280</v>
      </c>
      <c r="E222" t="s">
        <v>1059</v>
      </c>
      <c r="F222" t="s">
        <v>1286</v>
      </c>
      <c r="G222" s="20">
        <v>0</v>
      </c>
    </row>
    <row r="223" spans="1:7" outlineLevel="2" x14ac:dyDescent="0.2">
      <c r="A223" s="17" t="s">
        <v>165</v>
      </c>
      <c r="B223" s="18">
        <v>36985</v>
      </c>
      <c r="C223" t="s">
        <v>166</v>
      </c>
      <c r="D223" t="s">
        <v>1280</v>
      </c>
      <c r="E223" t="s">
        <v>1604</v>
      </c>
      <c r="F223" t="s">
        <v>1286</v>
      </c>
      <c r="G223" s="20">
        <v>0</v>
      </c>
    </row>
    <row r="224" spans="1:7" outlineLevel="2" x14ac:dyDescent="0.2">
      <c r="A224" s="17" t="s">
        <v>167</v>
      </c>
      <c r="B224" s="18">
        <v>36985</v>
      </c>
      <c r="C224" t="s">
        <v>166</v>
      </c>
      <c r="D224" t="s">
        <v>1280</v>
      </c>
      <c r="E224" t="s">
        <v>1604</v>
      </c>
      <c r="F224" t="s">
        <v>1286</v>
      </c>
      <c r="G224" s="20">
        <v>600</v>
      </c>
    </row>
    <row r="225" spans="1:7" outlineLevel="2" x14ac:dyDescent="0.2">
      <c r="A225" s="17" t="s">
        <v>168</v>
      </c>
      <c r="B225" s="18">
        <v>36985</v>
      </c>
      <c r="C225" t="s">
        <v>166</v>
      </c>
      <c r="D225" t="s">
        <v>1280</v>
      </c>
      <c r="E225" t="s">
        <v>1604</v>
      </c>
      <c r="F225" t="s">
        <v>1286</v>
      </c>
      <c r="G225" s="20">
        <v>1100</v>
      </c>
    </row>
    <row r="226" spans="1:7" outlineLevel="2" x14ac:dyDescent="0.2">
      <c r="A226" s="17" t="s">
        <v>171</v>
      </c>
      <c r="B226" s="18">
        <v>36991</v>
      </c>
      <c r="C226" t="s">
        <v>1369</v>
      </c>
      <c r="D226" t="s">
        <v>1280</v>
      </c>
      <c r="E226" t="s">
        <v>1604</v>
      </c>
      <c r="F226" t="s">
        <v>134</v>
      </c>
      <c r="G226" s="20">
        <v>0</v>
      </c>
    </row>
    <row r="227" spans="1:7" outlineLevel="2" x14ac:dyDescent="0.2">
      <c r="A227" s="17" t="s">
        <v>210</v>
      </c>
      <c r="B227" s="18">
        <v>36991</v>
      </c>
      <c r="C227" t="s">
        <v>1369</v>
      </c>
      <c r="D227" t="s">
        <v>1280</v>
      </c>
      <c r="E227" t="s">
        <v>1604</v>
      </c>
      <c r="F227" t="s">
        <v>134</v>
      </c>
      <c r="G227" s="20">
        <v>0</v>
      </c>
    </row>
    <row r="228" spans="1:7" outlineLevel="2" x14ac:dyDescent="0.2">
      <c r="A228" s="17" t="s">
        <v>165</v>
      </c>
      <c r="B228" s="18">
        <v>36991</v>
      </c>
      <c r="C228" t="s">
        <v>166</v>
      </c>
      <c r="D228" t="s">
        <v>1280</v>
      </c>
      <c r="E228" t="s">
        <v>1604</v>
      </c>
      <c r="F228" t="s">
        <v>1286</v>
      </c>
      <c r="G228" s="20">
        <v>0</v>
      </c>
    </row>
    <row r="229" spans="1:7" outlineLevel="2" x14ac:dyDescent="0.2">
      <c r="A229" s="17" t="s">
        <v>170</v>
      </c>
      <c r="B229" s="18">
        <v>36991</v>
      </c>
      <c r="C229" t="s">
        <v>1389</v>
      </c>
      <c r="D229" t="s">
        <v>1280</v>
      </c>
      <c r="E229" t="s">
        <v>1604</v>
      </c>
      <c r="F229" t="s">
        <v>134</v>
      </c>
      <c r="G229" s="20">
        <v>0</v>
      </c>
    </row>
    <row r="230" spans="1:7" outlineLevel="2" x14ac:dyDescent="0.2">
      <c r="A230" s="17" t="s">
        <v>148</v>
      </c>
      <c r="B230" s="18">
        <v>36991</v>
      </c>
      <c r="C230" t="s">
        <v>149</v>
      </c>
      <c r="D230" t="s">
        <v>1280</v>
      </c>
      <c r="E230" t="s">
        <v>1604</v>
      </c>
      <c r="F230" t="s">
        <v>134</v>
      </c>
      <c r="G230" s="20">
        <v>1887</v>
      </c>
    </row>
    <row r="231" spans="1:7" outlineLevel="2" x14ac:dyDescent="0.2">
      <c r="A231" s="17" t="s">
        <v>173</v>
      </c>
      <c r="B231" s="18">
        <v>36993</v>
      </c>
      <c r="C231" t="s">
        <v>1369</v>
      </c>
      <c r="D231" t="s">
        <v>1280</v>
      </c>
      <c r="E231" t="s">
        <v>1604</v>
      </c>
      <c r="F231" t="s">
        <v>134</v>
      </c>
      <c r="G231" s="20">
        <v>0</v>
      </c>
    </row>
    <row r="232" spans="1:7" outlineLevel="2" x14ac:dyDescent="0.2">
      <c r="A232" s="17" t="s">
        <v>174</v>
      </c>
      <c r="B232" s="18">
        <v>36998</v>
      </c>
      <c r="C232" t="s">
        <v>149</v>
      </c>
      <c r="D232" t="s">
        <v>1280</v>
      </c>
      <c r="E232" t="s">
        <v>1604</v>
      </c>
      <c r="F232" t="s">
        <v>1286</v>
      </c>
      <c r="G232" s="20">
        <v>4820</v>
      </c>
    </row>
    <row r="233" spans="1:7" outlineLevel="2" x14ac:dyDescent="0.2">
      <c r="A233" s="17" t="s">
        <v>175</v>
      </c>
      <c r="B233" s="18">
        <v>36998</v>
      </c>
      <c r="C233" t="s">
        <v>211</v>
      </c>
      <c r="D233" t="s">
        <v>1280</v>
      </c>
      <c r="E233" t="s">
        <v>1604</v>
      </c>
      <c r="F233" t="s">
        <v>134</v>
      </c>
      <c r="G233" s="20">
        <v>0</v>
      </c>
    </row>
    <row r="234" spans="1:7" outlineLevel="2" x14ac:dyDescent="0.2">
      <c r="A234" s="17" t="s">
        <v>177</v>
      </c>
      <c r="B234" s="18">
        <v>36999</v>
      </c>
      <c r="C234" t="s">
        <v>1284</v>
      </c>
      <c r="D234" t="s">
        <v>1280</v>
      </c>
      <c r="E234" t="s">
        <v>1604</v>
      </c>
      <c r="F234" t="s">
        <v>1286</v>
      </c>
      <c r="G234" s="20">
        <v>2448</v>
      </c>
    </row>
    <row r="235" spans="1:7" outlineLevel="2" x14ac:dyDescent="0.2">
      <c r="A235" s="17" t="s">
        <v>178</v>
      </c>
      <c r="B235" s="18">
        <v>36999</v>
      </c>
      <c r="C235" t="s">
        <v>1369</v>
      </c>
      <c r="D235" t="s">
        <v>1280</v>
      </c>
      <c r="E235" t="s">
        <v>1604</v>
      </c>
      <c r="F235" t="s">
        <v>1286</v>
      </c>
      <c r="G235" s="20">
        <v>0</v>
      </c>
    </row>
    <row r="236" spans="1:7" outlineLevel="2" x14ac:dyDescent="0.2">
      <c r="A236" s="17" t="s">
        <v>179</v>
      </c>
      <c r="B236" s="18">
        <v>36999</v>
      </c>
      <c r="C236" t="s">
        <v>1369</v>
      </c>
      <c r="D236" t="s">
        <v>1280</v>
      </c>
      <c r="E236" t="s">
        <v>1604</v>
      </c>
      <c r="F236" t="s">
        <v>1286</v>
      </c>
      <c r="G236" s="20">
        <v>0</v>
      </c>
    </row>
    <row r="237" spans="1:7" outlineLevel="2" x14ac:dyDescent="0.2">
      <c r="A237" s="17" t="s">
        <v>180</v>
      </c>
      <c r="B237" s="18">
        <v>37000</v>
      </c>
      <c r="C237" t="s">
        <v>212</v>
      </c>
      <c r="D237" t="s">
        <v>1280</v>
      </c>
      <c r="E237" t="s">
        <v>1604</v>
      </c>
      <c r="F237" t="s">
        <v>134</v>
      </c>
      <c r="G237" s="20">
        <v>0</v>
      </c>
    </row>
    <row r="238" spans="1:7" outlineLevel="2" x14ac:dyDescent="0.2">
      <c r="A238" s="17" t="s">
        <v>182</v>
      </c>
      <c r="B238" s="18">
        <v>37000</v>
      </c>
      <c r="C238" t="s">
        <v>166</v>
      </c>
      <c r="D238" t="s">
        <v>1280</v>
      </c>
      <c r="E238" t="s">
        <v>1604</v>
      </c>
      <c r="F238" t="s">
        <v>1286</v>
      </c>
      <c r="G238" s="20">
        <v>0</v>
      </c>
    </row>
    <row r="239" spans="1:7" outlineLevel="2" x14ac:dyDescent="0.2">
      <c r="A239" s="17" t="s">
        <v>183</v>
      </c>
      <c r="B239" s="18">
        <v>37000</v>
      </c>
      <c r="C239" t="s">
        <v>1369</v>
      </c>
      <c r="D239" t="s">
        <v>1280</v>
      </c>
      <c r="E239" t="s">
        <v>1604</v>
      </c>
      <c r="F239" t="s">
        <v>1286</v>
      </c>
      <c r="G239" s="20">
        <v>0</v>
      </c>
    </row>
    <row r="240" spans="1:7" outlineLevel="2" x14ac:dyDescent="0.2">
      <c r="A240" s="17" t="s">
        <v>213</v>
      </c>
      <c r="B240" s="18">
        <v>37000</v>
      </c>
      <c r="C240" t="s">
        <v>1369</v>
      </c>
      <c r="D240" t="s">
        <v>1280</v>
      </c>
      <c r="E240" t="s">
        <v>1054</v>
      </c>
      <c r="F240" t="s">
        <v>1286</v>
      </c>
      <c r="G240" s="20">
        <v>0</v>
      </c>
    </row>
    <row r="241" spans="1:7" outlineLevel="2" x14ac:dyDescent="0.2">
      <c r="A241" s="17" t="s">
        <v>214</v>
      </c>
      <c r="B241" s="18">
        <v>37001</v>
      </c>
      <c r="C241" t="s">
        <v>149</v>
      </c>
      <c r="D241" t="s">
        <v>1280</v>
      </c>
      <c r="E241" t="s">
        <v>215</v>
      </c>
      <c r="F241" t="s">
        <v>1286</v>
      </c>
      <c r="G241" s="20">
        <v>200</v>
      </c>
    </row>
    <row r="242" spans="1:7" outlineLevel="2" x14ac:dyDescent="0.2">
      <c r="A242" s="17" t="s">
        <v>186</v>
      </c>
      <c r="B242" s="18">
        <v>37001</v>
      </c>
      <c r="C242" t="s">
        <v>1369</v>
      </c>
      <c r="D242" t="s">
        <v>1280</v>
      </c>
      <c r="E242" t="s">
        <v>1604</v>
      </c>
      <c r="F242" t="s">
        <v>1286</v>
      </c>
      <c r="G242" s="20">
        <v>0</v>
      </c>
    </row>
    <row r="243" spans="1:7" outlineLevel="2" x14ac:dyDescent="0.2">
      <c r="A243" s="17" t="s">
        <v>148</v>
      </c>
      <c r="B243" s="18">
        <v>37001</v>
      </c>
      <c r="C243" t="s">
        <v>149</v>
      </c>
      <c r="D243" t="s">
        <v>1280</v>
      </c>
      <c r="E243" t="s">
        <v>1604</v>
      </c>
      <c r="F243" t="s">
        <v>1286</v>
      </c>
      <c r="G243" s="20">
        <v>1887</v>
      </c>
    </row>
    <row r="244" spans="1:7" outlineLevel="2" x14ac:dyDescent="0.2">
      <c r="A244" s="17" t="s">
        <v>187</v>
      </c>
      <c r="B244" s="18">
        <v>37005</v>
      </c>
      <c r="C244" t="s">
        <v>166</v>
      </c>
      <c r="D244" t="s">
        <v>1280</v>
      </c>
      <c r="E244" t="s">
        <v>1604</v>
      </c>
      <c r="F244" t="s">
        <v>1286</v>
      </c>
      <c r="G244" s="20">
        <v>0</v>
      </c>
    </row>
    <row r="245" spans="1:7" outlineLevel="2" x14ac:dyDescent="0.2">
      <c r="A245" s="17" t="s">
        <v>189</v>
      </c>
      <c r="B245" s="18">
        <v>37005</v>
      </c>
      <c r="C245" t="s">
        <v>1369</v>
      </c>
      <c r="D245" t="s">
        <v>1280</v>
      </c>
      <c r="E245" t="s">
        <v>1604</v>
      </c>
      <c r="F245" t="s">
        <v>1286</v>
      </c>
      <c r="G245" s="20">
        <v>0</v>
      </c>
    </row>
    <row r="246" spans="1:7" outlineLevel="2" x14ac:dyDescent="0.2">
      <c r="A246" s="17" t="s">
        <v>188</v>
      </c>
      <c r="B246" s="18">
        <v>37005</v>
      </c>
      <c r="C246" t="s">
        <v>1389</v>
      </c>
      <c r="D246" t="s">
        <v>1280</v>
      </c>
      <c r="E246" t="s">
        <v>1604</v>
      </c>
      <c r="F246" t="s">
        <v>1286</v>
      </c>
      <c r="G246" s="20">
        <v>0</v>
      </c>
    </row>
    <row r="247" spans="1:7" outlineLevel="2" x14ac:dyDescent="0.2">
      <c r="A247" s="17" t="s">
        <v>190</v>
      </c>
      <c r="B247" s="18">
        <v>37005</v>
      </c>
      <c r="C247" t="s">
        <v>1284</v>
      </c>
      <c r="D247" t="s">
        <v>1280</v>
      </c>
      <c r="E247" t="s">
        <v>1604</v>
      </c>
      <c r="F247" t="s">
        <v>1286</v>
      </c>
      <c r="G247" s="20">
        <v>200</v>
      </c>
    </row>
    <row r="248" spans="1:7" outlineLevel="2" x14ac:dyDescent="0.2">
      <c r="A248" s="17" t="s">
        <v>191</v>
      </c>
      <c r="B248" s="18">
        <v>37006</v>
      </c>
      <c r="C248" t="s">
        <v>1369</v>
      </c>
      <c r="D248" t="s">
        <v>1280</v>
      </c>
      <c r="E248" t="s">
        <v>1604</v>
      </c>
      <c r="F248" t="s">
        <v>1286</v>
      </c>
      <c r="G248" s="20">
        <v>0</v>
      </c>
    </row>
    <row r="249" spans="1:7" outlineLevel="2" x14ac:dyDescent="0.2">
      <c r="A249" s="17" t="s">
        <v>192</v>
      </c>
      <c r="B249" s="18">
        <v>37006</v>
      </c>
      <c r="C249" t="s">
        <v>1369</v>
      </c>
      <c r="D249" t="s">
        <v>1280</v>
      </c>
      <c r="E249" t="s">
        <v>1604</v>
      </c>
      <c r="F249" t="s">
        <v>1286</v>
      </c>
      <c r="G249" s="20">
        <v>0</v>
      </c>
    </row>
    <row r="250" spans="1:7" outlineLevel="2" x14ac:dyDescent="0.2">
      <c r="A250" s="17" t="s">
        <v>193</v>
      </c>
      <c r="B250" s="18">
        <v>37006</v>
      </c>
      <c r="C250" t="s">
        <v>1389</v>
      </c>
      <c r="D250" t="s">
        <v>1280</v>
      </c>
      <c r="E250" t="s">
        <v>1604</v>
      </c>
      <c r="F250" t="s">
        <v>1286</v>
      </c>
      <c r="G250" s="20">
        <v>173744</v>
      </c>
    </row>
    <row r="251" spans="1:7" outlineLevel="2" x14ac:dyDescent="0.2">
      <c r="A251" s="17" t="s">
        <v>195</v>
      </c>
      <c r="B251" s="18">
        <v>37006</v>
      </c>
      <c r="C251" t="s">
        <v>1369</v>
      </c>
      <c r="D251" t="s">
        <v>1280</v>
      </c>
      <c r="E251" t="s">
        <v>1604</v>
      </c>
      <c r="F251" t="s">
        <v>1286</v>
      </c>
      <c r="G251" s="20">
        <v>0</v>
      </c>
    </row>
    <row r="252" spans="1:7" outlineLevel="2" x14ac:dyDescent="0.2">
      <c r="A252" s="17" t="s">
        <v>196</v>
      </c>
      <c r="B252" s="18">
        <v>37007</v>
      </c>
      <c r="C252" t="s">
        <v>1369</v>
      </c>
      <c r="D252" t="s">
        <v>1280</v>
      </c>
      <c r="E252" t="s">
        <v>1604</v>
      </c>
      <c r="F252" t="s">
        <v>1286</v>
      </c>
      <c r="G252" s="20">
        <v>0</v>
      </c>
    </row>
    <row r="253" spans="1:7" outlineLevel="2" x14ac:dyDescent="0.2">
      <c r="A253" s="17" t="s">
        <v>197</v>
      </c>
      <c r="B253" s="18">
        <v>37007</v>
      </c>
      <c r="C253" t="s">
        <v>1369</v>
      </c>
      <c r="D253" t="s">
        <v>1280</v>
      </c>
      <c r="E253" t="s">
        <v>1604</v>
      </c>
      <c r="F253" t="s">
        <v>1286</v>
      </c>
      <c r="G253" s="20">
        <v>0</v>
      </c>
    </row>
    <row r="254" spans="1:7" outlineLevel="2" x14ac:dyDescent="0.2">
      <c r="A254" s="17" t="s">
        <v>198</v>
      </c>
      <c r="B254" s="18">
        <v>37007</v>
      </c>
      <c r="C254" t="s">
        <v>1369</v>
      </c>
      <c r="D254" t="s">
        <v>1280</v>
      </c>
      <c r="E254" t="s">
        <v>1604</v>
      </c>
      <c r="F254" t="s">
        <v>1286</v>
      </c>
      <c r="G254" s="20">
        <v>594</v>
      </c>
    </row>
    <row r="255" spans="1:7" outlineLevel="2" x14ac:dyDescent="0.2">
      <c r="A255" s="17" t="s">
        <v>199</v>
      </c>
      <c r="B255" s="18">
        <v>37007</v>
      </c>
      <c r="C255" t="s">
        <v>166</v>
      </c>
      <c r="D255" t="s">
        <v>1280</v>
      </c>
      <c r="E255" t="s">
        <v>1604</v>
      </c>
      <c r="F255" t="s">
        <v>1286</v>
      </c>
      <c r="G255" s="20">
        <v>1465</v>
      </c>
    </row>
    <row r="256" spans="1:7" outlineLevel="2" x14ac:dyDescent="0.2">
      <c r="A256" s="17" t="s">
        <v>201</v>
      </c>
      <c r="B256" s="18">
        <v>37008</v>
      </c>
      <c r="C256" t="s">
        <v>1369</v>
      </c>
      <c r="D256" t="s">
        <v>1280</v>
      </c>
      <c r="E256" t="s">
        <v>1604</v>
      </c>
      <c r="F256" t="s">
        <v>1286</v>
      </c>
      <c r="G256" s="20">
        <v>0</v>
      </c>
    </row>
    <row r="257" spans="1:7" outlineLevel="2" x14ac:dyDescent="0.2">
      <c r="A257" s="17" t="s">
        <v>203</v>
      </c>
      <c r="B257" s="18">
        <v>37008</v>
      </c>
      <c r="C257" t="s">
        <v>1369</v>
      </c>
      <c r="D257" t="s">
        <v>1280</v>
      </c>
      <c r="E257" t="s">
        <v>1604</v>
      </c>
      <c r="F257" t="s">
        <v>1286</v>
      </c>
      <c r="G257" s="20">
        <v>0</v>
      </c>
    </row>
    <row r="258" spans="1:7" outlineLevel="2" x14ac:dyDescent="0.2">
      <c r="A258" s="17" t="s">
        <v>200</v>
      </c>
      <c r="B258" s="18">
        <v>37008</v>
      </c>
      <c r="C258" t="s">
        <v>194</v>
      </c>
      <c r="D258" t="s">
        <v>1280</v>
      </c>
      <c r="E258" t="s">
        <v>1604</v>
      </c>
      <c r="F258" t="s">
        <v>1286</v>
      </c>
      <c r="G258" s="20">
        <v>1450</v>
      </c>
    </row>
    <row r="259" spans="1:7" outlineLevel="2" x14ac:dyDescent="0.2">
      <c r="A259" s="17" t="s">
        <v>209</v>
      </c>
      <c r="B259" s="18">
        <v>37011</v>
      </c>
      <c r="C259" t="s">
        <v>166</v>
      </c>
      <c r="D259" t="s">
        <v>1280</v>
      </c>
      <c r="E259" t="s">
        <v>1604</v>
      </c>
      <c r="F259" t="s">
        <v>1286</v>
      </c>
      <c r="G259" s="20">
        <v>0</v>
      </c>
    </row>
    <row r="260" spans="1:7" outlineLevel="2" x14ac:dyDescent="0.2">
      <c r="A260" s="17" t="s">
        <v>208</v>
      </c>
      <c r="B260" s="18">
        <v>37011</v>
      </c>
      <c r="C260" t="s">
        <v>1369</v>
      </c>
      <c r="D260" t="s">
        <v>1280</v>
      </c>
      <c r="E260" t="s">
        <v>1604</v>
      </c>
      <c r="F260" t="s">
        <v>1286</v>
      </c>
      <c r="G260" s="20">
        <v>0</v>
      </c>
    </row>
    <row r="261" spans="1:7" outlineLevel="2" x14ac:dyDescent="0.2">
      <c r="A261" s="17" t="s">
        <v>207</v>
      </c>
      <c r="B261" s="18">
        <v>37011</v>
      </c>
      <c r="C261" t="s">
        <v>1369</v>
      </c>
      <c r="D261" t="s">
        <v>1280</v>
      </c>
      <c r="E261" t="s">
        <v>1604</v>
      </c>
      <c r="F261" t="s">
        <v>1286</v>
      </c>
      <c r="G261" s="20">
        <v>0</v>
      </c>
    </row>
    <row r="262" spans="1:7" outlineLevel="2" x14ac:dyDescent="0.2">
      <c r="A262" s="17" t="s">
        <v>216</v>
      </c>
      <c r="B262" s="18">
        <v>37011</v>
      </c>
      <c r="C262" t="s">
        <v>166</v>
      </c>
      <c r="D262" t="s">
        <v>1280</v>
      </c>
      <c r="E262" t="s">
        <v>1604</v>
      </c>
      <c r="F262" t="s">
        <v>1286</v>
      </c>
      <c r="G262" s="20">
        <v>0</v>
      </c>
    </row>
    <row r="263" spans="1:7" outlineLevel="2" x14ac:dyDescent="0.2">
      <c r="A263" s="17" t="s">
        <v>204</v>
      </c>
      <c r="B263" s="18">
        <v>37011</v>
      </c>
      <c r="C263" t="s">
        <v>166</v>
      </c>
      <c r="D263" t="s">
        <v>1280</v>
      </c>
      <c r="E263" t="s">
        <v>1604</v>
      </c>
      <c r="F263" t="s">
        <v>1286</v>
      </c>
      <c r="G263" s="20">
        <v>0</v>
      </c>
    </row>
    <row r="264" spans="1:7" outlineLevel="2" x14ac:dyDescent="0.2">
      <c r="A264" s="17" t="s">
        <v>204</v>
      </c>
      <c r="B264" s="18">
        <v>37011</v>
      </c>
      <c r="C264" t="s">
        <v>166</v>
      </c>
      <c r="D264" t="s">
        <v>1280</v>
      </c>
      <c r="E264" t="s">
        <v>1604</v>
      </c>
      <c r="F264" t="s">
        <v>1286</v>
      </c>
      <c r="G264" s="20">
        <v>0</v>
      </c>
    </row>
    <row r="265" spans="1:7" outlineLevel="1" x14ac:dyDescent="0.2">
      <c r="A265" s="51">
        <f>SUBTOTAL(3,A165:A264)</f>
        <v>100</v>
      </c>
      <c r="B265" s="24"/>
      <c r="C265" s="25"/>
      <c r="D265" s="27" t="s">
        <v>2229</v>
      </c>
      <c r="E265" s="25"/>
      <c r="F265" s="25"/>
      <c r="G265" s="48">
        <f>SUM(G165:G264)</f>
        <v>470145</v>
      </c>
    </row>
    <row r="266" spans="1:7" outlineLevel="2" x14ac:dyDescent="0.2">
      <c r="A266" s="17" t="s">
        <v>217</v>
      </c>
      <c r="B266" s="18">
        <v>36983</v>
      </c>
      <c r="C266" t="s">
        <v>218</v>
      </c>
      <c r="D266" t="s">
        <v>1418</v>
      </c>
      <c r="E266" t="s">
        <v>1419</v>
      </c>
      <c r="F266" t="s">
        <v>1435</v>
      </c>
      <c r="G266" s="19">
        <v>2275</v>
      </c>
    </row>
    <row r="267" spans="1:7" outlineLevel="2" x14ac:dyDescent="0.2">
      <c r="A267" s="17" t="s">
        <v>219</v>
      </c>
      <c r="B267" s="18">
        <v>36983</v>
      </c>
      <c r="C267" t="s">
        <v>220</v>
      </c>
      <c r="D267" t="s">
        <v>1418</v>
      </c>
      <c r="E267" t="s">
        <v>1419</v>
      </c>
      <c r="F267" t="s">
        <v>1435</v>
      </c>
      <c r="G267" s="19">
        <v>2062</v>
      </c>
    </row>
    <row r="268" spans="1:7" outlineLevel="2" x14ac:dyDescent="0.2">
      <c r="A268" s="17" t="s">
        <v>221</v>
      </c>
      <c r="B268" s="18">
        <v>36993</v>
      </c>
      <c r="C268" t="s">
        <v>222</v>
      </c>
      <c r="D268" t="s">
        <v>1418</v>
      </c>
      <c r="E268" t="s">
        <v>1419</v>
      </c>
      <c r="F268" t="s">
        <v>223</v>
      </c>
      <c r="G268" s="19">
        <v>18075</v>
      </c>
    </row>
    <row r="269" spans="1:7" outlineLevel="2" x14ac:dyDescent="0.2">
      <c r="A269" s="17" t="s">
        <v>224</v>
      </c>
      <c r="B269" s="18">
        <v>36993</v>
      </c>
      <c r="C269" t="s">
        <v>222</v>
      </c>
      <c r="D269" t="s">
        <v>1418</v>
      </c>
      <c r="E269" t="s">
        <v>1419</v>
      </c>
      <c r="F269" t="s">
        <v>223</v>
      </c>
      <c r="G269" s="19">
        <v>18075</v>
      </c>
    </row>
    <row r="270" spans="1:7" outlineLevel="2" x14ac:dyDescent="0.2">
      <c r="A270" s="17" t="s">
        <v>225</v>
      </c>
      <c r="B270" s="18">
        <v>36997</v>
      </c>
      <c r="C270" t="s">
        <v>1425</v>
      </c>
      <c r="D270" t="s">
        <v>1418</v>
      </c>
      <c r="E270" t="s">
        <v>1419</v>
      </c>
      <c r="F270" t="s">
        <v>1427</v>
      </c>
      <c r="G270" s="19">
        <v>15050</v>
      </c>
    </row>
    <row r="271" spans="1:7" outlineLevel="2" x14ac:dyDescent="0.2">
      <c r="A271" s="17" t="s">
        <v>226</v>
      </c>
      <c r="B271" s="18">
        <v>37005</v>
      </c>
      <c r="C271" t="s">
        <v>227</v>
      </c>
      <c r="D271" t="s">
        <v>1418</v>
      </c>
      <c r="E271" t="s">
        <v>1419</v>
      </c>
      <c r="F271" t="s">
        <v>1435</v>
      </c>
      <c r="G271" s="19">
        <v>7906</v>
      </c>
    </row>
    <row r="272" spans="1:7" outlineLevel="2" x14ac:dyDescent="0.2">
      <c r="A272" s="17" t="s">
        <v>2248</v>
      </c>
      <c r="B272" s="18">
        <v>37005</v>
      </c>
      <c r="C272" t="s">
        <v>2249</v>
      </c>
      <c r="D272" t="s">
        <v>1418</v>
      </c>
      <c r="E272" t="s">
        <v>1419</v>
      </c>
      <c r="F272" t="s">
        <v>1427</v>
      </c>
      <c r="G272" s="19">
        <v>673863</v>
      </c>
    </row>
    <row r="273" spans="1:7" outlineLevel="2" x14ac:dyDescent="0.2">
      <c r="A273" s="17">
        <v>708489</v>
      </c>
      <c r="B273" s="18">
        <v>36983</v>
      </c>
      <c r="C273" t="s">
        <v>228</v>
      </c>
      <c r="D273" t="s">
        <v>1418</v>
      </c>
      <c r="E273" t="s">
        <v>229</v>
      </c>
      <c r="F273" t="s">
        <v>223</v>
      </c>
      <c r="G273" s="19">
        <v>6760.32</v>
      </c>
    </row>
    <row r="274" spans="1:7" outlineLevel="2" x14ac:dyDescent="0.2">
      <c r="A274" s="17">
        <v>699215</v>
      </c>
      <c r="B274" s="18">
        <v>36983</v>
      </c>
      <c r="C274" t="s">
        <v>220</v>
      </c>
      <c r="D274" t="s">
        <v>1418</v>
      </c>
      <c r="E274" t="s">
        <v>229</v>
      </c>
      <c r="F274" t="s">
        <v>1435</v>
      </c>
      <c r="G274" s="19">
        <v>48</v>
      </c>
    </row>
    <row r="275" spans="1:7" outlineLevel="2" x14ac:dyDescent="0.2">
      <c r="A275" s="17">
        <v>717578</v>
      </c>
      <c r="B275" s="18">
        <v>36986</v>
      </c>
      <c r="C275" t="s">
        <v>230</v>
      </c>
      <c r="D275" t="s">
        <v>1418</v>
      </c>
      <c r="E275" t="s">
        <v>229</v>
      </c>
      <c r="F275" t="s">
        <v>223</v>
      </c>
      <c r="G275" s="19">
        <v>1437.5</v>
      </c>
    </row>
    <row r="276" spans="1:7" outlineLevel="2" x14ac:dyDescent="0.2">
      <c r="A276" s="17">
        <v>720260</v>
      </c>
      <c r="B276" s="18">
        <v>36987</v>
      </c>
      <c r="C276" t="s">
        <v>231</v>
      </c>
      <c r="D276" t="s">
        <v>1418</v>
      </c>
      <c r="E276" t="s">
        <v>229</v>
      </c>
      <c r="F276" t="s">
        <v>1452</v>
      </c>
      <c r="G276" s="19">
        <v>2400</v>
      </c>
    </row>
    <row r="277" spans="1:7" outlineLevel="2" x14ac:dyDescent="0.2">
      <c r="A277" s="17">
        <v>721689</v>
      </c>
      <c r="B277" s="18">
        <v>36990</v>
      </c>
      <c r="C277" t="s">
        <v>231</v>
      </c>
      <c r="D277" t="s">
        <v>1418</v>
      </c>
      <c r="E277" t="s">
        <v>229</v>
      </c>
      <c r="F277" t="s">
        <v>1452</v>
      </c>
      <c r="G277" s="19">
        <v>1255</v>
      </c>
    </row>
    <row r="278" spans="1:7" outlineLevel="2" x14ac:dyDescent="0.2">
      <c r="A278" s="17">
        <v>725379</v>
      </c>
      <c r="B278" s="18">
        <v>36991</v>
      </c>
      <c r="C278" t="s">
        <v>1704</v>
      </c>
      <c r="D278" t="s">
        <v>1418</v>
      </c>
      <c r="E278" t="s">
        <v>229</v>
      </c>
      <c r="F278" t="s">
        <v>1430</v>
      </c>
      <c r="G278" s="19">
        <v>15500</v>
      </c>
    </row>
    <row r="279" spans="1:7" outlineLevel="2" x14ac:dyDescent="0.2">
      <c r="A279" s="17" t="s">
        <v>232</v>
      </c>
      <c r="B279" s="18">
        <v>36997</v>
      </c>
      <c r="C279" t="s">
        <v>233</v>
      </c>
      <c r="D279" t="s">
        <v>1418</v>
      </c>
      <c r="E279" t="s">
        <v>229</v>
      </c>
      <c r="F279" t="s">
        <v>234</v>
      </c>
      <c r="G279" s="19">
        <v>150517</v>
      </c>
    </row>
    <row r="280" spans="1:7" outlineLevel="2" x14ac:dyDescent="0.2">
      <c r="A280" s="17" t="s">
        <v>235</v>
      </c>
      <c r="B280" s="18">
        <v>36999</v>
      </c>
      <c r="C280" t="s">
        <v>1554</v>
      </c>
      <c r="D280" t="s">
        <v>1418</v>
      </c>
      <c r="E280" t="s">
        <v>229</v>
      </c>
      <c r="F280" t="s">
        <v>1427</v>
      </c>
      <c r="G280" s="19">
        <v>153.80000000000001</v>
      </c>
    </row>
    <row r="281" spans="1:7" outlineLevel="2" x14ac:dyDescent="0.2">
      <c r="A281" s="17" t="s">
        <v>236</v>
      </c>
      <c r="B281" s="18">
        <v>36999</v>
      </c>
      <c r="C281" t="s">
        <v>237</v>
      </c>
      <c r="D281" t="s">
        <v>1418</v>
      </c>
      <c r="E281" t="s">
        <v>229</v>
      </c>
      <c r="F281" t="s">
        <v>1427</v>
      </c>
      <c r="G281" s="19">
        <v>15250</v>
      </c>
    </row>
    <row r="282" spans="1:7" outlineLevel="2" x14ac:dyDescent="0.2">
      <c r="A282" s="17" t="s">
        <v>238</v>
      </c>
      <c r="B282" s="18">
        <v>36999</v>
      </c>
      <c r="C282" t="s">
        <v>1554</v>
      </c>
      <c r="D282" t="s">
        <v>1418</v>
      </c>
      <c r="E282" t="s">
        <v>229</v>
      </c>
      <c r="F282" t="s">
        <v>1427</v>
      </c>
      <c r="G282" s="19">
        <v>3177.5</v>
      </c>
    </row>
    <row r="283" spans="1:7" outlineLevel="2" x14ac:dyDescent="0.2">
      <c r="A283" s="17" t="s">
        <v>239</v>
      </c>
      <c r="B283" s="18">
        <v>36999</v>
      </c>
      <c r="C283" t="s">
        <v>1554</v>
      </c>
      <c r="D283" t="s">
        <v>1418</v>
      </c>
      <c r="E283" t="s">
        <v>229</v>
      </c>
      <c r="F283" t="s">
        <v>1427</v>
      </c>
      <c r="G283" s="19">
        <v>3177.5</v>
      </c>
    </row>
    <row r="284" spans="1:7" outlineLevel="2" x14ac:dyDescent="0.2">
      <c r="A284" s="17" t="s">
        <v>240</v>
      </c>
      <c r="B284" s="18">
        <v>37001</v>
      </c>
      <c r="C284" t="s">
        <v>241</v>
      </c>
      <c r="D284" t="s">
        <v>1418</v>
      </c>
      <c r="E284" t="s">
        <v>229</v>
      </c>
      <c r="F284" t="s">
        <v>1427</v>
      </c>
      <c r="G284" s="19">
        <v>16800</v>
      </c>
    </row>
    <row r="285" spans="1:7" outlineLevel="2" x14ac:dyDescent="0.2">
      <c r="A285" s="17" t="s">
        <v>240</v>
      </c>
      <c r="B285" s="18">
        <v>37001</v>
      </c>
      <c r="C285" t="s">
        <v>241</v>
      </c>
      <c r="D285" t="s">
        <v>1418</v>
      </c>
      <c r="E285" t="s">
        <v>229</v>
      </c>
      <c r="F285" t="s">
        <v>1427</v>
      </c>
      <c r="G285" s="19">
        <v>640</v>
      </c>
    </row>
    <row r="286" spans="1:7" outlineLevel="2" x14ac:dyDescent="0.2">
      <c r="A286" s="17" t="s">
        <v>240</v>
      </c>
      <c r="B286" s="18">
        <v>37001</v>
      </c>
      <c r="C286" t="s">
        <v>241</v>
      </c>
      <c r="D286" t="s">
        <v>1418</v>
      </c>
      <c r="E286" t="s">
        <v>229</v>
      </c>
      <c r="F286" t="s">
        <v>1427</v>
      </c>
      <c r="G286" s="19">
        <v>2100</v>
      </c>
    </row>
    <row r="287" spans="1:7" outlineLevel="2" x14ac:dyDescent="0.2">
      <c r="A287" s="17" t="s">
        <v>242</v>
      </c>
      <c r="B287" s="18">
        <v>37001</v>
      </c>
      <c r="C287" t="s">
        <v>1590</v>
      </c>
      <c r="D287" t="s">
        <v>1418</v>
      </c>
      <c r="E287" t="s">
        <v>229</v>
      </c>
      <c r="F287" t="s">
        <v>1435</v>
      </c>
      <c r="G287" s="19">
        <v>465</v>
      </c>
    </row>
    <row r="288" spans="1:7" outlineLevel="2" x14ac:dyDescent="0.2">
      <c r="A288" s="17" t="s">
        <v>243</v>
      </c>
      <c r="B288" s="18">
        <v>37001</v>
      </c>
      <c r="C288" t="s">
        <v>244</v>
      </c>
      <c r="D288" t="s">
        <v>1418</v>
      </c>
      <c r="E288" t="s">
        <v>229</v>
      </c>
      <c r="F288" t="s">
        <v>223</v>
      </c>
      <c r="G288" s="19">
        <v>620</v>
      </c>
    </row>
    <row r="289" spans="1:7" outlineLevel="2" x14ac:dyDescent="0.2">
      <c r="A289" s="17" t="s">
        <v>245</v>
      </c>
      <c r="B289" s="18">
        <v>37001</v>
      </c>
      <c r="C289" t="s">
        <v>244</v>
      </c>
      <c r="D289" t="s">
        <v>1418</v>
      </c>
      <c r="E289" t="s">
        <v>229</v>
      </c>
      <c r="F289" t="s">
        <v>223</v>
      </c>
      <c r="G289" s="19">
        <v>232.5</v>
      </c>
    </row>
    <row r="290" spans="1:7" outlineLevel="2" x14ac:dyDescent="0.2">
      <c r="A290" s="17" t="s">
        <v>245</v>
      </c>
      <c r="B290" s="18">
        <v>37001</v>
      </c>
      <c r="C290" t="s">
        <v>244</v>
      </c>
      <c r="D290" t="s">
        <v>1418</v>
      </c>
      <c r="E290" t="s">
        <v>229</v>
      </c>
      <c r="F290" t="s">
        <v>223</v>
      </c>
      <c r="G290" s="19">
        <v>62</v>
      </c>
    </row>
    <row r="291" spans="1:7" outlineLevel="2" x14ac:dyDescent="0.2">
      <c r="A291" s="17" t="s">
        <v>246</v>
      </c>
      <c r="B291" s="18">
        <v>37001</v>
      </c>
      <c r="C291" t="s">
        <v>247</v>
      </c>
      <c r="D291" t="s">
        <v>1418</v>
      </c>
      <c r="E291" t="s">
        <v>229</v>
      </c>
      <c r="F291" t="s">
        <v>223</v>
      </c>
      <c r="G291" s="19">
        <v>155</v>
      </c>
    </row>
    <row r="292" spans="1:7" outlineLevel="2" x14ac:dyDescent="0.2">
      <c r="A292" s="17" t="s">
        <v>248</v>
      </c>
      <c r="B292" s="18">
        <v>37004</v>
      </c>
      <c r="C292" t="s">
        <v>249</v>
      </c>
      <c r="D292" t="s">
        <v>1418</v>
      </c>
      <c r="E292" t="s">
        <v>229</v>
      </c>
      <c r="F292" t="s">
        <v>250</v>
      </c>
      <c r="G292" s="19">
        <v>534187</v>
      </c>
    </row>
    <row r="293" spans="1:7" outlineLevel="2" x14ac:dyDescent="0.2">
      <c r="A293" s="17" t="s">
        <v>251</v>
      </c>
      <c r="B293" s="18">
        <v>37004</v>
      </c>
      <c r="C293" t="s">
        <v>222</v>
      </c>
      <c r="D293" t="s">
        <v>1418</v>
      </c>
      <c r="E293" t="s">
        <v>229</v>
      </c>
      <c r="F293" t="s">
        <v>223</v>
      </c>
      <c r="G293" s="19">
        <v>310</v>
      </c>
    </row>
    <row r="294" spans="1:7" outlineLevel="2" x14ac:dyDescent="0.2">
      <c r="A294" s="17" t="s">
        <v>252</v>
      </c>
      <c r="B294" s="18">
        <v>37005</v>
      </c>
      <c r="C294" t="s">
        <v>253</v>
      </c>
      <c r="D294" t="s">
        <v>1418</v>
      </c>
      <c r="E294" t="s">
        <v>229</v>
      </c>
      <c r="F294" t="s">
        <v>1427</v>
      </c>
      <c r="G294" s="19">
        <v>125</v>
      </c>
    </row>
    <row r="295" spans="1:7" outlineLevel="2" x14ac:dyDescent="0.2">
      <c r="A295" s="17" t="s">
        <v>254</v>
      </c>
      <c r="B295" s="18">
        <v>37005</v>
      </c>
      <c r="C295" t="s">
        <v>241</v>
      </c>
      <c r="D295" t="s">
        <v>1418</v>
      </c>
      <c r="E295" t="s">
        <v>229</v>
      </c>
      <c r="F295" t="s">
        <v>1427</v>
      </c>
      <c r="G295" s="19">
        <v>26100</v>
      </c>
    </row>
    <row r="296" spans="1:7" outlineLevel="2" x14ac:dyDescent="0.2">
      <c r="A296" s="17" t="s">
        <v>255</v>
      </c>
      <c r="B296" s="18">
        <v>37006</v>
      </c>
      <c r="C296" t="s">
        <v>1478</v>
      </c>
      <c r="D296" t="s">
        <v>1418</v>
      </c>
      <c r="E296" t="s">
        <v>229</v>
      </c>
      <c r="F296" t="s">
        <v>1435</v>
      </c>
      <c r="G296" s="19">
        <v>310</v>
      </c>
    </row>
    <row r="297" spans="1:7" outlineLevel="2" x14ac:dyDescent="0.2">
      <c r="A297" s="17" t="s">
        <v>256</v>
      </c>
      <c r="B297" s="18">
        <v>37006</v>
      </c>
      <c r="C297" t="s">
        <v>222</v>
      </c>
      <c r="D297" t="s">
        <v>1418</v>
      </c>
      <c r="E297" t="s">
        <v>229</v>
      </c>
      <c r="F297" t="s">
        <v>223</v>
      </c>
      <c r="G297" s="19">
        <v>3255</v>
      </c>
    </row>
    <row r="298" spans="1:7" outlineLevel="2" x14ac:dyDescent="0.2">
      <c r="A298" s="17" t="s">
        <v>257</v>
      </c>
      <c r="B298" s="18">
        <v>37006</v>
      </c>
      <c r="C298" t="s">
        <v>1590</v>
      </c>
      <c r="D298" t="s">
        <v>1418</v>
      </c>
      <c r="E298" t="s">
        <v>229</v>
      </c>
      <c r="F298" t="s">
        <v>1435</v>
      </c>
      <c r="G298" s="19">
        <v>775</v>
      </c>
    </row>
    <row r="299" spans="1:7" outlineLevel="2" x14ac:dyDescent="0.2">
      <c r="A299" s="17" t="s">
        <v>258</v>
      </c>
      <c r="B299" s="18">
        <v>37006</v>
      </c>
      <c r="C299" t="s">
        <v>1590</v>
      </c>
      <c r="D299" t="s">
        <v>1418</v>
      </c>
      <c r="E299" t="s">
        <v>229</v>
      </c>
      <c r="F299" t="s">
        <v>1435</v>
      </c>
      <c r="G299" s="19">
        <v>426</v>
      </c>
    </row>
    <row r="300" spans="1:7" outlineLevel="2" x14ac:dyDescent="0.2">
      <c r="A300" s="17" t="s">
        <v>259</v>
      </c>
      <c r="B300" s="18">
        <v>37006</v>
      </c>
      <c r="C300" t="s">
        <v>260</v>
      </c>
      <c r="D300" t="s">
        <v>1418</v>
      </c>
      <c r="E300" t="s">
        <v>229</v>
      </c>
      <c r="F300" t="s">
        <v>1435</v>
      </c>
      <c r="G300" s="19">
        <v>155</v>
      </c>
    </row>
    <row r="301" spans="1:7" outlineLevel="2" x14ac:dyDescent="0.2">
      <c r="A301" s="17" t="s">
        <v>261</v>
      </c>
      <c r="B301" s="18">
        <v>37006</v>
      </c>
      <c r="C301" t="s">
        <v>262</v>
      </c>
      <c r="D301" t="s">
        <v>1418</v>
      </c>
      <c r="E301" t="s">
        <v>229</v>
      </c>
      <c r="F301" t="s">
        <v>1445</v>
      </c>
      <c r="G301" s="19">
        <v>1550</v>
      </c>
    </row>
    <row r="302" spans="1:7" outlineLevel="2" x14ac:dyDescent="0.2">
      <c r="A302" s="17" t="s">
        <v>263</v>
      </c>
      <c r="B302" s="18">
        <v>37006</v>
      </c>
      <c r="C302" t="s">
        <v>264</v>
      </c>
      <c r="D302" t="s">
        <v>1418</v>
      </c>
      <c r="E302" t="s">
        <v>229</v>
      </c>
      <c r="F302" t="s">
        <v>1427</v>
      </c>
      <c r="G302" s="19">
        <v>1536</v>
      </c>
    </row>
    <row r="303" spans="1:7" outlineLevel="2" x14ac:dyDescent="0.2">
      <c r="A303" s="17">
        <v>755909</v>
      </c>
      <c r="B303" s="18">
        <v>37007</v>
      </c>
      <c r="C303" t="s">
        <v>265</v>
      </c>
      <c r="D303" t="s">
        <v>1418</v>
      </c>
      <c r="E303" t="s">
        <v>229</v>
      </c>
      <c r="F303" t="s">
        <v>266</v>
      </c>
      <c r="G303" s="19">
        <v>74.400000000000006</v>
      </c>
    </row>
    <row r="304" spans="1:7" outlineLevel="2" x14ac:dyDescent="0.2">
      <c r="A304" s="17">
        <v>755577</v>
      </c>
      <c r="B304" s="18">
        <v>37007</v>
      </c>
      <c r="C304" t="s">
        <v>267</v>
      </c>
      <c r="D304" t="s">
        <v>1418</v>
      </c>
      <c r="E304" t="s">
        <v>229</v>
      </c>
      <c r="F304" t="s">
        <v>1427</v>
      </c>
      <c r="G304" s="19">
        <v>0</v>
      </c>
    </row>
    <row r="305" spans="1:7" outlineLevel="2" x14ac:dyDescent="0.2">
      <c r="A305" s="17">
        <v>755737</v>
      </c>
      <c r="B305" s="18">
        <v>37007</v>
      </c>
      <c r="C305" t="s">
        <v>268</v>
      </c>
      <c r="D305" t="s">
        <v>1418</v>
      </c>
      <c r="E305" t="s">
        <v>229</v>
      </c>
      <c r="F305" t="s">
        <v>223</v>
      </c>
      <c r="G305" s="19">
        <v>0</v>
      </c>
    </row>
    <row r="306" spans="1:7" outlineLevel="2" x14ac:dyDescent="0.2">
      <c r="A306" s="17">
        <v>755877</v>
      </c>
      <c r="B306" s="18">
        <v>37007</v>
      </c>
      <c r="C306" t="s">
        <v>269</v>
      </c>
      <c r="D306" t="s">
        <v>1418</v>
      </c>
      <c r="E306" t="s">
        <v>229</v>
      </c>
      <c r="F306" t="s">
        <v>223</v>
      </c>
      <c r="G306" s="19">
        <v>0</v>
      </c>
    </row>
    <row r="307" spans="1:7" outlineLevel="2" x14ac:dyDescent="0.2">
      <c r="A307" s="17">
        <v>755913</v>
      </c>
      <c r="B307" s="18">
        <v>37007</v>
      </c>
      <c r="C307" t="s">
        <v>270</v>
      </c>
      <c r="D307" t="s">
        <v>1418</v>
      </c>
      <c r="E307" t="s">
        <v>229</v>
      </c>
      <c r="F307" t="s">
        <v>223</v>
      </c>
      <c r="G307" s="19">
        <v>0</v>
      </c>
    </row>
    <row r="308" spans="1:7" outlineLevel="2" x14ac:dyDescent="0.2">
      <c r="A308" s="17">
        <v>749803</v>
      </c>
      <c r="B308" s="18">
        <v>37007</v>
      </c>
      <c r="C308" t="s">
        <v>268</v>
      </c>
      <c r="D308" t="s">
        <v>1418</v>
      </c>
      <c r="E308" t="s">
        <v>229</v>
      </c>
      <c r="F308" t="s">
        <v>223</v>
      </c>
      <c r="G308" s="19">
        <v>0</v>
      </c>
    </row>
    <row r="309" spans="1:7" outlineLevel="2" x14ac:dyDescent="0.2">
      <c r="A309" s="17">
        <v>753092</v>
      </c>
      <c r="B309" s="18">
        <v>37007</v>
      </c>
      <c r="C309" t="s">
        <v>1294</v>
      </c>
      <c r="D309" t="s">
        <v>1418</v>
      </c>
      <c r="E309" t="s">
        <v>229</v>
      </c>
      <c r="F309" t="s">
        <v>223</v>
      </c>
      <c r="G309" s="19">
        <v>0</v>
      </c>
    </row>
    <row r="310" spans="1:7" outlineLevel="2" x14ac:dyDescent="0.2">
      <c r="A310" s="17">
        <v>753091</v>
      </c>
      <c r="B310" s="18">
        <v>37007</v>
      </c>
      <c r="C310" t="s">
        <v>1096</v>
      </c>
      <c r="D310" t="s">
        <v>1418</v>
      </c>
      <c r="E310" t="s">
        <v>229</v>
      </c>
      <c r="F310" t="s">
        <v>223</v>
      </c>
      <c r="G310" s="19">
        <v>0</v>
      </c>
    </row>
    <row r="311" spans="1:7" outlineLevel="2" x14ac:dyDescent="0.2">
      <c r="A311" s="17">
        <v>755957</v>
      </c>
      <c r="B311" s="18">
        <v>37007</v>
      </c>
      <c r="C311" t="s">
        <v>271</v>
      </c>
      <c r="D311" t="s">
        <v>1418</v>
      </c>
      <c r="E311" t="s">
        <v>229</v>
      </c>
      <c r="F311" t="s">
        <v>223</v>
      </c>
      <c r="G311" s="19">
        <v>3255</v>
      </c>
    </row>
    <row r="312" spans="1:7" outlineLevel="2" x14ac:dyDescent="0.2">
      <c r="A312" s="17">
        <v>755667</v>
      </c>
      <c r="B312" s="18">
        <v>37007</v>
      </c>
      <c r="C312" t="s">
        <v>272</v>
      </c>
      <c r="D312" t="s">
        <v>1418</v>
      </c>
      <c r="E312" t="s">
        <v>229</v>
      </c>
      <c r="F312" t="s">
        <v>1686</v>
      </c>
      <c r="G312" s="19">
        <v>0</v>
      </c>
    </row>
    <row r="313" spans="1:7" outlineLevel="2" x14ac:dyDescent="0.2">
      <c r="A313" s="17">
        <v>753917</v>
      </c>
      <c r="B313" s="18">
        <v>37007</v>
      </c>
      <c r="C313" t="s">
        <v>273</v>
      </c>
      <c r="D313" t="s">
        <v>1418</v>
      </c>
      <c r="E313" t="s">
        <v>229</v>
      </c>
      <c r="F313" t="s">
        <v>1427</v>
      </c>
      <c r="G313" s="19">
        <v>0</v>
      </c>
    </row>
    <row r="314" spans="1:7" outlineLevel="2" x14ac:dyDescent="0.2">
      <c r="A314" s="17">
        <v>756582</v>
      </c>
      <c r="B314" s="18">
        <v>37007</v>
      </c>
      <c r="C314" t="s">
        <v>1590</v>
      </c>
      <c r="D314" t="s">
        <v>1418</v>
      </c>
      <c r="E314" t="s">
        <v>229</v>
      </c>
      <c r="F314" t="s">
        <v>1435</v>
      </c>
      <c r="G314" s="19">
        <v>24</v>
      </c>
    </row>
    <row r="315" spans="1:7" outlineLevel="2" x14ac:dyDescent="0.2">
      <c r="A315" s="17">
        <v>755982</v>
      </c>
      <c r="B315" s="18">
        <v>37007</v>
      </c>
      <c r="C315" t="s">
        <v>1590</v>
      </c>
      <c r="D315" t="s">
        <v>1418</v>
      </c>
      <c r="E315" t="s">
        <v>229</v>
      </c>
      <c r="F315" t="s">
        <v>1435</v>
      </c>
      <c r="G315" s="19">
        <v>357</v>
      </c>
    </row>
    <row r="316" spans="1:7" outlineLevel="2" x14ac:dyDescent="0.2">
      <c r="A316" s="17">
        <v>756658</v>
      </c>
      <c r="B316" s="18">
        <v>37007</v>
      </c>
      <c r="C316" t="s">
        <v>1590</v>
      </c>
      <c r="D316" t="s">
        <v>1418</v>
      </c>
      <c r="E316" t="s">
        <v>229</v>
      </c>
      <c r="F316" t="s">
        <v>1435</v>
      </c>
      <c r="G316" s="19">
        <v>0</v>
      </c>
    </row>
    <row r="317" spans="1:7" outlineLevel="2" x14ac:dyDescent="0.2">
      <c r="A317" s="17">
        <v>756634</v>
      </c>
      <c r="B317" s="18">
        <v>37007</v>
      </c>
      <c r="C317" t="s">
        <v>1457</v>
      </c>
      <c r="D317" t="s">
        <v>1418</v>
      </c>
      <c r="E317" t="s">
        <v>229</v>
      </c>
      <c r="F317" t="s">
        <v>1435</v>
      </c>
      <c r="G317" s="19">
        <v>0</v>
      </c>
    </row>
    <row r="318" spans="1:7" outlineLevel="2" x14ac:dyDescent="0.2">
      <c r="A318" s="17">
        <v>755937</v>
      </c>
      <c r="B318" s="18">
        <v>37007</v>
      </c>
      <c r="C318" t="s">
        <v>1590</v>
      </c>
      <c r="D318" t="s">
        <v>1418</v>
      </c>
      <c r="E318" t="s">
        <v>229</v>
      </c>
      <c r="F318" t="s">
        <v>1435</v>
      </c>
      <c r="G318" s="19">
        <v>0</v>
      </c>
    </row>
    <row r="319" spans="1:7" outlineLevel="2" x14ac:dyDescent="0.2">
      <c r="A319" s="17">
        <v>752872</v>
      </c>
      <c r="B319" s="18">
        <v>37007</v>
      </c>
      <c r="C319" t="s">
        <v>1590</v>
      </c>
      <c r="D319" t="s">
        <v>1418</v>
      </c>
      <c r="E319" t="s">
        <v>229</v>
      </c>
      <c r="F319" t="s">
        <v>1435</v>
      </c>
      <c r="G319" s="19">
        <v>0</v>
      </c>
    </row>
    <row r="320" spans="1:7" outlineLevel="2" x14ac:dyDescent="0.2">
      <c r="A320" s="17">
        <v>752728</v>
      </c>
      <c r="B320" s="18">
        <v>37007</v>
      </c>
      <c r="C320" t="s">
        <v>1590</v>
      </c>
      <c r="D320" t="s">
        <v>1418</v>
      </c>
      <c r="E320" t="s">
        <v>229</v>
      </c>
      <c r="F320" t="s">
        <v>1435</v>
      </c>
      <c r="G320" s="19">
        <v>0</v>
      </c>
    </row>
    <row r="321" spans="1:7" outlineLevel="2" x14ac:dyDescent="0.2">
      <c r="A321" s="17">
        <v>753094</v>
      </c>
      <c r="B321" s="18">
        <v>37007</v>
      </c>
      <c r="C321" t="s">
        <v>1590</v>
      </c>
      <c r="D321" t="s">
        <v>1418</v>
      </c>
      <c r="E321" t="s">
        <v>229</v>
      </c>
      <c r="F321" t="s">
        <v>1435</v>
      </c>
      <c r="G321" s="19">
        <v>0</v>
      </c>
    </row>
    <row r="322" spans="1:7" outlineLevel="2" x14ac:dyDescent="0.2">
      <c r="A322" s="17">
        <v>756725</v>
      </c>
      <c r="B322" s="18">
        <v>37008</v>
      </c>
      <c r="C322" t="s">
        <v>1590</v>
      </c>
      <c r="D322" t="s">
        <v>1418</v>
      </c>
      <c r="E322" t="s">
        <v>229</v>
      </c>
      <c r="F322" t="s">
        <v>1435</v>
      </c>
      <c r="G322" s="19">
        <v>311</v>
      </c>
    </row>
    <row r="323" spans="1:7" outlineLevel="2" x14ac:dyDescent="0.2">
      <c r="A323" s="17">
        <v>759332</v>
      </c>
      <c r="B323" s="18">
        <v>37008</v>
      </c>
      <c r="C323" t="s">
        <v>1590</v>
      </c>
      <c r="D323" t="s">
        <v>1418</v>
      </c>
      <c r="E323" t="s">
        <v>229</v>
      </c>
      <c r="F323" t="s">
        <v>1435</v>
      </c>
      <c r="G323" s="19">
        <v>202</v>
      </c>
    </row>
    <row r="324" spans="1:7" outlineLevel="2" x14ac:dyDescent="0.2">
      <c r="A324" s="17">
        <v>759405</v>
      </c>
      <c r="B324" s="18">
        <v>37008</v>
      </c>
      <c r="C324" t="s">
        <v>1590</v>
      </c>
      <c r="D324" t="s">
        <v>1418</v>
      </c>
      <c r="E324" t="s">
        <v>229</v>
      </c>
      <c r="F324" t="s">
        <v>1435</v>
      </c>
      <c r="G324" s="19">
        <v>0</v>
      </c>
    </row>
    <row r="325" spans="1:7" outlineLevel="2" x14ac:dyDescent="0.2">
      <c r="A325" s="17">
        <v>759340</v>
      </c>
      <c r="B325" s="18">
        <v>37008</v>
      </c>
      <c r="C325" t="s">
        <v>1590</v>
      </c>
      <c r="D325" t="s">
        <v>1418</v>
      </c>
      <c r="E325" t="s">
        <v>229</v>
      </c>
      <c r="F325" t="s">
        <v>1435</v>
      </c>
      <c r="G325" s="19">
        <v>0</v>
      </c>
    </row>
    <row r="326" spans="1:7" outlineLevel="2" x14ac:dyDescent="0.2">
      <c r="A326" s="17">
        <v>762122</v>
      </c>
      <c r="B326" s="18">
        <v>37011</v>
      </c>
      <c r="C326" t="s">
        <v>274</v>
      </c>
      <c r="D326" t="s">
        <v>1418</v>
      </c>
      <c r="E326" t="s">
        <v>229</v>
      </c>
      <c r="F326" t="s">
        <v>1427</v>
      </c>
      <c r="G326" s="19">
        <v>3139</v>
      </c>
    </row>
    <row r="327" spans="1:7" outlineLevel="2" x14ac:dyDescent="0.2">
      <c r="A327" s="17">
        <v>755609</v>
      </c>
      <c r="B327" s="18">
        <v>37007</v>
      </c>
      <c r="C327" t="s">
        <v>1590</v>
      </c>
      <c r="D327" t="s">
        <v>1418</v>
      </c>
      <c r="E327" t="s">
        <v>1291</v>
      </c>
      <c r="F327" t="s">
        <v>275</v>
      </c>
      <c r="G327" s="20">
        <v>69.319999999999993</v>
      </c>
    </row>
    <row r="328" spans="1:7" outlineLevel="2" x14ac:dyDescent="0.2">
      <c r="A328" s="17" t="s">
        <v>276</v>
      </c>
      <c r="B328" s="18">
        <v>37001</v>
      </c>
      <c r="C328" t="s">
        <v>277</v>
      </c>
      <c r="D328" t="s">
        <v>1418</v>
      </c>
      <c r="E328" t="s">
        <v>278</v>
      </c>
      <c r="F328" t="s">
        <v>1435</v>
      </c>
      <c r="G328" s="20">
        <v>1987</v>
      </c>
    </row>
    <row r="329" spans="1:7" outlineLevel="2" x14ac:dyDescent="0.2">
      <c r="A329" s="17" t="s">
        <v>279</v>
      </c>
      <c r="B329" s="18">
        <v>37001</v>
      </c>
      <c r="C329" t="s">
        <v>1473</v>
      </c>
      <c r="D329" t="s">
        <v>1418</v>
      </c>
      <c r="E329" t="s">
        <v>278</v>
      </c>
      <c r="F329" t="s">
        <v>1435</v>
      </c>
      <c r="G329" s="20">
        <v>0</v>
      </c>
    </row>
    <row r="330" spans="1:7" outlineLevel="2" x14ac:dyDescent="0.2">
      <c r="A330" s="17" t="s">
        <v>280</v>
      </c>
      <c r="B330" s="18">
        <v>37004</v>
      </c>
      <c r="D330" t="s">
        <v>1418</v>
      </c>
      <c r="E330" t="s">
        <v>278</v>
      </c>
      <c r="F330" t="s">
        <v>281</v>
      </c>
      <c r="G330" s="20">
        <v>0</v>
      </c>
    </row>
    <row r="331" spans="1:7" outlineLevel="2" x14ac:dyDescent="0.2">
      <c r="A331" s="17" t="s">
        <v>282</v>
      </c>
      <c r="B331" s="18">
        <v>37004</v>
      </c>
      <c r="C331" t="s">
        <v>1062</v>
      </c>
      <c r="D331" t="s">
        <v>1418</v>
      </c>
      <c r="E331" t="s">
        <v>278</v>
      </c>
      <c r="F331" t="s">
        <v>1435</v>
      </c>
      <c r="G331" s="20">
        <v>0</v>
      </c>
    </row>
    <row r="332" spans="1:7" outlineLevel="2" x14ac:dyDescent="0.2">
      <c r="A332" s="17" t="s">
        <v>283</v>
      </c>
      <c r="B332" s="18">
        <v>37004</v>
      </c>
      <c r="C332" t="s">
        <v>1457</v>
      </c>
      <c r="D332" t="s">
        <v>1418</v>
      </c>
      <c r="E332" t="s">
        <v>278</v>
      </c>
      <c r="F332" t="s">
        <v>1435</v>
      </c>
      <c r="G332" s="20">
        <v>0</v>
      </c>
    </row>
    <row r="333" spans="1:7" outlineLevel="2" x14ac:dyDescent="0.2">
      <c r="A333" s="17" t="s">
        <v>284</v>
      </c>
      <c r="B333" s="18">
        <v>37004</v>
      </c>
      <c r="C333" t="s">
        <v>1457</v>
      </c>
      <c r="D333" t="s">
        <v>1418</v>
      </c>
      <c r="E333" t="s">
        <v>278</v>
      </c>
      <c r="F333" t="s">
        <v>1435</v>
      </c>
      <c r="G333" s="20">
        <v>0</v>
      </c>
    </row>
    <row r="334" spans="1:7" outlineLevel="2" x14ac:dyDescent="0.2">
      <c r="A334" s="17" t="s">
        <v>285</v>
      </c>
      <c r="B334" s="18">
        <v>37004</v>
      </c>
      <c r="C334" t="s">
        <v>1457</v>
      </c>
      <c r="D334" t="s">
        <v>1418</v>
      </c>
      <c r="E334" t="s">
        <v>278</v>
      </c>
      <c r="F334" t="s">
        <v>1435</v>
      </c>
      <c r="G334" s="20">
        <v>0</v>
      </c>
    </row>
    <row r="335" spans="1:7" outlineLevel="2" x14ac:dyDescent="0.2">
      <c r="A335" s="17" t="s">
        <v>286</v>
      </c>
      <c r="B335" s="18">
        <v>37006</v>
      </c>
      <c r="C335" t="s">
        <v>1457</v>
      </c>
      <c r="D335" t="s">
        <v>1418</v>
      </c>
      <c r="E335" t="s">
        <v>278</v>
      </c>
      <c r="F335" t="s">
        <v>1435</v>
      </c>
      <c r="G335" s="20">
        <v>620</v>
      </c>
    </row>
    <row r="336" spans="1:7" outlineLevel="2" x14ac:dyDescent="0.2">
      <c r="A336" s="17" t="s">
        <v>287</v>
      </c>
      <c r="B336" s="18">
        <v>37006</v>
      </c>
      <c r="C336" t="s">
        <v>288</v>
      </c>
      <c r="D336" t="s">
        <v>1418</v>
      </c>
      <c r="E336" t="s">
        <v>278</v>
      </c>
      <c r="F336" t="s">
        <v>1435</v>
      </c>
      <c r="G336" s="20">
        <v>116</v>
      </c>
    </row>
    <row r="337" spans="1:7" outlineLevel="2" x14ac:dyDescent="0.2">
      <c r="A337" s="17" t="s">
        <v>287</v>
      </c>
      <c r="B337" s="18">
        <v>37007</v>
      </c>
      <c r="C337" t="s">
        <v>288</v>
      </c>
      <c r="D337" t="s">
        <v>1418</v>
      </c>
      <c r="E337" t="s">
        <v>278</v>
      </c>
      <c r="F337" t="s">
        <v>1435</v>
      </c>
      <c r="G337" s="20">
        <v>-116</v>
      </c>
    </row>
    <row r="338" spans="1:7" outlineLevel="2" x14ac:dyDescent="0.2">
      <c r="A338" s="17" t="s">
        <v>289</v>
      </c>
      <c r="B338" s="18">
        <v>36998</v>
      </c>
      <c r="C338" t="s">
        <v>290</v>
      </c>
      <c r="D338" t="s">
        <v>1418</v>
      </c>
      <c r="E338" t="s">
        <v>291</v>
      </c>
      <c r="F338" t="s">
        <v>1564</v>
      </c>
      <c r="G338" s="20">
        <v>549</v>
      </c>
    </row>
    <row r="339" spans="1:7" outlineLevel="2" x14ac:dyDescent="0.2">
      <c r="A339" s="17" t="s">
        <v>292</v>
      </c>
      <c r="B339" s="18">
        <v>37005</v>
      </c>
      <c r="C339" t="s">
        <v>293</v>
      </c>
      <c r="D339" t="s">
        <v>1418</v>
      </c>
      <c r="E339" t="s">
        <v>291</v>
      </c>
      <c r="F339" t="s">
        <v>1452</v>
      </c>
      <c r="G339" s="20">
        <v>1860</v>
      </c>
    </row>
    <row r="340" spans="1:7" outlineLevel="2" x14ac:dyDescent="0.2">
      <c r="A340" s="17" t="s">
        <v>294</v>
      </c>
      <c r="B340" s="18">
        <v>37006</v>
      </c>
      <c r="C340" t="s">
        <v>295</v>
      </c>
      <c r="D340" t="s">
        <v>1418</v>
      </c>
      <c r="E340" t="s">
        <v>291</v>
      </c>
      <c r="F340" t="s">
        <v>296</v>
      </c>
      <c r="G340" s="20">
        <v>20000</v>
      </c>
    </row>
    <row r="341" spans="1:7" outlineLevel="2" x14ac:dyDescent="0.2">
      <c r="A341" s="17" t="s">
        <v>297</v>
      </c>
      <c r="B341" s="18">
        <v>37006</v>
      </c>
      <c r="C341" t="s">
        <v>227</v>
      </c>
      <c r="D341" t="s">
        <v>1418</v>
      </c>
      <c r="E341" t="s">
        <v>291</v>
      </c>
      <c r="F341" t="s">
        <v>223</v>
      </c>
      <c r="G341" s="20">
        <v>0</v>
      </c>
    </row>
    <row r="342" spans="1:7" outlineLevel="2" x14ac:dyDescent="0.2">
      <c r="A342" s="17">
        <v>754789</v>
      </c>
      <c r="B342" s="18">
        <v>37007</v>
      </c>
      <c r="C342" t="s">
        <v>1577</v>
      </c>
      <c r="D342" t="s">
        <v>1418</v>
      </c>
      <c r="E342" t="s">
        <v>291</v>
      </c>
      <c r="F342" t="s">
        <v>1564</v>
      </c>
      <c r="G342" s="20">
        <v>1240</v>
      </c>
    </row>
    <row r="343" spans="1:7" outlineLevel="2" x14ac:dyDescent="0.2">
      <c r="A343" s="17" t="s">
        <v>298</v>
      </c>
      <c r="B343" s="18">
        <v>37007</v>
      </c>
      <c r="C343" t="s">
        <v>290</v>
      </c>
      <c r="D343" t="s">
        <v>1418</v>
      </c>
      <c r="E343" t="s">
        <v>291</v>
      </c>
      <c r="F343" t="s">
        <v>1564</v>
      </c>
      <c r="G343" s="20">
        <v>226.6</v>
      </c>
    </row>
    <row r="344" spans="1:7" outlineLevel="2" x14ac:dyDescent="0.2">
      <c r="A344" s="17">
        <v>756362</v>
      </c>
      <c r="B344" s="18">
        <v>37007</v>
      </c>
      <c r="C344" t="s">
        <v>1570</v>
      </c>
      <c r="D344" t="s">
        <v>1418</v>
      </c>
      <c r="E344" t="s">
        <v>291</v>
      </c>
      <c r="F344" t="s">
        <v>1564</v>
      </c>
      <c r="G344" s="20">
        <v>1700</v>
      </c>
    </row>
    <row r="345" spans="1:7" outlineLevel="2" x14ac:dyDescent="0.2">
      <c r="A345" s="17">
        <v>756633</v>
      </c>
      <c r="B345" s="18">
        <v>37007</v>
      </c>
      <c r="C345" t="s">
        <v>299</v>
      </c>
      <c r="D345" t="s">
        <v>1418</v>
      </c>
      <c r="E345" t="s">
        <v>291</v>
      </c>
      <c r="F345" t="s">
        <v>1564</v>
      </c>
      <c r="G345" s="20">
        <v>387.5</v>
      </c>
    </row>
    <row r="346" spans="1:7" outlineLevel="2" x14ac:dyDescent="0.2">
      <c r="A346" s="17">
        <v>756633</v>
      </c>
      <c r="B346" s="18">
        <v>37007</v>
      </c>
      <c r="C346" t="s">
        <v>299</v>
      </c>
      <c r="D346" t="s">
        <v>1418</v>
      </c>
      <c r="E346" t="s">
        <v>291</v>
      </c>
      <c r="F346" t="s">
        <v>1564</v>
      </c>
      <c r="G346" s="20">
        <v>77.5</v>
      </c>
    </row>
    <row r="347" spans="1:7" outlineLevel="2" x14ac:dyDescent="0.2">
      <c r="A347" s="17">
        <v>758998</v>
      </c>
      <c r="B347" s="18">
        <v>37008</v>
      </c>
      <c r="C347" t="s">
        <v>300</v>
      </c>
      <c r="D347" t="s">
        <v>1418</v>
      </c>
      <c r="E347" t="s">
        <v>291</v>
      </c>
      <c r="F347" t="s">
        <v>1427</v>
      </c>
      <c r="G347" s="20">
        <v>644.79999999999995</v>
      </c>
    </row>
    <row r="348" spans="1:7" outlineLevel="2" x14ac:dyDescent="0.2">
      <c r="A348" s="17">
        <v>758971</v>
      </c>
      <c r="B348" s="18">
        <v>37008</v>
      </c>
      <c r="C348" t="s">
        <v>300</v>
      </c>
      <c r="D348" t="s">
        <v>1418</v>
      </c>
      <c r="E348" t="s">
        <v>291</v>
      </c>
      <c r="F348" t="s">
        <v>1427</v>
      </c>
      <c r="G348" s="20">
        <v>2907.8</v>
      </c>
    </row>
    <row r="349" spans="1:7" outlineLevel="2" x14ac:dyDescent="0.2">
      <c r="A349" s="17">
        <v>756698</v>
      </c>
      <c r="B349" s="18">
        <v>37008</v>
      </c>
      <c r="C349" t="s">
        <v>301</v>
      </c>
      <c r="D349" t="s">
        <v>1418</v>
      </c>
      <c r="E349" t="s">
        <v>291</v>
      </c>
      <c r="F349" t="s">
        <v>1452</v>
      </c>
      <c r="G349" s="20">
        <v>1724.22</v>
      </c>
    </row>
    <row r="350" spans="1:7" outlineLevel="2" x14ac:dyDescent="0.2">
      <c r="A350" s="17" t="s">
        <v>302</v>
      </c>
      <c r="B350" s="18">
        <v>37008</v>
      </c>
      <c r="C350" t="s">
        <v>303</v>
      </c>
      <c r="D350" t="s">
        <v>1418</v>
      </c>
      <c r="E350" t="s">
        <v>291</v>
      </c>
      <c r="F350" t="s">
        <v>304</v>
      </c>
      <c r="G350" s="20">
        <v>211494</v>
      </c>
    </row>
    <row r="351" spans="1:7" outlineLevel="2" x14ac:dyDescent="0.2">
      <c r="A351" s="17" t="s">
        <v>305</v>
      </c>
      <c r="B351" s="18">
        <v>37008</v>
      </c>
      <c r="C351" t="s">
        <v>269</v>
      </c>
      <c r="D351" t="s">
        <v>1418</v>
      </c>
      <c r="E351" t="s">
        <v>291</v>
      </c>
      <c r="F351" t="s">
        <v>223</v>
      </c>
      <c r="G351" s="20">
        <v>0</v>
      </c>
    </row>
    <row r="352" spans="1:7" outlineLevel="2" x14ac:dyDescent="0.2">
      <c r="A352" s="17" t="s">
        <v>306</v>
      </c>
      <c r="B352" s="18">
        <v>37011</v>
      </c>
      <c r="C352" t="s">
        <v>307</v>
      </c>
      <c r="D352" t="s">
        <v>1418</v>
      </c>
      <c r="E352" t="s">
        <v>291</v>
      </c>
      <c r="F352" t="s">
        <v>1452</v>
      </c>
      <c r="G352" s="20">
        <v>9944</v>
      </c>
    </row>
    <row r="353" spans="1:7" outlineLevel="2" x14ac:dyDescent="0.2">
      <c r="A353" s="17" t="s">
        <v>308</v>
      </c>
      <c r="B353" s="18">
        <v>36997</v>
      </c>
      <c r="C353" t="s">
        <v>1425</v>
      </c>
      <c r="D353" t="s">
        <v>1418</v>
      </c>
      <c r="E353" t="s">
        <v>1444</v>
      </c>
      <c r="F353" t="s">
        <v>1427</v>
      </c>
      <c r="G353" s="20">
        <v>48406</v>
      </c>
    </row>
    <row r="354" spans="1:7" outlineLevel="2" x14ac:dyDescent="0.2">
      <c r="A354" s="17" t="s">
        <v>308</v>
      </c>
      <c r="B354" s="18">
        <v>36998</v>
      </c>
      <c r="C354" t="s">
        <v>1425</v>
      </c>
      <c r="D354" t="s">
        <v>1418</v>
      </c>
      <c r="E354" t="s">
        <v>1444</v>
      </c>
      <c r="F354" t="s">
        <v>1427</v>
      </c>
      <c r="G354" s="20">
        <v>-1825</v>
      </c>
    </row>
    <row r="355" spans="1:7" outlineLevel="2" x14ac:dyDescent="0.2">
      <c r="A355" s="17">
        <v>14</v>
      </c>
      <c r="B355" s="18">
        <v>36985</v>
      </c>
      <c r="C355" t="s">
        <v>309</v>
      </c>
      <c r="D355" t="s">
        <v>1418</v>
      </c>
      <c r="E355" t="s">
        <v>310</v>
      </c>
      <c r="F355" t="s">
        <v>223</v>
      </c>
      <c r="G355" s="20">
        <v>49804</v>
      </c>
    </row>
    <row r="356" spans="1:7" outlineLevel="2" x14ac:dyDescent="0.2">
      <c r="A356" s="17" t="s">
        <v>311</v>
      </c>
      <c r="B356" s="18">
        <v>36986</v>
      </c>
      <c r="C356" t="s">
        <v>231</v>
      </c>
      <c r="D356" t="s">
        <v>1418</v>
      </c>
      <c r="E356" t="s">
        <v>310</v>
      </c>
      <c r="F356" t="s">
        <v>1452</v>
      </c>
      <c r="G356" s="20">
        <v>753</v>
      </c>
    </row>
    <row r="357" spans="1:7" outlineLevel="2" x14ac:dyDescent="0.2">
      <c r="A357" s="17">
        <v>721493</v>
      </c>
      <c r="B357" s="18">
        <v>36990</v>
      </c>
      <c r="C357" t="s">
        <v>231</v>
      </c>
      <c r="D357" t="s">
        <v>1418</v>
      </c>
      <c r="E357" t="s">
        <v>310</v>
      </c>
      <c r="F357" t="s">
        <v>1452</v>
      </c>
      <c r="G357" s="20">
        <v>2940</v>
      </c>
    </row>
    <row r="358" spans="1:7" outlineLevel="2" x14ac:dyDescent="0.2">
      <c r="A358" s="17">
        <v>721661</v>
      </c>
      <c r="B358" s="18">
        <v>36990</v>
      </c>
      <c r="C358" t="s">
        <v>231</v>
      </c>
      <c r="D358" t="s">
        <v>1418</v>
      </c>
      <c r="E358" t="s">
        <v>310</v>
      </c>
      <c r="F358" t="s">
        <v>1452</v>
      </c>
      <c r="G358" s="20">
        <v>635</v>
      </c>
    </row>
    <row r="359" spans="1:7" outlineLevel="2" x14ac:dyDescent="0.2">
      <c r="A359" s="17" t="s">
        <v>312</v>
      </c>
      <c r="B359" s="18">
        <v>37001</v>
      </c>
      <c r="C359" t="s">
        <v>1590</v>
      </c>
      <c r="D359" t="s">
        <v>1418</v>
      </c>
      <c r="E359" t="s">
        <v>310</v>
      </c>
      <c r="F359" t="s">
        <v>1435</v>
      </c>
      <c r="G359" s="20">
        <v>2484</v>
      </c>
    </row>
    <row r="360" spans="1:7" outlineLevel="2" x14ac:dyDescent="0.2">
      <c r="A360" s="17" t="s">
        <v>313</v>
      </c>
      <c r="B360" s="18">
        <v>37001</v>
      </c>
      <c r="C360" t="s">
        <v>1590</v>
      </c>
      <c r="D360" t="s">
        <v>1418</v>
      </c>
      <c r="E360" t="s">
        <v>310</v>
      </c>
      <c r="F360" t="s">
        <v>1435</v>
      </c>
      <c r="G360" s="20">
        <v>47</v>
      </c>
    </row>
    <row r="361" spans="1:7" outlineLevel="2" x14ac:dyDescent="0.2">
      <c r="A361" s="17" t="s">
        <v>314</v>
      </c>
      <c r="B361" s="18">
        <v>37001</v>
      </c>
      <c r="C361" t="s">
        <v>1590</v>
      </c>
      <c r="D361" t="s">
        <v>1418</v>
      </c>
      <c r="E361" t="s">
        <v>310</v>
      </c>
      <c r="F361" t="s">
        <v>1435</v>
      </c>
      <c r="G361" s="20">
        <v>3485</v>
      </c>
    </row>
    <row r="362" spans="1:7" outlineLevel="2" x14ac:dyDescent="0.2">
      <c r="A362" s="17" t="s">
        <v>315</v>
      </c>
      <c r="B362" s="18">
        <v>37001</v>
      </c>
      <c r="C362" t="s">
        <v>1590</v>
      </c>
      <c r="D362" t="s">
        <v>1418</v>
      </c>
      <c r="E362" t="s">
        <v>310</v>
      </c>
      <c r="F362" t="s">
        <v>1435</v>
      </c>
      <c r="G362" s="20">
        <v>220</v>
      </c>
    </row>
    <row r="363" spans="1:7" outlineLevel="2" x14ac:dyDescent="0.2">
      <c r="A363" s="17" t="s">
        <v>316</v>
      </c>
      <c r="B363" s="18">
        <v>37005</v>
      </c>
      <c r="C363" t="s">
        <v>1590</v>
      </c>
      <c r="D363" t="s">
        <v>1418</v>
      </c>
      <c r="E363" t="s">
        <v>310</v>
      </c>
      <c r="F363" t="s">
        <v>1435</v>
      </c>
      <c r="G363" s="20">
        <v>155</v>
      </c>
    </row>
    <row r="364" spans="1:7" outlineLevel="2" x14ac:dyDescent="0.2">
      <c r="A364" s="17" t="s">
        <v>317</v>
      </c>
      <c r="B364" s="18">
        <v>37005</v>
      </c>
      <c r="C364" t="s">
        <v>1590</v>
      </c>
      <c r="D364" t="s">
        <v>1418</v>
      </c>
      <c r="E364" t="s">
        <v>310</v>
      </c>
      <c r="F364" t="s">
        <v>1435</v>
      </c>
      <c r="G364" s="20">
        <v>436</v>
      </c>
    </row>
    <row r="365" spans="1:7" outlineLevel="2" x14ac:dyDescent="0.2">
      <c r="A365" s="17" t="s">
        <v>318</v>
      </c>
      <c r="B365" s="18">
        <v>37006</v>
      </c>
      <c r="C365" t="s">
        <v>244</v>
      </c>
      <c r="D365" t="s">
        <v>1418</v>
      </c>
      <c r="E365" t="s">
        <v>310</v>
      </c>
      <c r="F365" t="s">
        <v>223</v>
      </c>
      <c r="G365" s="20">
        <v>0</v>
      </c>
    </row>
    <row r="366" spans="1:7" outlineLevel="2" x14ac:dyDescent="0.2">
      <c r="A366" s="17" t="s">
        <v>319</v>
      </c>
      <c r="B366" s="18">
        <v>37006</v>
      </c>
      <c r="C366" t="s">
        <v>320</v>
      </c>
      <c r="D366" t="s">
        <v>1418</v>
      </c>
      <c r="E366" t="s">
        <v>310</v>
      </c>
      <c r="F366" t="s">
        <v>223</v>
      </c>
      <c r="G366" s="20">
        <v>0</v>
      </c>
    </row>
    <row r="367" spans="1:7" outlineLevel="2" x14ac:dyDescent="0.2">
      <c r="A367" s="17" t="s">
        <v>321</v>
      </c>
      <c r="B367" s="18">
        <v>37006</v>
      </c>
      <c r="C367" t="s">
        <v>1590</v>
      </c>
      <c r="D367" t="s">
        <v>1418</v>
      </c>
      <c r="E367" t="s">
        <v>310</v>
      </c>
      <c r="F367" t="s">
        <v>1435</v>
      </c>
      <c r="G367" s="20">
        <v>24</v>
      </c>
    </row>
    <row r="368" spans="1:7" outlineLevel="2" x14ac:dyDescent="0.2">
      <c r="A368" s="17" t="s">
        <v>322</v>
      </c>
      <c r="B368" s="18">
        <v>37006</v>
      </c>
      <c r="C368" t="s">
        <v>1443</v>
      </c>
      <c r="D368" t="s">
        <v>1418</v>
      </c>
      <c r="E368" t="s">
        <v>310</v>
      </c>
      <c r="F368" t="s">
        <v>1445</v>
      </c>
      <c r="G368" s="20">
        <v>135</v>
      </c>
    </row>
    <row r="369" spans="1:7" outlineLevel="2" x14ac:dyDescent="0.2">
      <c r="A369" s="17" t="s">
        <v>323</v>
      </c>
      <c r="B369" s="18">
        <v>37006</v>
      </c>
      <c r="C369" t="s">
        <v>262</v>
      </c>
      <c r="D369" t="s">
        <v>1418</v>
      </c>
      <c r="E369" t="s">
        <v>310</v>
      </c>
      <c r="F369" t="s">
        <v>1445</v>
      </c>
      <c r="G369" s="20">
        <v>0</v>
      </c>
    </row>
    <row r="370" spans="1:7" outlineLevel="2" x14ac:dyDescent="0.2">
      <c r="A370" s="17" t="s">
        <v>324</v>
      </c>
      <c r="B370" s="18">
        <v>37006</v>
      </c>
      <c r="C370" t="s">
        <v>1443</v>
      </c>
      <c r="D370" t="s">
        <v>1418</v>
      </c>
      <c r="E370" t="s">
        <v>310</v>
      </c>
      <c r="F370" t="s">
        <v>1445</v>
      </c>
      <c r="G370" s="20">
        <v>0</v>
      </c>
    </row>
    <row r="371" spans="1:7" outlineLevel="2" x14ac:dyDescent="0.2">
      <c r="A371" s="17" t="s">
        <v>325</v>
      </c>
      <c r="B371" s="18">
        <v>37006</v>
      </c>
      <c r="C371" t="s">
        <v>1443</v>
      </c>
      <c r="D371" t="s">
        <v>1418</v>
      </c>
      <c r="E371" t="s">
        <v>310</v>
      </c>
      <c r="F371" t="s">
        <v>1445</v>
      </c>
      <c r="G371" s="20">
        <v>0</v>
      </c>
    </row>
    <row r="372" spans="1:7" outlineLevel="2" x14ac:dyDescent="0.2">
      <c r="A372" s="17" t="s">
        <v>326</v>
      </c>
      <c r="B372" s="18">
        <v>37006</v>
      </c>
      <c r="C372" t="s">
        <v>1443</v>
      </c>
      <c r="D372" t="s">
        <v>1418</v>
      </c>
      <c r="E372" t="s">
        <v>310</v>
      </c>
      <c r="F372" t="s">
        <v>1445</v>
      </c>
      <c r="G372" s="20">
        <v>0</v>
      </c>
    </row>
    <row r="373" spans="1:7" outlineLevel="2" x14ac:dyDescent="0.2">
      <c r="A373" s="17" t="s">
        <v>327</v>
      </c>
      <c r="B373" s="18">
        <v>37007</v>
      </c>
      <c r="C373" t="s">
        <v>1443</v>
      </c>
      <c r="D373" t="s">
        <v>1418</v>
      </c>
      <c r="E373" t="s">
        <v>310</v>
      </c>
      <c r="F373" t="s">
        <v>1445</v>
      </c>
      <c r="G373" s="20">
        <v>862</v>
      </c>
    </row>
    <row r="374" spans="1:7" outlineLevel="2" x14ac:dyDescent="0.2">
      <c r="A374" s="17">
        <v>755401</v>
      </c>
      <c r="B374" s="18">
        <v>37007</v>
      </c>
      <c r="C374" t="s">
        <v>328</v>
      </c>
      <c r="D374" t="s">
        <v>1418</v>
      </c>
      <c r="E374" t="s">
        <v>310</v>
      </c>
      <c r="F374" t="s">
        <v>1445</v>
      </c>
      <c r="G374" s="20">
        <v>0</v>
      </c>
    </row>
    <row r="375" spans="1:7" outlineLevel="2" x14ac:dyDescent="0.2">
      <c r="A375" s="17">
        <v>755503</v>
      </c>
      <c r="B375" s="18">
        <v>37007</v>
      </c>
      <c r="C375" t="s">
        <v>329</v>
      </c>
      <c r="D375" t="s">
        <v>1418</v>
      </c>
      <c r="E375" t="s">
        <v>310</v>
      </c>
      <c r="F375" t="s">
        <v>1427</v>
      </c>
      <c r="G375" s="20">
        <v>0</v>
      </c>
    </row>
    <row r="376" spans="1:7" outlineLevel="2" x14ac:dyDescent="0.2">
      <c r="A376" s="17">
        <v>755465</v>
      </c>
      <c r="B376" s="18">
        <v>37007</v>
      </c>
      <c r="C376" t="s">
        <v>329</v>
      </c>
      <c r="D376" t="s">
        <v>1418</v>
      </c>
      <c r="E376" t="s">
        <v>310</v>
      </c>
      <c r="F376" t="s">
        <v>1427</v>
      </c>
      <c r="G376" s="20">
        <v>0</v>
      </c>
    </row>
    <row r="377" spans="1:7" outlineLevel="2" x14ac:dyDescent="0.2">
      <c r="A377" s="17">
        <v>755454</v>
      </c>
      <c r="B377" s="18">
        <v>37007</v>
      </c>
      <c r="C377" t="s">
        <v>330</v>
      </c>
      <c r="D377" t="s">
        <v>1418</v>
      </c>
      <c r="E377" t="s">
        <v>310</v>
      </c>
      <c r="F377" t="s">
        <v>1427</v>
      </c>
      <c r="G377" s="20">
        <v>0</v>
      </c>
    </row>
    <row r="378" spans="1:7" outlineLevel="2" x14ac:dyDescent="0.2">
      <c r="A378" s="17">
        <v>755421</v>
      </c>
      <c r="B378" s="18">
        <v>37007</v>
      </c>
      <c r="C378" t="s">
        <v>331</v>
      </c>
      <c r="D378" t="s">
        <v>1418</v>
      </c>
      <c r="E378" t="s">
        <v>310</v>
      </c>
      <c r="F378" t="s">
        <v>1427</v>
      </c>
      <c r="G378" s="20">
        <v>0</v>
      </c>
    </row>
    <row r="379" spans="1:7" outlineLevel="2" x14ac:dyDescent="0.2">
      <c r="A379" s="17">
        <v>755256</v>
      </c>
      <c r="B379" s="18">
        <v>37007</v>
      </c>
      <c r="C379" t="s">
        <v>332</v>
      </c>
      <c r="D379" t="s">
        <v>1418</v>
      </c>
      <c r="E379" t="s">
        <v>310</v>
      </c>
      <c r="F379" t="s">
        <v>1427</v>
      </c>
      <c r="G379" s="20">
        <v>0</v>
      </c>
    </row>
    <row r="380" spans="1:7" outlineLevel="2" x14ac:dyDescent="0.2">
      <c r="A380" s="17">
        <v>756177</v>
      </c>
      <c r="B380" s="18">
        <v>37007</v>
      </c>
      <c r="C380" t="s">
        <v>333</v>
      </c>
      <c r="D380" t="s">
        <v>1418</v>
      </c>
      <c r="E380" t="s">
        <v>310</v>
      </c>
      <c r="F380" t="s">
        <v>1445</v>
      </c>
      <c r="G380" s="20">
        <v>813</v>
      </c>
    </row>
    <row r="381" spans="1:7" outlineLevel="2" x14ac:dyDescent="0.2">
      <c r="A381" s="17">
        <v>756211</v>
      </c>
      <c r="B381" s="18">
        <v>37007</v>
      </c>
      <c r="C381" t="s">
        <v>1590</v>
      </c>
      <c r="D381" t="s">
        <v>1418</v>
      </c>
      <c r="E381" t="s">
        <v>310</v>
      </c>
      <c r="F381" t="s">
        <v>1435</v>
      </c>
      <c r="G381" s="20">
        <v>114</v>
      </c>
    </row>
    <row r="382" spans="1:7" outlineLevel="2" x14ac:dyDescent="0.2">
      <c r="A382" s="17">
        <v>756162</v>
      </c>
      <c r="B382" s="18">
        <v>37007</v>
      </c>
      <c r="C382" t="s">
        <v>1590</v>
      </c>
      <c r="D382" t="s">
        <v>1418</v>
      </c>
      <c r="E382" t="s">
        <v>310</v>
      </c>
      <c r="F382" t="s">
        <v>1435</v>
      </c>
      <c r="G382" s="20">
        <v>55</v>
      </c>
    </row>
    <row r="383" spans="1:7" outlineLevel="2" x14ac:dyDescent="0.2">
      <c r="A383" s="17">
        <v>756393</v>
      </c>
      <c r="B383" s="18">
        <v>37007</v>
      </c>
      <c r="C383" t="s">
        <v>1590</v>
      </c>
      <c r="D383" t="s">
        <v>1418</v>
      </c>
      <c r="E383" t="s">
        <v>310</v>
      </c>
      <c r="F383" t="s">
        <v>1435</v>
      </c>
      <c r="G383" s="20">
        <v>243</v>
      </c>
    </row>
    <row r="384" spans="1:7" outlineLevel="2" x14ac:dyDescent="0.2">
      <c r="A384" s="17">
        <v>756105</v>
      </c>
      <c r="B384" s="18">
        <v>37007</v>
      </c>
      <c r="C384" t="s">
        <v>333</v>
      </c>
      <c r="D384" t="s">
        <v>1418</v>
      </c>
      <c r="E384" t="s">
        <v>310</v>
      </c>
      <c r="F384" t="s">
        <v>1445</v>
      </c>
      <c r="G384" s="20">
        <v>813</v>
      </c>
    </row>
    <row r="385" spans="1:7" outlineLevel="2" x14ac:dyDescent="0.2">
      <c r="A385" s="17">
        <v>756117</v>
      </c>
      <c r="B385" s="18">
        <v>37007</v>
      </c>
      <c r="C385" t="s">
        <v>1443</v>
      </c>
      <c r="D385" t="s">
        <v>1418</v>
      </c>
      <c r="E385" t="s">
        <v>310</v>
      </c>
      <c r="F385" t="s">
        <v>1445</v>
      </c>
      <c r="G385" s="20">
        <v>0</v>
      </c>
    </row>
    <row r="386" spans="1:7" outlineLevel="2" x14ac:dyDescent="0.2">
      <c r="A386" s="17">
        <v>753015</v>
      </c>
      <c r="B386" s="18">
        <v>37007</v>
      </c>
      <c r="C386" t="s">
        <v>244</v>
      </c>
      <c r="D386" t="s">
        <v>1418</v>
      </c>
      <c r="E386" t="s">
        <v>310</v>
      </c>
      <c r="F386" t="s">
        <v>223</v>
      </c>
      <c r="G386" s="20">
        <v>0</v>
      </c>
    </row>
    <row r="387" spans="1:7" outlineLevel="2" x14ac:dyDescent="0.2">
      <c r="A387" s="17" t="s">
        <v>322</v>
      </c>
      <c r="B387" s="18">
        <v>37008</v>
      </c>
      <c r="C387" t="s">
        <v>1443</v>
      </c>
      <c r="D387" t="s">
        <v>1418</v>
      </c>
      <c r="E387" t="s">
        <v>310</v>
      </c>
      <c r="F387" t="s">
        <v>1445</v>
      </c>
      <c r="G387" s="20">
        <v>640</v>
      </c>
    </row>
    <row r="388" spans="1:7" outlineLevel="2" x14ac:dyDescent="0.2">
      <c r="A388" s="17">
        <v>758937</v>
      </c>
      <c r="B388" s="18">
        <v>37008</v>
      </c>
      <c r="C388" t="s">
        <v>300</v>
      </c>
      <c r="D388" t="s">
        <v>1418</v>
      </c>
      <c r="E388" t="s">
        <v>310</v>
      </c>
      <c r="F388" t="s">
        <v>1427</v>
      </c>
      <c r="G388" s="20">
        <v>7969</v>
      </c>
    </row>
    <row r="389" spans="1:7" outlineLevel="2" x14ac:dyDescent="0.2">
      <c r="A389" s="17">
        <v>759005</v>
      </c>
      <c r="B389" s="18">
        <v>37008</v>
      </c>
      <c r="C389" t="s">
        <v>262</v>
      </c>
      <c r="D389" t="s">
        <v>1418</v>
      </c>
      <c r="E389" t="s">
        <v>310</v>
      </c>
      <c r="F389" t="s">
        <v>1445</v>
      </c>
      <c r="G389" s="20">
        <v>1550</v>
      </c>
    </row>
    <row r="390" spans="1:7" outlineLevel="2" x14ac:dyDescent="0.2">
      <c r="A390" s="17">
        <v>759112</v>
      </c>
      <c r="B390" s="18">
        <v>37008</v>
      </c>
      <c r="C390" t="s">
        <v>1096</v>
      </c>
      <c r="D390" t="s">
        <v>1418</v>
      </c>
      <c r="E390" t="s">
        <v>310</v>
      </c>
      <c r="F390" t="s">
        <v>1427</v>
      </c>
      <c r="G390" s="20">
        <v>0</v>
      </c>
    </row>
    <row r="391" spans="1:7" outlineLevel="2" x14ac:dyDescent="0.2">
      <c r="A391" s="17" t="s">
        <v>334</v>
      </c>
      <c r="B391" s="18">
        <v>37011</v>
      </c>
      <c r="C391" t="s">
        <v>335</v>
      </c>
      <c r="D391" t="s">
        <v>1418</v>
      </c>
      <c r="E391" t="s">
        <v>310</v>
      </c>
      <c r="F391" t="s">
        <v>1420</v>
      </c>
      <c r="G391" s="20">
        <v>310</v>
      </c>
    </row>
    <row r="392" spans="1:7" outlineLevel="2" x14ac:dyDescent="0.2">
      <c r="A392" s="17">
        <v>15</v>
      </c>
      <c r="B392" s="18">
        <v>37011</v>
      </c>
      <c r="C392" t="s">
        <v>336</v>
      </c>
      <c r="D392" t="s">
        <v>1418</v>
      </c>
      <c r="E392" t="s">
        <v>310</v>
      </c>
      <c r="F392" t="s">
        <v>1452</v>
      </c>
      <c r="G392" s="20">
        <v>155</v>
      </c>
    </row>
    <row r="393" spans="1:7" outlineLevel="2" x14ac:dyDescent="0.2">
      <c r="A393" s="17">
        <v>762286</v>
      </c>
      <c r="B393" s="18">
        <v>37011</v>
      </c>
      <c r="C393" t="s">
        <v>262</v>
      </c>
      <c r="D393" t="s">
        <v>1418</v>
      </c>
      <c r="E393" t="s">
        <v>310</v>
      </c>
      <c r="F393" t="s">
        <v>1452</v>
      </c>
      <c r="G393" s="20">
        <v>2625</v>
      </c>
    </row>
    <row r="394" spans="1:7" outlineLevel="2" x14ac:dyDescent="0.2">
      <c r="A394" s="17" t="s">
        <v>337</v>
      </c>
      <c r="B394" s="18">
        <v>37000</v>
      </c>
      <c r="C394" t="s">
        <v>338</v>
      </c>
      <c r="D394" t="s">
        <v>1418</v>
      </c>
      <c r="E394" t="s">
        <v>339</v>
      </c>
      <c r="F394" t="s">
        <v>1427</v>
      </c>
      <c r="G394" s="20">
        <v>629.29999999999995</v>
      </c>
    </row>
    <row r="395" spans="1:7" outlineLevel="2" x14ac:dyDescent="0.2">
      <c r="A395" s="17" t="s">
        <v>340</v>
      </c>
      <c r="B395" s="18">
        <v>37004</v>
      </c>
      <c r="C395" t="s">
        <v>1590</v>
      </c>
      <c r="D395" t="s">
        <v>1418</v>
      </c>
      <c r="E395" t="s">
        <v>1455</v>
      </c>
      <c r="F395" t="s">
        <v>1435</v>
      </c>
      <c r="G395" s="20">
        <v>808</v>
      </c>
    </row>
    <row r="396" spans="1:7" outlineLevel="2" x14ac:dyDescent="0.2">
      <c r="A396" s="17">
        <v>756401</v>
      </c>
      <c r="B396" s="18">
        <v>37007</v>
      </c>
      <c r="C396" t="s">
        <v>341</v>
      </c>
      <c r="D396" t="s">
        <v>1418</v>
      </c>
      <c r="E396" t="s">
        <v>1455</v>
      </c>
      <c r="F396" t="s">
        <v>1509</v>
      </c>
      <c r="G396" s="20">
        <v>232.5</v>
      </c>
    </row>
    <row r="397" spans="1:7" outlineLevel="2" x14ac:dyDescent="0.2">
      <c r="A397" s="17" t="s">
        <v>302</v>
      </c>
      <c r="B397" s="18">
        <v>37008</v>
      </c>
      <c r="C397" t="s">
        <v>303</v>
      </c>
      <c r="D397" t="s">
        <v>1418</v>
      </c>
      <c r="E397" t="s">
        <v>342</v>
      </c>
      <c r="F397" t="s">
        <v>304</v>
      </c>
      <c r="G397" s="20">
        <v>544869</v>
      </c>
    </row>
    <row r="398" spans="1:7" outlineLevel="2" x14ac:dyDescent="0.2">
      <c r="A398" s="17" t="s">
        <v>343</v>
      </c>
      <c r="B398" s="18">
        <v>37004</v>
      </c>
      <c r="C398" t="s">
        <v>344</v>
      </c>
      <c r="D398" t="s">
        <v>1418</v>
      </c>
      <c r="E398" t="s">
        <v>1136</v>
      </c>
      <c r="F398" t="s">
        <v>1427</v>
      </c>
      <c r="G398" s="20">
        <v>53550</v>
      </c>
    </row>
    <row r="399" spans="1:7" outlineLevel="2" x14ac:dyDescent="0.2">
      <c r="A399" s="17" t="s">
        <v>345</v>
      </c>
      <c r="B399" s="18">
        <v>36991</v>
      </c>
      <c r="C399" t="s">
        <v>247</v>
      </c>
      <c r="D399" t="s">
        <v>1418</v>
      </c>
      <c r="E399" t="s">
        <v>1697</v>
      </c>
      <c r="F399" t="s">
        <v>223</v>
      </c>
      <c r="G399" s="20">
        <v>48700</v>
      </c>
    </row>
    <row r="400" spans="1:7" outlineLevel="2" x14ac:dyDescent="0.2">
      <c r="A400" s="17" t="s">
        <v>346</v>
      </c>
      <c r="B400" s="18">
        <v>36992</v>
      </c>
      <c r="C400" t="s">
        <v>222</v>
      </c>
      <c r="D400" t="s">
        <v>1418</v>
      </c>
      <c r="E400" t="s">
        <v>1697</v>
      </c>
      <c r="F400" t="s">
        <v>223</v>
      </c>
      <c r="G400" s="20">
        <v>41200</v>
      </c>
    </row>
    <row r="401" spans="1:7" outlineLevel="2" x14ac:dyDescent="0.2">
      <c r="A401" s="17" t="s">
        <v>347</v>
      </c>
      <c r="B401" s="18">
        <v>37004</v>
      </c>
      <c r="C401" t="s">
        <v>348</v>
      </c>
      <c r="D401" t="s">
        <v>1418</v>
      </c>
      <c r="E401" t="s">
        <v>1329</v>
      </c>
      <c r="F401" t="s">
        <v>1452</v>
      </c>
      <c r="G401" s="20">
        <v>6975</v>
      </c>
    </row>
    <row r="402" spans="1:7" outlineLevel="2" x14ac:dyDescent="0.2">
      <c r="A402" s="17" t="s">
        <v>349</v>
      </c>
      <c r="B402" s="18">
        <v>37006</v>
      </c>
      <c r="C402" t="s">
        <v>247</v>
      </c>
      <c r="D402" t="s">
        <v>1418</v>
      </c>
      <c r="E402" t="s">
        <v>1697</v>
      </c>
      <c r="F402" t="s">
        <v>223</v>
      </c>
      <c r="G402" s="20">
        <v>3875</v>
      </c>
    </row>
    <row r="403" spans="1:7" outlineLevel="2" x14ac:dyDescent="0.2">
      <c r="A403" s="17" t="s">
        <v>350</v>
      </c>
      <c r="B403" s="18">
        <v>37006</v>
      </c>
      <c r="C403" t="s">
        <v>2249</v>
      </c>
      <c r="D403" t="s">
        <v>1418</v>
      </c>
      <c r="E403" t="s">
        <v>1697</v>
      </c>
      <c r="F403" t="s">
        <v>1427</v>
      </c>
      <c r="G403" s="20">
        <v>2472.87</v>
      </c>
    </row>
    <row r="404" spans="1:7" outlineLevel="2" x14ac:dyDescent="0.2">
      <c r="A404" s="17" t="s">
        <v>351</v>
      </c>
      <c r="B404" s="18">
        <v>37008</v>
      </c>
      <c r="C404" t="s">
        <v>352</v>
      </c>
      <c r="D404" t="s">
        <v>1418</v>
      </c>
      <c r="E404" t="s">
        <v>1329</v>
      </c>
      <c r="F404" t="s">
        <v>1427</v>
      </c>
      <c r="G404" s="20">
        <v>3100</v>
      </c>
    </row>
    <row r="405" spans="1:7" outlineLevel="2" x14ac:dyDescent="0.2">
      <c r="A405" s="17" t="s">
        <v>353</v>
      </c>
      <c r="B405" s="18">
        <v>37008</v>
      </c>
      <c r="C405" t="s">
        <v>352</v>
      </c>
      <c r="D405" t="s">
        <v>1418</v>
      </c>
      <c r="E405" t="s">
        <v>1329</v>
      </c>
      <c r="F405" t="s">
        <v>1427</v>
      </c>
      <c r="G405" s="20">
        <v>1550</v>
      </c>
    </row>
    <row r="406" spans="1:7" outlineLevel="2" x14ac:dyDescent="0.2">
      <c r="A406" s="17" t="s">
        <v>354</v>
      </c>
      <c r="B406" s="18">
        <v>37005</v>
      </c>
      <c r="C406" t="s">
        <v>355</v>
      </c>
      <c r="D406" t="s">
        <v>1418</v>
      </c>
      <c r="E406" t="s">
        <v>1599</v>
      </c>
      <c r="F406" t="s">
        <v>1564</v>
      </c>
      <c r="G406" s="20">
        <v>3097</v>
      </c>
    </row>
    <row r="407" spans="1:7" outlineLevel="2" x14ac:dyDescent="0.2">
      <c r="A407" s="17" t="s">
        <v>356</v>
      </c>
      <c r="B407" s="18">
        <v>37006</v>
      </c>
      <c r="C407" t="s">
        <v>357</v>
      </c>
      <c r="D407" t="s">
        <v>1418</v>
      </c>
      <c r="E407" t="s">
        <v>1599</v>
      </c>
      <c r="F407" t="s">
        <v>358</v>
      </c>
      <c r="G407" s="20">
        <v>465</v>
      </c>
    </row>
    <row r="408" spans="1:7" outlineLevel="2" x14ac:dyDescent="0.2">
      <c r="A408" s="17">
        <v>16</v>
      </c>
      <c r="B408" s="18">
        <v>37007</v>
      </c>
      <c r="C408" t="s">
        <v>348</v>
      </c>
      <c r="D408" t="s">
        <v>1418</v>
      </c>
      <c r="E408" t="s">
        <v>359</v>
      </c>
      <c r="F408" t="s">
        <v>1452</v>
      </c>
      <c r="G408" s="20">
        <v>0</v>
      </c>
    </row>
    <row r="409" spans="1:7" outlineLevel="2" x14ac:dyDescent="0.2">
      <c r="A409" s="17" t="s">
        <v>360</v>
      </c>
      <c r="B409" s="18">
        <v>36998</v>
      </c>
      <c r="C409" t="s">
        <v>361</v>
      </c>
      <c r="D409" t="s">
        <v>1418</v>
      </c>
      <c r="E409" t="s">
        <v>1059</v>
      </c>
      <c r="F409" t="s">
        <v>1452</v>
      </c>
      <c r="G409" s="20">
        <v>0</v>
      </c>
    </row>
    <row r="410" spans="1:7" outlineLevel="2" x14ac:dyDescent="0.2">
      <c r="A410" s="17" t="s">
        <v>362</v>
      </c>
      <c r="B410" s="18">
        <v>36999</v>
      </c>
      <c r="C410" t="s">
        <v>260</v>
      </c>
      <c r="D410" t="s">
        <v>1418</v>
      </c>
      <c r="E410" t="s">
        <v>1059</v>
      </c>
      <c r="F410" t="s">
        <v>1435</v>
      </c>
      <c r="G410" s="20">
        <v>0</v>
      </c>
    </row>
    <row r="411" spans="1:7" outlineLevel="2" x14ac:dyDescent="0.2">
      <c r="A411" s="17" t="s">
        <v>337</v>
      </c>
      <c r="B411" s="18">
        <v>37000</v>
      </c>
      <c r="C411" t="s">
        <v>1555</v>
      </c>
      <c r="D411" t="s">
        <v>1418</v>
      </c>
      <c r="E411" t="s">
        <v>1059</v>
      </c>
      <c r="F411" t="s">
        <v>1427</v>
      </c>
      <c r="G411" s="20">
        <v>0</v>
      </c>
    </row>
    <row r="412" spans="1:7" outlineLevel="2" x14ac:dyDescent="0.2">
      <c r="A412" s="17" t="s">
        <v>363</v>
      </c>
      <c r="B412" s="18">
        <v>37001</v>
      </c>
      <c r="C412" t="s">
        <v>364</v>
      </c>
      <c r="D412" t="s">
        <v>1418</v>
      </c>
      <c r="E412" t="s">
        <v>1059</v>
      </c>
      <c r="F412" t="s">
        <v>1427</v>
      </c>
      <c r="G412" s="20">
        <v>0</v>
      </c>
    </row>
    <row r="413" spans="1:7" outlineLevel="2" x14ac:dyDescent="0.2">
      <c r="A413" s="17" t="s">
        <v>365</v>
      </c>
      <c r="B413" s="18">
        <v>37004</v>
      </c>
      <c r="C413" t="s">
        <v>366</v>
      </c>
      <c r="D413" t="s">
        <v>1418</v>
      </c>
      <c r="E413" t="s">
        <v>1059</v>
      </c>
      <c r="F413" t="s">
        <v>1427</v>
      </c>
      <c r="G413" s="20">
        <v>0</v>
      </c>
    </row>
    <row r="414" spans="1:7" outlineLevel="2" x14ac:dyDescent="0.2">
      <c r="A414" s="17" t="s">
        <v>367</v>
      </c>
      <c r="B414" s="18">
        <v>37006</v>
      </c>
      <c r="C414" t="s">
        <v>241</v>
      </c>
      <c r="D414" t="s">
        <v>1418</v>
      </c>
      <c r="E414" t="s">
        <v>1059</v>
      </c>
      <c r="F414" t="s">
        <v>1427</v>
      </c>
      <c r="G414" s="20">
        <v>0</v>
      </c>
    </row>
    <row r="415" spans="1:7" outlineLevel="2" x14ac:dyDescent="0.2">
      <c r="A415" s="17" t="s">
        <v>368</v>
      </c>
      <c r="B415" s="18">
        <v>37006</v>
      </c>
      <c r="C415" t="s">
        <v>260</v>
      </c>
      <c r="D415" t="s">
        <v>1418</v>
      </c>
      <c r="E415" t="s">
        <v>1059</v>
      </c>
      <c r="F415" t="s">
        <v>1435</v>
      </c>
      <c r="G415" s="20">
        <v>0</v>
      </c>
    </row>
    <row r="416" spans="1:7" outlineLevel="2" x14ac:dyDescent="0.2">
      <c r="A416" s="17" t="s">
        <v>369</v>
      </c>
      <c r="B416" s="18">
        <v>37007</v>
      </c>
      <c r="C416" t="s">
        <v>370</v>
      </c>
      <c r="D416" t="s">
        <v>1418</v>
      </c>
      <c r="E416" t="s">
        <v>1059</v>
      </c>
      <c r="F416" t="s">
        <v>1427</v>
      </c>
      <c r="G416" s="20">
        <v>0</v>
      </c>
    </row>
    <row r="417" spans="1:7" outlineLevel="2" x14ac:dyDescent="0.2">
      <c r="A417" s="17" t="s">
        <v>371</v>
      </c>
      <c r="B417" s="18">
        <v>37007</v>
      </c>
      <c r="C417" t="s">
        <v>370</v>
      </c>
      <c r="D417" t="s">
        <v>1418</v>
      </c>
      <c r="E417" t="s">
        <v>1059</v>
      </c>
      <c r="F417" t="s">
        <v>1427</v>
      </c>
      <c r="G417" s="20">
        <v>0</v>
      </c>
    </row>
    <row r="418" spans="1:7" outlineLevel="2" x14ac:dyDescent="0.2">
      <c r="A418" s="17" t="s">
        <v>372</v>
      </c>
      <c r="B418" s="18">
        <v>37011</v>
      </c>
      <c r="C418" t="s">
        <v>373</v>
      </c>
      <c r="D418" t="s">
        <v>1418</v>
      </c>
      <c r="E418" t="s">
        <v>1059</v>
      </c>
      <c r="F418" t="s">
        <v>1427</v>
      </c>
      <c r="G418" s="20">
        <v>0</v>
      </c>
    </row>
    <row r="419" spans="1:7" outlineLevel="2" x14ac:dyDescent="0.2">
      <c r="A419" s="17" t="s">
        <v>374</v>
      </c>
      <c r="B419" s="18">
        <v>37011</v>
      </c>
      <c r="C419" t="s">
        <v>1607</v>
      </c>
      <c r="D419" t="s">
        <v>1418</v>
      </c>
      <c r="E419" t="s">
        <v>1059</v>
      </c>
      <c r="F419" t="s">
        <v>1423</v>
      </c>
      <c r="G419" s="20">
        <v>0</v>
      </c>
    </row>
    <row r="420" spans="1:7" outlineLevel="2" x14ac:dyDescent="0.2">
      <c r="A420" s="17" t="s">
        <v>375</v>
      </c>
      <c r="B420" s="18">
        <v>37011</v>
      </c>
      <c r="C420" t="s">
        <v>1609</v>
      </c>
      <c r="D420" t="s">
        <v>1418</v>
      </c>
      <c r="E420" t="s">
        <v>1059</v>
      </c>
      <c r="F420" t="s">
        <v>1427</v>
      </c>
      <c r="G420" s="20">
        <v>0</v>
      </c>
    </row>
    <row r="421" spans="1:7" outlineLevel="2" x14ac:dyDescent="0.2">
      <c r="A421" s="17" t="s">
        <v>376</v>
      </c>
      <c r="B421" s="18">
        <v>36998</v>
      </c>
      <c r="C421" t="s">
        <v>231</v>
      </c>
      <c r="D421" t="s">
        <v>1418</v>
      </c>
      <c r="E421" t="s">
        <v>377</v>
      </c>
      <c r="F421" t="s">
        <v>1452</v>
      </c>
      <c r="G421" s="20">
        <v>16513</v>
      </c>
    </row>
    <row r="422" spans="1:7" outlineLevel="2" x14ac:dyDescent="0.2">
      <c r="A422" s="17" t="s">
        <v>362</v>
      </c>
      <c r="B422" s="18">
        <v>36999</v>
      </c>
      <c r="C422" t="s">
        <v>260</v>
      </c>
      <c r="D422" t="s">
        <v>1418</v>
      </c>
      <c r="E422" t="s">
        <v>377</v>
      </c>
      <c r="F422" t="s">
        <v>1435</v>
      </c>
      <c r="G422" s="20">
        <v>6690</v>
      </c>
    </row>
    <row r="423" spans="1:7" outlineLevel="2" x14ac:dyDescent="0.2">
      <c r="A423" s="17" t="s">
        <v>363</v>
      </c>
      <c r="B423" s="18">
        <v>37001</v>
      </c>
      <c r="C423" t="s">
        <v>378</v>
      </c>
      <c r="D423" t="s">
        <v>1418</v>
      </c>
      <c r="E423" t="s">
        <v>377</v>
      </c>
      <c r="F423" t="s">
        <v>1427</v>
      </c>
      <c r="G423" s="20">
        <v>2500</v>
      </c>
    </row>
    <row r="424" spans="1:7" outlineLevel="2" x14ac:dyDescent="0.2">
      <c r="A424" s="17" t="s">
        <v>343</v>
      </c>
      <c r="B424" s="18">
        <v>37004</v>
      </c>
      <c r="C424" t="s">
        <v>344</v>
      </c>
      <c r="D424" t="s">
        <v>1418</v>
      </c>
      <c r="E424" t="s">
        <v>377</v>
      </c>
      <c r="F424" t="s">
        <v>1427</v>
      </c>
      <c r="G424" s="20">
        <v>38250</v>
      </c>
    </row>
    <row r="425" spans="1:7" outlineLevel="2" x14ac:dyDescent="0.2">
      <c r="A425" s="17" t="s">
        <v>379</v>
      </c>
      <c r="B425" s="18">
        <v>37006</v>
      </c>
      <c r="C425" t="s">
        <v>241</v>
      </c>
      <c r="D425" t="s">
        <v>1418</v>
      </c>
      <c r="E425" t="s">
        <v>377</v>
      </c>
      <c r="F425" t="s">
        <v>1427</v>
      </c>
      <c r="G425" s="20">
        <v>0</v>
      </c>
    </row>
    <row r="426" spans="1:7" outlineLevel="2" x14ac:dyDescent="0.2">
      <c r="A426" s="17" t="s">
        <v>380</v>
      </c>
      <c r="B426" s="18">
        <v>37006</v>
      </c>
      <c r="C426" t="s">
        <v>260</v>
      </c>
      <c r="D426" t="s">
        <v>1418</v>
      </c>
      <c r="E426" t="s">
        <v>377</v>
      </c>
      <c r="F426" t="s">
        <v>1435</v>
      </c>
      <c r="G426" s="20">
        <v>155</v>
      </c>
    </row>
    <row r="427" spans="1:7" outlineLevel="2" x14ac:dyDescent="0.2">
      <c r="A427" s="17" t="s">
        <v>381</v>
      </c>
      <c r="B427" s="18">
        <v>37011</v>
      </c>
      <c r="C427" t="s">
        <v>373</v>
      </c>
      <c r="D427" t="s">
        <v>1418</v>
      </c>
      <c r="E427" t="s">
        <v>377</v>
      </c>
      <c r="F427" t="s">
        <v>1427</v>
      </c>
      <c r="G427" s="20">
        <v>775</v>
      </c>
    </row>
    <row r="428" spans="1:7" s="23" customFormat="1" outlineLevel="2" x14ac:dyDescent="0.2">
      <c r="A428" s="21" t="s">
        <v>374</v>
      </c>
      <c r="B428" s="22">
        <v>37011</v>
      </c>
      <c r="C428" s="23" t="s">
        <v>1607</v>
      </c>
      <c r="D428" s="23" t="s">
        <v>1418</v>
      </c>
      <c r="E428" s="23" t="s">
        <v>377</v>
      </c>
      <c r="F428" s="23" t="s">
        <v>223</v>
      </c>
      <c r="G428" s="20">
        <v>30000</v>
      </c>
    </row>
    <row r="429" spans="1:7" outlineLevel="2" x14ac:dyDescent="0.2">
      <c r="A429" s="17" t="s">
        <v>382</v>
      </c>
      <c r="B429" s="18">
        <v>36986</v>
      </c>
      <c r="C429" t="s">
        <v>273</v>
      </c>
      <c r="D429" t="s">
        <v>1418</v>
      </c>
      <c r="E429" t="s">
        <v>1639</v>
      </c>
      <c r="F429" t="s">
        <v>1427</v>
      </c>
      <c r="G429" s="20">
        <v>2000</v>
      </c>
    </row>
    <row r="430" spans="1:7" outlineLevel="2" x14ac:dyDescent="0.2">
      <c r="A430" s="17" t="s">
        <v>383</v>
      </c>
      <c r="B430" s="18">
        <v>36987</v>
      </c>
      <c r="C430" t="s">
        <v>253</v>
      </c>
      <c r="D430" t="s">
        <v>1418</v>
      </c>
      <c r="E430" t="s">
        <v>1639</v>
      </c>
      <c r="F430" t="s">
        <v>1427</v>
      </c>
      <c r="G430" s="20">
        <v>2400</v>
      </c>
    </row>
    <row r="431" spans="1:7" outlineLevel="2" x14ac:dyDescent="0.2">
      <c r="A431" s="17" t="s">
        <v>384</v>
      </c>
      <c r="B431" s="18">
        <v>36993</v>
      </c>
      <c r="C431" t="s">
        <v>385</v>
      </c>
      <c r="D431" t="s">
        <v>1418</v>
      </c>
      <c r="E431" t="s">
        <v>1639</v>
      </c>
      <c r="F431" t="s">
        <v>1427</v>
      </c>
      <c r="G431" s="20">
        <v>3600</v>
      </c>
    </row>
    <row r="432" spans="1:7" outlineLevel="1" x14ac:dyDescent="0.2">
      <c r="A432" s="51">
        <f>SUBTOTAL(3,A266:A431)</f>
        <v>166</v>
      </c>
      <c r="B432" s="24"/>
      <c r="C432" s="25"/>
      <c r="D432" s="27" t="s">
        <v>2230</v>
      </c>
      <c r="E432" s="25"/>
      <c r="F432" s="25"/>
      <c r="G432" s="48">
        <f>SUM(G266:G431)</f>
        <v>2727834.9300000006</v>
      </c>
    </row>
    <row r="433" spans="1:7" outlineLevel="2" x14ac:dyDescent="0.2">
      <c r="A433" s="17" t="s">
        <v>386</v>
      </c>
      <c r="B433" s="18">
        <v>36999</v>
      </c>
      <c r="C433" t="s">
        <v>387</v>
      </c>
      <c r="D433" t="s">
        <v>1646</v>
      </c>
      <c r="E433" t="s">
        <v>133</v>
      </c>
      <c r="F433" t="s">
        <v>1937</v>
      </c>
      <c r="G433" s="20">
        <v>1550</v>
      </c>
    </row>
    <row r="434" spans="1:7" outlineLevel="2" x14ac:dyDescent="0.2">
      <c r="A434" s="17" t="s">
        <v>388</v>
      </c>
      <c r="B434" s="18">
        <v>37011</v>
      </c>
      <c r="C434" t="s">
        <v>389</v>
      </c>
      <c r="D434" t="s">
        <v>1646</v>
      </c>
      <c r="E434" t="s">
        <v>1081</v>
      </c>
      <c r="F434" t="s">
        <v>1560</v>
      </c>
      <c r="G434" s="20">
        <v>2325</v>
      </c>
    </row>
    <row r="435" spans="1:7" outlineLevel="2" x14ac:dyDescent="0.2">
      <c r="A435" s="17" t="s">
        <v>390</v>
      </c>
      <c r="B435" s="18">
        <v>37008</v>
      </c>
      <c r="C435" t="s">
        <v>1417</v>
      </c>
      <c r="D435" t="s">
        <v>1646</v>
      </c>
      <c r="E435" t="s">
        <v>1419</v>
      </c>
      <c r="F435" t="s">
        <v>1420</v>
      </c>
      <c r="G435" s="19">
        <v>307</v>
      </c>
    </row>
    <row r="436" spans="1:7" outlineLevel="2" x14ac:dyDescent="0.2">
      <c r="A436" s="17" t="s">
        <v>391</v>
      </c>
      <c r="B436" s="18">
        <v>37008</v>
      </c>
      <c r="C436" t="s">
        <v>392</v>
      </c>
      <c r="D436" t="s">
        <v>1646</v>
      </c>
      <c r="E436" t="s">
        <v>1419</v>
      </c>
      <c r="F436" t="s">
        <v>1560</v>
      </c>
      <c r="G436" s="19">
        <v>1704</v>
      </c>
    </row>
    <row r="437" spans="1:7" outlineLevel="2" x14ac:dyDescent="0.2">
      <c r="A437" s="17" t="s">
        <v>393</v>
      </c>
      <c r="B437" s="18">
        <v>37004</v>
      </c>
      <c r="C437" t="s">
        <v>1590</v>
      </c>
      <c r="D437" t="s">
        <v>1646</v>
      </c>
      <c r="E437" t="s">
        <v>229</v>
      </c>
      <c r="F437" t="s">
        <v>1560</v>
      </c>
      <c r="G437" s="19">
        <v>530.1</v>
      </c>
    </row>
    <row r="438" spans="1:7" outlineLevel="2" x14ac:dyDescent="0.2">
      <c r="A438" s="17" t="s">
        <v>394</v>
      </c>
      <c r="B438" s="18">
        <v>37000</v>
      </c>
      <c r="C438" t="s">
        <v>395</v>
      </c>
      <c r="D438" t="s">
        <v>1646</v>
      </c>
      <c r="E438" t="s">
        <v>1064</v>
      </c>
      <c r="F438" t="s">
        <v>396</v>
      </c>
      <c r="G438" s="20">
        <v>37711</v>
      </c>
    </row>
    <row r="439" spans="1:7" outlineLevel="2" x14ac:dyDescent="0.2">
      <c r="A439" s="17" t="s">
        <v>397</v>
      </c>
      <c r="B439" s="18">
        <v>37007</v>
      </c>
      <c r="C439" t="s">
        <v>395</v>
      </c>
      <c r="D439" t="s">
        <v>1646</v>
      </c>
      <c r="E439" t="s">
        <v>1064</v>
      </c>
      <c r="F439" t="s">
        <v>1655</v>
      </c>
      <c r="G439" s="20">
        <v>62376</v>
      </c>
    </row>
    <row r="440" spans="1:7" outlineLevel="2" x14ac:dyDescent="0.2">
      <c r="A440" s="17">
        <v>759519</v>
      </c>
      <c r="B440" s="18">
        <v>37008</v>
      </c>
      <c r="C440" t="s">
        <v>398</v>
      </c>
      <c r="D440" t="s">
        <v>1646</v>
      </c>
      <c r="E440" t="s">
        <v>1064</v>
      </c>
      <c r="F440" t="s">
        <v>1655</v>
      </c>
      <c r="G440" s="20">
        <v>4650</v>
      </c>
    </row>
    <row r="441" spans="1:7" outlineLevel="2" x14ac:dyDescent="0.2">
      <c r="A441" s="17" t="s">
        <v>399</v>
      </c>
      <c r="B441" s="18">
        <v>37008</v>
      </c>
      <c r="C441" t="s">
        <v>400</v>
      </c>
      <c r="D441" t="s">
        <v>1646</v>
      </c>
      <c r="E441" t="s">
        <v>1288</v>
      </c>
      <c r="F441" t="s">
        <v>1518</v>
      </c>
      <c r="G441" s="20">
        <v>17186.400000000001</v>
      </c>
    </row>
    <row r="442" spans="1:7" outlineLevel="2" x14ac:dyDescent="0.2">
      <c r="A442" s="17" t="s">
        <v>401</v>
      </c>
      <c r="B442" s="18">
        <v>37006</v>
      </c>
      <c r="C442" t="s">
        <v>402</v>
      </c>
      <c r="D442" t="s">
        <v>1646</v>
      </c>
      <c r="E442" t="s">
        <v>1291</v>
      </c>
      <c r="F442" t="s">
        <v>1435</v>
      </c>
      <c r="G442" s="20">
        <v>697.5</v>
      </c>
    </row>
    <row r="443" spans="1:7" outlineLevel="2" x14ac:dyDescent="0.2">
      <c r="A443" s="17" t="s">
        <v>403</v>
      </c>
      <c r="B443" s="18">
        <v>37007</v>
      </c>
      <c r="C443" t="s">
        <v>1434</v>
      </c>
      <c r="D443" t="s">
        <v>1646</v>
      </c>
      <c r="E443" t="s">
        <v>1291</v>
      </c>
      <c r="F443" t="s">
        <v>1435</v>
      </c>
      <c r="G443" s="20">
        <v>2300</v>
      </c>
    </row>
    <row r="444" spans="1:7" outlineLevel="2" x14ac:dyDescent="0.2">
      <c r="A444" s="17" t="s">
        <v>1656</v>
      </c>
      <c r="B444" s="18">
        <v>37006</v>
      </c>
      <c r="C444" t="s">
        <v>1657</v>
      </c>
      <c r="D444" t="s">
        <v>1646</v>
      </c>
      <c r="E444" t="s">
        <v>404</v>
      </c>
      <c r="F444" t="s">
        <v>1564</v>
      </c>
      <c r="G444" s="20">
        <v>217</v>
      </c>
    </row>
    <row r="445" spans="1:7" outlineLevel="2" x14ac:dyDescent="0.2">
      <c r="A445" s="17" t="s">
        <v>405</v>
      </c>
      <c r="B445" s="18">
        <v>37001</v>
      </c>
      <c r="C445" t="s">
        <v>1294</v>
      </c>
      <c r="D445" t="s">
        <v>1646</v>
      </c>
      <c r="E445" t="s">
        <v>1660</v>
      </c>
      <c r="F445" t="s">
        <v>1661</v>
      </c>
      <c r="G445" s="20">
        <v>70270</v>
      </c>
    </row>
    <row r="446" spans="1:7" outlineLevel="2" x14ac:dyDescent="0.2">
      <c r="A446" s="17" t="s">
        <v>1819</v>
      </c>
      <c r="B446" s="18">
        <v>37006</v>
      </c>
      <c r="C446" t="s">
        <v>406</v>
      </c>
      <c r="D446" t="s">
        <v>1646</v>
      </c>
      <c r="E446" t="s">
        <v>1444</v>
      </c>
      <c r="F446" t="s">
        <v>358</v>
      </c>
      <c r="G446" s="20">
        <v>2470</v>
      </c>
    </row>
    <row r="447" spans="1:7" outlineLevel="2" x14ac:dyDescent="0.2">
      <c r="A447" s="17" t="s">
        <v>407</v>
      </c>
      <c r="B447" s="18">
        <v>36998</v>
      </c>
      <c r="C447" t="s">
        <v>408</v>
      </c>
      <c r="D447" t="s">
        <v>1646</v>
      </c>
      <c r="E447" t="s">
        <v>409</v>
      </c>
      <c r="F447" t="s">
        <v>1560</v>
      </c>
      <c r="G447" s="20">
        <v>4545</v>
      </c>
    </row>
    <row r="448" spans="1:7" outlineLevel="2" x14ac:dyDescent="0.2">
      <c r="A448" s="17" t="s">
        <v>410</v>
      </c>
      <c r="B448" s="18">
        <v>36999</v>
      </c>
      <c r="C448" t="s">
        <v>411</v>
      </c>
      <c r="D448" t="s">
        <v>1646</v>
      </c>
      <c r="E448" t="s">
        <v>409</v>
      </c>
      <c r="F448" t="s">
        <v>1560</v>
      </c>
      <c r="G448" s="20">
        <v>14635</v>
      </c>
    </row>
    <row r="449" spans="1:7" outlineLevel="2" x14ac:dyDescent="0.2">
      <c r="A449" s="17" t="s">
        <v>412</v>
      </c>
      <c r="B449" s="18">
        <v>36999</v>
      </c>
      <c r="C449" t="s">
        <v>413</v>
      </c>
      <c r="D449" t="s">
        <v>1646</v>
      </c>
      <c r="E449" t="s">
        <v>409</v>
      </c>
      <c r="F449" t="s">
        <v>1643</v>
      </c>
      <c r="G449" s="20">
        <v>10138</v>
      </c>
    </row>
    <row r="450" spans="1:7" outlineLevel="2" x14ac:dyDescent="0.2">
      <c r="A450" s="17" t="s">
        <v>414</v>
      </c>
      <c r="B450" s="18">
        <v>37005</v>
      </c>
      <c r="C450" t="s">
        <v>415</v>
      </c>
      <c r="D450" t="s">
        <v>1646</v>
      </c>
      <c r="E450" t="s">
        <v>409</v>
      </c>
      <c r="F450" t="s">
        <v>1560</v>
      </c>
      <c r="G450" s="20">
        <v>1782</v>
      </c>
    </row>
    <row r="451" spans="1:7" outlineLevel="2" x14ac:dyDescent="0.2">
      <c r="A451" s="17" t="s">
        <v>410</v>
      </c>
      <c r="B451" s="18">
        <v>37005</v>
      </c>
      <c r="C451" t="s">
        <v>1652</v>
      </c>
      <c r="D451" t="s">
        <v>1646</v>
      </c>
      <c r="E451" t="s">
        <v>409</v>
      </c>
      <c r="F451" t="s">
        <v>1560</v>
      </c>
      <c r="G451" s="20">
        <v>-14149</v>
      </c>
    </row>
    <row r="452" spans="1:7" outlineLevel="2" x14ac:dyDescent="0.2">
      <c r="A452" s="17" t="s">
        <v>416</v>
      </c>
      <c r="B452" s="18">
        <v>37005</v>
      </c>
      <c r="C452" t="s">
        <v>1652</v>
      </c>
      <c r="D452" t="s">
        <v>1646</v>
      </c>
      <c r="E452" t="s">
        <v>409</v>
      </c>
      <c r="F452" t="s">
        <v>1560</v>
      </c>
      <c r="G452" s="20">
        <v>243</v>
      </c>
    </row>
    <row r="453" spans="1:7" outlineLevel="2" x14ac:dyDescent="0.2">
      <c r="A453" s="17" t="s">
        <v>417</v>
      </c>
      <c r="B453" s="18">
        <v>37006</v>
      </c>
      <c r="C453" t="s">
        <v>398</v>
      </c>
      <c r="D453" t="s">
        <v>1646</v>
      </c>
      <c r="E453" t="s">
        <v>409</v>
      </c>
      <c r="F453" t="s">
        <v>1655</v>
      </c>
      <c r="G453" s="20">
        <v>28705</v>
      </c>
    </row>
    <row r="454" spans="1:7" outlineLevel="2" x14ac:dyDescent="0.2">
      <c r="A454" s="17" t="s">
        <v>418</v>
      </c>
      <c r="B454" s="18">
        <v>37007</v>
      </c>
      <c r="C454" t="s">
        <v>419</v>
      </c>
      <c r="D454" t="s">
        <v>1646</v>
      </c>
      <c r="E454" t="s">
        <v>409</v>
      </c>
      <c r="F454" t="s">
        <v>1560</v>
      </c>
      <c r="G454" s="20">
        <v>8223</v>
      </c>
    </row>
    <row r="455" spans="1:7" outlineLevel="2" x14ac:dyDescent="0.2">
      <c r="A455" s="17" t="s">
        <v>420</v>
      </c>
      <c r="B455" s="18">
        <v>37007</v>
      </c>
      <c r="C455" t="s">
        <v>421</v>
      </c>
      <c r="D455" t="s">
        <v>1646</v>
      </c>
      <c r="E455" t="s">
        <v>409</v>
      </c>
      <c r="F455" t="s">
        <v>1691</v>
      </c>
      <c r="G455" s="20">
        <v>733</v>
      </c>
    </row>
    <row r="456" spans="1:7" outlineLevel="2" x14ac:dyDescent="0.2">
      <c r="A456" s="17" t="s">
        <v>422</v>
      </c>
      <c r="B456" s="18">
        <v>37008</v>
      </c>
      <c r="C456" t="s">
        <v>421</v>
      </c>
      <c r="D456" t="s">
        <v>1646</v>
      </c>
      <c r="E456" t="s">
        <v>409</v>
      </c>
      <c r="F456" t="s">
        <v>423</v>
      </c>
      <c r="G456" s="20">
        <v>733</v>
      </c>
    </row>
    <row r="457" spans="1:7" outlineLevel="2" x14ac:dyDescent="0.2">
      <c r="A457" s="17" t="s">
        <v>424</v>
      </c>
      <c r="B457" s="18">
        <v>37011</v>
      </c>
      <c r="C457" t="s">
        <v>1652</v>
      </c>
      <c r="D457" t="s">
        <v>1646</v>
      </c>
      <c r="E457" t="s">
        <v>409</v>
      </c>
      <c r="F457" t="s">
        <v>1560</v>
      </c>
      <c r="G457" s="20">
        <v>1052</v>
      </c>
    </row>
    <row r="458" spans="1:7" outlineLevel="2" x14ac:dyDescent="0.2">
      <c r="A458" s="17" t="s">
        <v>425</v>
      </c>
      <c r="B458" s="18">
        <v>37006</v>
      </c>
      <c r="C458" t="s">
        <v>426</v>
      </c>
      <c r="D458" t="s">
        <v>1646</v>
      </c>
      <c r="E458" t="s">
        <v>1299</v>
      </c>
      <c r="F458" t="s">
        <v>1560</v>
      </c>
      <c r="G458" s="20">
        <v>1000</v>
      </c>
    </row>
    <row r="459" spans="1:7" outlineLevel="2" x14ac:dyDescent="0.2">
      <c r="A459" s="17" t="s">
        <v>427</v>
      </c>
      <c r="B459" s="18">
        <v>37006</v>
      </c>
      <c r="C459" t="s">
        <v>426</v>
      </c>
      <c r="D459" t="s">
        <v>1646</v>
      </c>
      <c r="E459" t="s">
        <v>1299</v>
      </c>
      <c r="F459" t="s">
        <v>1560</v>
      </c>
      <c r="G459" s="20">
        <v>600</v>
      </c>
    </row>
    <row r="460" spans="1:7" outlineLevel="2" x14ac:dyDescent="0.2">
      <c r="A460" s="17" t="s">
        <v>428</v>
      </c>
      <c r="B460" s="18">
        <v>36991</v>
      </c>
      <c r="C460" t="s">
        <v>429</v>
      </c>
      <c r="D460" t="s">
        <v>1646</v>
      </c>
      <c r="E460" t="s">
        <v>430</v>
      </c>
      <c r="F460" t="s">
        <v>1445</v>
      </c>
      <c r="G460" s="20">
        <v>1200</v>
      </c>
    </row>
    <row r="461" spans="1:7" outlineLevel="2" x14ac:dyDescent="0.2">
      <c r="A461" s="17" t="s">
        <v>431</v>
      </c>
      <c r="B461" s="18">
        <v>37007</v>
      </c>
      <c r="C461" t="s">
        <v>419</v>
      </c>
      <c r="D461" t="s">
        <v>1646</v>
      </c>
      <c r="E461" t="s">
        <v>430</v>
      </c>
      <c r="F461" t="s">
        <v>1560</v>
      </c>
      <c r="G461" s="20">
        <v>2467</v>
      </c>
    </row>
    <row r="462" spans="1:7" outlineLevel="2" x14ac:dyDescent="0.2">
      <c r="A462" s="17" t="s">
        <v>432</v>
      </c>
      <c r="B462" s="18">
        <v>36990</v>
      </c>
      <c r="C462" t="s">
        <v>421</v>
      </c>
      <c r="D462" t="s">
        <v>1646</v>
      </c>
      <c r="E462" t="s">
        <v>1316</v>
      </c>
      <c r="F462" t="s">
        <v>1691</v>
      </c>
      <c r="G462" s="20">
        <v>0</v>
      </c>
    </row>
    <row r="463" spans="1:7" outlineLevel="2" x14ac:dyDescent="0.2">
      <c r="A463" s="17" t="s">
        <v>433</v>
      </c>
      <c r="B463" s="18">
        <v>36999</v>
      </c>
      <c r="C463" t="s">
        <v>1652</v>
      </c>
      <c r="D463" t="s">
        <v>1646</v>
      </c>
      <c r="E463" t="s">
        <v>1315</v>
      </c>
      <c r="F463" t="s">
        <v>1653</v>
      </c>
      <c r="G463" s="20">
        <v>250</v>
      </c>
    </row>
    <row r="464" spans="1:7" outlineLevel="2" x14ac:dyDescent="0.2">
      <c r="A464" s="17" t="s">
        <v>434</v>
      </c>
      <c r="B464" s="18">
        <v>37006</v>
      </c>
      <c r="C464" t="s">
        <v>1652</v>
      </c>
      <c r="D464" t="s">
        <v>1646</v>
      </c>
      <c r="E464" t="s">
        <v>1315</v>
      </c>
      <c r="F464" t="s">
        <v>1560</v>
      </c>
      <c r="G464" s="20">
        <v>250</v>
      </c>
    </row>
    <row r="465" spans="1:7" outlineLevel="2" x14ac:dyDescent="0.2">
      <c r="A465" s="17" t="s">
        <v>435</v>
      </c>
      <c r="B465" s="18">
        <v>37011</v>
      </c>
      <c r="C465" t="s">
        <v>436</v>
      </c>
      <c r="D465" t="s">
        <v>1646</v>
      </c>
      <c r="E465" t="s">
        <v>1315</v>
      </c>
      <c r="F465" t="s">
        <v>1655</v>
      </c>
      <c r="G465" s="20">
        <v>775</v>
      </c>
    </row>
    <row r="466" spans="1:7" outlineLevel="2" x14ac:dyDescent="0.2">
      <c r="A466" s="17" t="s">
        <v>437</v>
      </c>
      <c r="B466" s="18">
        <v>36984</v>
      </c>
      <c r="C466" t="s">
        <v>438</v>
      </c>
      <c r="D466" t="s">
        <v>1646</v>
      </c>
      <c r="E466" t="s">
        <v>342</v>
      </c>
      <c r="F466" t="s">
        <v>1420</v>
      </c>
      <c r="G466" s="20">
        <v>135</v>
      </c>
    </row>
    <row r="467" spans="1:7" outlineLevel="2" x14ac:dyDescent="0.2">
      <c r="A467" s="17" t="s">
        <v>439</v>
      </c>
      <c r="B467" s="18">
        <v>37006</v>
      </c>
      <c r="C467" t="s">
        <v>440</v>
      </c>
      <c r="D467" t="s">
        <v>1646</v>
      </c>
      <c r="E467" t="s">
        <v>1112</v>
      </c>
      <c r="F467" t="s">
        <v>1691</v>
      </c>
      <c r="G467" s="20">
        <v>395.25</v>
      </c>
    </row>
    <row r="468" spans="1:7" outlineLevel="2" x14ac:dyDescent="0.2">
      <c r="A468" s="17" t="s">
        <v>441</v>
      </c>
      <c r="B468" s="18">
        <v>36992</v>
      </c>
      <c r="C468" t="s">
        <v>1417</v>
      </c>
      <c r="D468" t="s">
        <v>1646</v>
      </c>
      <c r="E468" t="s">
        <v>1697</v>
      </c>
      <c r="F468" t="s">
        <v>1420</v>
      </c>
      <c r="G468" s="20">
        <v>237.5</v>
      </c>
    </row>
    <row r="469" spans="1:7" outlineLevel="2" x14ac:dyDescent="0.2">
      <c r="A469" s="17" t="s">
        <v>442</v>
      </c>
      <c r="B469" s="18">
        <v>37004</v>
      </c>
      <c r="C469" t="s">
        <v>443</v>
      </c>
      <c r="D469" t="s">
        <v>1646</v>
      </c>
      <c r="E469" t="s">
        <v>1697</v>
      </c>
      <c r="F469" t="s">
        <v>1560</v>
      </c>
      <c r="G469" s="20">
        <v>3100</v>
      </c>
    </row>
    <row r="470" spans="1:7" outlineLevel="2" x14ac:dyDescent="0.2">
      <c r="A470" s="17" t="s">
        <v>444</v>
      </c>
      <c r="B470" s="18">
        <v>37006</v>
      </c>
      <c r="C470" t="s">
        <v>445</v>
      </c>
      <c r="D470" t="s">
        <v>1646</v>
      </c>
      <c r="E470" t="s">
        <v>1139</v>
      </c>
      <c r="F470" t="s">
        <v>1560</v>
      </c>
      <c r="G470" s="20">
        <v>3100</v>
      </c>
    </row>
    <row r="471" spans="1:7" outlineLevel="2" x14ac:dyDescent="0.2">
      <c r="A471" s="17" t="s">
        <v>446</v>
      </c>
      <c r="B471" s="18">
        <v>36983</v>
      </c>
      <c r="C471" t="s">
        <v>447</v>
      </c>
      <c r="D471" t="s">
        <v>1642</v>
      </c>
      <c r="E471" t="s">
        <v>1059</v>
      </c>
      <c r="F471" t="s">
        <v>1705</v>
      </c>
      <c r="G471" s="20">
        <v>775</v>
      </c>
    </row>
    <row r="472" spans="1:7" outlineLevel="2" x14ac:dyDescent="0.2">
      <c r="A472" s="17" t="s">
        <v>448</v>
      </c>
      <c r="B472" s="18">
        <v>36983</v>
      </c>
      <c r="C472" t="s">
        <v>447</v>
      </c>
      <c r="D472" t="s">
        <v>1642</v>
      </c>
      <c r="E472" t="s">
        <v>1059</v>
      </c>
      <c r="F472" t="s">
        <v>1705</v>
      </c>
      <c r="G472" s="20">
        <v>2300</v>
      </c>
    </row>
    <row r="473" spans="1:7" outlineLevel="2" x14ac:dyDescent="0.2">
      <c r="A473" s="17" t="s">
        <v>449</v>
      </c>
      <c r="B473" s="18">
        <v>36983</v>
      </c>
      <c r="C473" t="s">
        <v>447</v>
      </c>
      <c r="D473" t="s">
        <v>1642</v>
      </c>
      <c r="E473" t="s">
        <v>1059</v>
      </c>
      <c r="F473" t="s">
        <v>1705</v>
      </c>
      <c r="G473" s="20">
        <v>2250</v>
      </c>
    </row>
    <row r="474" spans="1:7" outlineLevel="2" x14ac:dyDescent="0.2">
      <c r="A474" s="17" t="s">
        <v>450</v>
      </c>
      <c r="B474" s="18">
        <v>36983</v>
      </c>
      <c r="C474" t="s">
        <v>1641</v>
      </c>
      <c r="D474" t="s">
        <v>1642</v>
      </c>
      <c r="E474" t="s">
        <v>1059</v>
      </c>
      <c r="F474" t="s">
        <v>1643</v>
      </c>
      <c r="G474" s="20">
        <v>625</v>
      </c>
    </row>
    <row r="475" spans="1:7" outlineLevel="2" x14ac:dyDescent="0.2">
      <c r="A475" s="17" t="s">
        <v>451</v>
      </c>
      <c r="B475" s="18">
        <v>36983</v>
      </c>
      <c r="C475" t="s">
        <v>2064</v>
      </c>
      <c r="D475" t="s">
        <v>1642</v>
      </c>
      <c r="E475" t="s">
        <v>1059</v>
      </c>
      <c r="F475" t="s">
        <v>1705</v>
      </c>
      <c r="G475" s="20">
        <v>1500</v>
      </c>
    </row>
    <row r="476" spans="1:7" outlineLevel="2" x14ac:dyDescent="0.2">
      <c r="A476" s="17" t="s">
        <v>452</v>
      </c>
      <c r="B476" s="18">
        <v>36983</v>
      </c>
      <c r="C476" t="s">
        <v>2064</v>
      </c>
      <c r="D476" t="s">
        <v>1642</v>
      </c>
      <c r="E476" t="s">
        <v>1059</v>
      </c>
      <c r="F476" t="s">
        <v>1705</v>
      </c>
      <c r="G476" s="20">
        <v>300</v>
      </c>
    </row>
    <row r="477" spans="1:7" outlineLevel="2" x14ac:dyDescent="0.2">
      <c r="A477" s="17" t="s">
        <v>453</v>
      </c>
      <c r="B477" s="18">
        <v>36983</v>
      </c>
      <c r="C477" t="s">
        <v>1641</v>
      </c>
      <c r="D477" t="s">
        <v>1642</v>
      </c>
      <c r="E477" t="s">
        <v>1059</v>
      </c>
      <c r="F477" t="s">
        <v>1643</v>
      </c>
      <c r="G477" s="20">
        <v>1250</v>
      </c>
    </row>
    <row r="478" spans="1:7" outlineLevel="2" x14ac:dyDescent="0.2">
      <c r="A478" s="17" t="s">
        <v>454</v>
      </c>
      <c r="B478" s="18">
        <v>36983</v>
      </c>
      <c r="C478" t="s">
        <v>447</v>
      </c>
      <c r="D478" t="s">
        <v>1642</v>
      </c>
      <c r="E478" t="s">
        <v>1059</v>
      </c>
      <c r="F478" t="s">
        <v>1705</v>
      </c>
      <c r="G478" s="20">
        <v>775</v>
      </c>
    </row>
    <row r="479" spans="1:7" outlineLevel="2" x14ac:dyDescent="0.2">
      <c r="A479" s="17" t="s">
        <v>455</v>
      </c>
      <c r="B479" s="18">
        <v>36984</v>
      </c>
      <c r="C479" t="s">
        <v>1749</v>
      </c>
      <c r="D479" t="s">
        <v>1642</v>
      </c>
      <c r="E479" t="s">
        <v>1059</v>
      </c>
      <c r="F479" t="s">
        <v>1445</v>
      </c>
      <c r="G479" s="20">
        <v>0</v>
      </c>
    </row>
    <row r="480" spans="1:7" outlineLevel="2" x14ac:dyDescent="0.2">
      <c r="A480" s="17" t="s">
        <v>456</v>
      </c>
      <c r="B480" s="18">
        <v>36984</v>
      </c>
      <c r="C480" t="s">
        <v>1294</v>
      </c>
      <c r="D480" t="s">
        <v>1642</v>
      </c>
      <c r="E480" t="s">
        <v>1059</v>
      </c>
      <c r="F480" t="s">
        <v>1711</v>
      </c>
      <c r="G480" s="20">
        <v>1000</v>
      </c>
    </row>
    <row r="481" spans="1:7" outlineLevel="2" x14ac:dyDescent="0.2">
      <c r="A481" s="17" t="s">
        <v>457</v>
      </c>
      <c r="B481" s="18">
        <v>36984</v>
      </c>
      <c r="C481" t="s">
        <v>1294</v>
      </c>
      <c r="D481" t="s">
        <v>1642</v>
      </c>
      <c r="E481" t="s">
        <v>1059</v>
      </c>
      <c r="F481" t="s">
        <v>1711</v>
      </c>
      <c r="G481" s="20">
        <v>675</v>
      </c>
    </row>
    <row r="482" spans="1:7" outlineLevel="2" x14ac:dyDescent="0.2">
      <c r="A482" s="17" t="s">
        <v>458</v>
      </c>
      <c r="B482" s="18">
        <v>36984</v>
      </c>
      <c r="C482" t="s">
        <v>1294</v>
      </c>
      <c r="D482" t="s">
        <v>1642</v>
      </c>
      <c r="E482" t="s">
        <v>1059</v>
      </c>
      <c r="F482" t="s">
        <v>1711</v>
      </c>
      <c r="G482" s="20">
        <v>500</v>
      </c>
    </row>
    <row r="483" spans="1:7" outlineLevel="2" x14ac:dyDescent="0.2">
      <c r="A483" s="17" t="s">
        <v>459</v>
      </c>
      <c r="B483" s="18">
        <v>36984</v>
      </c>
      <c r="C483" t="s">
        <v>1294</v>
      </c>
      <c r="D483" t="s">
        <v>1642</v>
      </c>
      <c r="E483" t="s">
        <v>1059</v>
      </c>
      <c r="F483" t="s">
        <v>1711</v>
      </c>
      <c r="G483" s="20">
        <v>0</v>
      </c>
    </row>
    <row r="484" spans="1:7" outlineLevel="2" x14ac:dyDescent="0.2">
      <c r="A484" s="17" t="s">
        <v>460</v>
      </c>
      <c r="B484" s="18">
        <v>36984</v>
      </c>
      <c r="C484" t="s">
        <v>389</v>
      </c>
      <c r="D484" t="s">
        <v>1642</v>
      </c>
      <c r="E484" t="s">
        <v>1059</v>
      </c>
      <c r="F484" t="s">
        <v>1691</v>
      </c>
      <c r="G484" s="20">
        <v>0</v>
      </c>
    </row>
    <row r="485" spans="1:7" outlineLevel="2" x14ac:dyDescent="0.2">
      <c r="A485" s="17" t="s">
        <v>461</v>
      </c>
      <c r="B485" s="18">
        <v>36984</v>
      </c>
      <c r="C485" t="s">
        <v>1796</v>
      </c>
      <c r="D485" t="s">
        <v>1642</v>
      </c>
      <c r="E485" t="s">
        <v>1059</v>
      </c>
      <c r="F485" t="s">
        <v>1560</v>
      </c>
      <c r="G485" s="20">
        <v>0</v>
      </c>
    </row>
    <row r="486" spans="1:7" outlineLevel="2" x14ac:dyDescent="0.2">
      <c r="A486" s="17" t="s">
        <v>462</v>
      </c>
      <c r="B486" s="18">
        <v>36984</v>
      </c>
      <c r="C486" t="s">
        <v>1294</v>
      </c>
      <c r="D486" t="s">
        <v>1642</v>
      </c>
      <c r="E486" t="s">
        <v>1059</v>
      </c>
      <c r="F486" t="s">
        <v>1296</v>
      </c>
      <c r="G486" s="20">
        <v>1050</v>
      </c>
    </row>
    <row r="487" spans="1:7" outlineLevel="2" x14ac:dyDescent="0.2">
      <c r="A487" s="17" t="s">
        <v>463</v>
      </c>
      <c r="B487" s="18">
        <v>36984</v>
      </c>
      <c r="C487" t="s">
        <v>1294</v>
      </c>
      <c r="D487" t="s">
        <v>1642</v>
      </c>
      <c r="E487" t="s">
        <v>1059</v>
      </c>
      <c r="F487" t="s">
        <v>1296</v>
      </c>
      <c r="G487" s="20">
        <v>450</v>
      </c>
    </row>
    <row r="488" spans="1:7" outlineLevel="2" x14ac:dyDescent="0.2">
      <c r="A488" s="17" t="s">
        <v>464</v>
      </c>
      <c r="B488" s="18">
        <v>36984</v>
      </c>
      <c r="C488" t="s">
        <v>1749</v>
      </c>
      <c r="D488" t="s">
        <v>1642</v>
      </c>
      <c r="E488" t="s">
        <v>1059</v>
      </c>
      <c r="F488" t="s">
        <v>1296</v>
      </c>
      <c r="G488" s="20">
        <v>0</v>
      </c>
    </row>
    <row r="489" spans="1:7" outlineLevel="2" x14ac:dyDescent="0.2">
      <c r="A489" s="17" t="s">
        <v>465</v>
      </c>
      <c r="B489" s="18">
        <v>36984</v>
      </c>
      <c r="C489" t="s">
        <v>1294</v>
      </c>
      <c r="D489" t="s">
        <v>1642</v>
      </c>
      <c r="E489" t="s">
        <v>1059</v>
      </c>
      <c r="F489" t="s">
        <v>1296</v>
      </c>
      <c r="G489" s="20">
        <v>5737</v>
      </c>
    </row>
    <row r="490" spans="1:7" outlineLevel="2" x14ac:dyDescent="0.2">
      <c r="A490" s="17" t="s">
        <v>466</v>
      </c>
      <c r="B490" s="18">
        <v>36984</v>
      </c>
      <c r="C490" t="s">
        <v>467</v>
      </c>
      <c r="D490" t="s">
        <v>1642</v>
      </c>
      <c r="E490" t="s">
        <v>1059</v>
      </c>
      <c r="F490" t="s">
        <v>1420</v>
      </c>
      <c r="G490" s="20">
        <v>75</v>
      </c>
    </row>
    <row r="491" spans="1:7" outlineLevel="2" x14ac:dyDescent="0.2">
      <c r="A491" s="17" t="s">
        <v>468</v>
      </c>
      <c r="B491" s="18">
        <v>36984</v>
      </c>
      <c r="C491" t="s">
        <v>1641</v>
      </c>
      <c r="D491" t="s">
        <v>1642</v>
      </c>
      <c r="E491" t="s">
        <v>1059</v>
      </c>
      <c r="F491" t="s">
        <v>1643</v>
      </c>
      <c r="G491" s="20">
        <v>12000</v>
      </c>
    </row>
    <row r="492" spans="1:7" outlineLevel="2" x14ac:dyDescent="0.2">
      <c r="A492" s="17" t="s">
        <v>469</v>
      </c>
      <c r="B492" s="18">
        <v>36984</v>
      </c>
      <c r="C492" t="s">
        <v>1796</v>
      </c>
      <c r="D492" t="s">
        <v>1642</v>
      </c>
      <c r="E492" t="s">
        <v>1059</v>
      </c>
      <c r="F492" t="s">
        <v>1560</v>
      </c>
      <c r="G492" s="20">
        <v>600</v>
      </c>
    </row>
    <row r="493" spans="1:7" outlineLevel="2" x14ac:dyDescent="0.2">
      <c r="A493" s="17" t="s">
        <v>470</v>
      </c>
      <c r="B493" s="18">
        <v>36984</v>
      </c>
      <c r="C493" t="s">
        <v>1749</v>
      </c>
      <c r="D493" t="s">
        <v>1642</v>
      </c>
      <c r="E493" t="s">
        <v>1059</v>
      </c>
      <c r="F493" t="s">
        <v>1560</v>
      </c>
      <c r="G493" s="20">
        <v>0</v>
      </c>
    </row>
    <row r="494" spans="1:7" outlineLevel="2" x14ac:dyDescent="0.2">
      <c r="A494" s="17" t="s">
        <v>471</v>
      </c>
      <c r="B494" s="18">
        <v>36984</v>
      </c>
      <c r="C494" t="s">
        <v>1294</v>
      </c>
      <c r="D494" t="s">
        <v>1642</v>
      </c>
      <c r="E494" t="s">
        <v>1059</v>
      </c>
      <c r="F494" t="s">
        <v>1296</v>
      </c>
      <c r="G494" s="20">
        <v>0</v>
      </c>
    </row>
    <row r="495" spans="1:7" outlineLevel="2" x14ac:dyDescent="0.2">
      <c r="A495" s="17" t="s">
        <v>472</v>
      </c>
      <c r="B495" s="18">
        <v>36984</v>
      </c>
      <c r="C495" t="s">
        <v>1796</v>
      </c>
      <c r="D495" t="s">
        <v>1642</v>
      </c>
      <c r="E495" t="s">
        <v>1059</v>
      </c>
      <c r="F495" t="s">
        <v>1560</v>
      </c>
      <c r="G495" s="20">
        <v>150</v>
      </c>
    </row>
    <row r="496" spans="1:7" outlineLevel="2" x14ac:dyDescent="0.2">
      <c r="A496" s="17" t="s">
        <v>473</v>
      </c>
      <c r="B496" s="18">
        <v>36985</v>
      </c>
      <c r="C496" t="s">
        <v>1771</v>
      </c>
      <c r="D496" t="s">
        <v>1642</v>
      </c>
      <c r="E496" t="s">
        <v>1059</v>
      </c>
      <c r="F496" t="s">
        <v>1420</v>
      </c>
      <c r="G496" s="20">
        <v>1000</v>
      </c>
    </row>
    <row r="497" spans="1:7" outlineLevel="2" x14ac:dyDescent="0.2">
      <c r="A497" s="17" t="s">
        <v>474</v>
      </c>
      <c r="B497" s="18">
        <v>36985</v>
      </c>
      <c r="C497" t="s">
        <v>389</v>
      </c>
      <c r="D497" t="s">
        <v>1642</v>
      </c>
      <c r="E497" t="s">
        <v>1059</v>
      </c>
      <c r="F497" t="s">
        <v>1560</v>
      </c>
      <c r="G497" s="20">
        <v>1365</v>
      </c>
    </row>
    <row r="498" spans="1:7" outlineLevel="2" x14ac:dyDescent="0.2">
      <c r="A498" s="17" t="s">
        <v>475</v>
      </c>
      <c r="B498" s="18">
        <v>36985</v>
      </c>
      <c r="C498" t="s">
        <v>476</v>
      </c>
      <c r="D498" t="s">
        <v>1642</v>
      </c>
      <c r="E498" t="s">
        <v>1059</v>
      </c>
      <c r="F498" t="s">
        <v>1705</v>
      </c>
      <c r="G498" s="20">
        <v>345825</v>
      </c>
    </row>
    <row r="499" spans="1:7" outlineLevel="2" x14ac:dyDescent="0.2">
      <c r="A499" s="17" t="s">
        <v>477</v>
      </c>
      <c r="B499" s="18">
        <v>36986</v>
      </c>
      <c r="C499" t="s">
        <v>1294</v>
      </c>
      <c r="D499" t="s">
        <v>1642</v>
      </c>
      <c r="E499" t="s">
        <v>1059</v>
      </c>
      <c r="F499" t="s">
        <v>1296</v>
      </c>
      <c r="G499" s="20">
        <v>300</v>
      </c>
    </row>
    <row r="500" spans="1:7" outlineLevel="2" x14ac:dyDescent="0.2">
      <c r="A500" s="17" t="s">
        <v>478</v>
      </c>
      <c r="B500" s="18">
        <v>36986</v>
      </c>
      <c r="C500" t="s">
        <v>1796</v>
      </c>
      <c r="D500" t="s">
        <v>1642</v>
      </c>
      <c r="E500" t="s">
        <v>1059</v>
      </c>
      <c r="F500" t="s">
        <v>1296</v>
      </c>
      <c r="G500" s="20">
        <v>0</v>
      </c>
    </row>
    <row r="501" spans="1:7" outlineLevel="2" x14ac:dyDescent="0.2">
      <c r="A501" s="17" t="s">
        <v>479</v>
      </c>
      <c r="B501" s="18">
        <v>36986</v>
      </c>
      <c r="C501" t="s">
        <v>1294</v>
      </c>
      <c r="D501" t="s">
        <v>1642</v>
      </c>
      <c r="E501" t="s">
        <v>1059</v>
      </c>
      <c r="F501" t="s">
        <v>1560</v>
      </c>
      <c r="G501" s="20">
        <v>1200</v>
      </c>
    </row>
    <row r="502" spans="1:7" outlineLevel="2" x14ac:dyDescent="0.2">
      <c r="A502" s="17" t="s">
        <v>480</v>
      </c>
      <c r="B502" s="18">
        <v>36986</v>
      </c>
      <c r="C502" t="s">
        <v>1294</v>
      </c>
      <c r="D502" t="s">
        <v>1642</v>
      </c>
      <c r="E502" t="s">
        <v>1059</v>
      </c>
      <c r="F502" t="s">
        <v>1560</v>
      </c>
      <c r="G502" s="20">
        <v>1800</v>
      </c>
    </row>
    <row r="503" spans="1:7" outlineLevel="2" x14ac:dyDescent="0.2">
      <c r="A503" s="17" t="s">
        <v>481</v>
      </c>
      <c r="B503" s="18">
        <v>36986</v>
      </c>
      <c r="C503" t="s">
        <v>482</v>
      </c>
      <c r="D503" t="s">
        <v>1642</v>
      </c>
      <c r="E503" t="s">
        <v>1059</v>
      </c>
      <c r="F503" t="s">
        <v>1560</v>
      </c>
      <c r="G503" s="20">
        <v>625</v>
      </c>
    </row>
    <row r="504" spans="1:7" outlineLevel="2" x14ac:dyDescent="0.2">
      <c r="A504" s="17" t="s">
        <v>483</v>
      </c>
      <c r="B504" s="18">
        <v>36986</v>
      </c>
      <c r="C504" t="s">
        <v>484</v>
      </c>
      <c r="D504" t="s">
        <v>1642</v>
      </c>
      <c r="E504" t="s">
        <v>1059</v>
      </c>
      <c r="F504" t="s">
        <v>1560</v>
      </c>
      <c r="G504" s="20">
        <v>1900</v>
      </c>
    </row>
    <row r="505" spans="1:7" outlineLevel="2" x14ac:dyDescent="0.2">
      <c r="A505" s="17" t="s">
        <v>485</v>
      </c>
      <c r="B505" s="18">
        <v>36986</v>
      </c>
      <c r="C505" t="s">
        <v>486</v>
      </c>
      <c r="D505" t="s">
        <v>1642</v>
      </c>
      <c r="E505" t="s">
        <v>1059</v>
      </c>
      <c r="F505" t="s">
        <v>1691</v>
      </c>
      <c r="G505" s="20">
        <v>775</v>
      </c>
    </row>
    <row r="506" spans="1:7" outlineLevel="2" x14ac:dyDescent="0.2">
      <c r="A506" s="17" t="s">
        <v>487</v>
      </c>
      <c r="B506" s="18">
        <v>36986</v>
      </c>
      <c r="C506" t="s">
        <v>1294</v>
      </c>
      <c r="D506" t="s">
        <v>1642</v>
      </c>
      <c r="E506" t="s">
        <v>1059</v>
      </c>
      <c r="F506" t="s">
        <v>1711</v>
      </c>
      <c r="G506" s="20">
        <v>26310</v>
      </c>
    </row>
    <row r="507" spans="1:7" outlineLevel="2" x14ac:dyDescent="0.2">
      <c r="A507" s="17" t="s">
        <v>488</v>
      </c>
      <c r="B507" s="18">
        <v>36987</v>
      </c>
      <c r="C507" t="s">
        <v>1774</v>
      </c>
      <c r="D507" t="s">
        <v>1642</v>
      </c>
      <c r="E507" t="s">
        <v>1059</v>
      </c>
      <c r="F507" t="s">
        <v>1560</v>
      </c>
      <c r="G507" s="20">
        <v>2300</v>
      </c>
    </row>
    <row r="508" spans="1:7" outlineLevel="2" x14ac:dyDescent="0.2">
      <c r="A508" s="17" t="s">
        <v>489</v>
      </c>
      <c r="B508" s="18">
        <v>36987</v>
      </c>
      <c r="C508" t="s">
        <v>1294</v>
      </c>
      <c r="D508" t="s">
        <v>1642</v>
      </c>
      <c r="E508" t="s">
        <v>1059</v>
      </c>
      <c r="F508" t="s">
        <v>1560</v>
      </c>
      <c r="G508" s="20">
        <v>1800</v>
      </c>
    </row>
    <row r="509" spans="1:7" outlineLevel="2" x14ac:dyDescent="0.2">
      <c r="A509" s="17" t="s">
        <v>490</v>
      </c>
      <c r="B509" s="18">
        <v>36987</v>
      </c>
      <c r="C509" t="s">
        <v>491</v>
      </c>
      <c r="D509" t="s">
        <v>1642</v>
      </c>
      <c r="E509" t="s">
        <v>1059</v>
      </c>
      <c r="F509" t="s">
        <v>1445</v>
      </c>
      <c r="G509" s="20">
        <v>8400</v>
      </c>
    </row>
    <row r="510" spans="1:7" outlineLevel="2" x14ac:dyDescent="0.2">
      <c r="A510" s="17" t="s">
        <v>37</v>
      </c>
      <c r="B510" s="18">
        <v>36987</v>
      </c>
      <c r="C510" t="s">
        <v>1178</v>
      </c>
      <c r="D510" t="s">
        <v>1642</v>
      </c>
      <c r="E510" t="s">
        <v>1059</v>
      </c>
      <c r="F510" t="s">
        <v>1445</v>
      </c>
      <c r="G510" s="20">
        <v>8442</v>
      </c>
    </row>
    <row r="511" spans="1:7" outlineLevel="2" x14ac:dyDescent="0.2">
      <c r="A511" s="17" t="s">
        <v>492</v>
      </c>
      <c r="B511" s="18">
        <v>36987</v>
      </c>
      <c r="C511" t="s">
        <v>1641</v>
      </c>
      <c r="D511" t="s">
        <v>1642</v>
      </c>
      <c r="E511" t="s">
        <v>1059</v>
      </c>
      <c r="F511" t="s">
        <v>1643</v>
      </c>
      <c r="G511" s="20">
        <v>1500</v>
      </c>
    </row>
    <row r="512" spans="1:7" outlineLevel="2" x14ac:dyDescent="0.2">
      <c r="A512" s="17" t="s">
        <v>493</v>
      </c>
      <c r="B512" s="18">
        <v>36987</v>
      </c>
      <c r="C512" t="s">
        <v>494</v>
      </c>
      <c r="D512" t="s">
        <v>1642</v>
      </c>
      <c r="E512" t="s">
        <v>1059</v>
      </c>
      <c r="F512" t="s">
        <v>1691</v>
      </c>
      <c r="G512" s="20">
        <v>7500</v>
      </c>
    </row>
    <row r="513" spans="1:7" outlineLevel="2" x14ac:dyDescent="0.2">
      <c r="A513" s="17" t="s">
        <v>495</v>
      </c>
      <c r="B513" s="18">
        <v>36990</v>
      </c>
      <c r="C513" t="s">
        <v>389</v>
      </c>
      <c r="D513" t="s">
        <v>1642</v>
      </c>
      <c r="E513" t="s">
        <v>1059</v>
      </c>
      <c r="F513" t="s">
        <v>1296</v>
      </c>
      <c r="G513" s="20">
        <v>414</v>
      </c>
    </row>
    <row r="514" spans="1:7" outlineLevel="2" x14ac:dyDescent="0.2">
      <c r="A514" s="17" t="s">
        <v>496</v>
      </c>
      <c r="B514" s="18">
        <v>36990</v>
      </c>
      <c r="C514" t="s">
        <v>1294</v>
      </c>
      <c r="D514" t="s">
        <v>1642</v>
      </c>
      <c r="E514" t="s">
        <v>1059</v>
      </c>
      <c r="F514" t="s">
        <v>1711</v>
      </c>
      <c r="G514" s="20">
        <v>7200</v>
      </c>
    </row>
    <row r="515" spans="1:7" outlineLevel="2" x14ac:dyDescent="0.2">
      <c r="A515" s="17" t="s">
        <v>497</v>
      </c>
      <c r="B515" s="18">
        <v>36990</v>
      </c>
      <c r="C515" t="s">
        <v>498</v>
      </c>
      <c r="D515" t="s">
        <v>1642</v>
      </c>
      <c r="E515" t="s">
        <v>1059</v>
      </c>
      <c r="F515" t="s">
        <v>1518</v>
      </c>
      <c r="G515" s="20">
        <v>1200</v>
      </c>
    </row>
    <row r="516" spans="1:7" outlineLevel="2" x14ac:dyDescent="0.2">
      <c r="A516" s="17" t="s">
        <v>499</v>
      </c>
      <c r="B516" s="18">
        <v>36990</v>
      </c>
      <c r="C516" t="s">
        <v>1813</v>
      </c>
      <c r="D516" t="s">
        <v>1642</v>
      </c>
      <c r="E516" t="s">
        <v>1059</v>
      </c>
      <c r="F516" t="s">
        <v>1655</v>
      </c>
      <c r="G516" s="20">
        <v>27000</v>
      </c>
    </row>
    <row r="517" spans="1:7" outlineLevel="2" x14ac:dyDescent="0.2">
      <c r="A517" s="17" t="s">
        <v>500</v>
      </c>
      <c r="B517" s="18">
        <v>36990</v>
      </c>
      <c r="C517" t="s">
        <v>1641</v>
      </c>
      <c r="D517" t="s">
        <v>1642</v>
      </c>
      <c r="E517" t="s">
        <v>1059</v>
      </c>
      <c r="F517" t="s">
        <v>1643</v>
      </c>
      <c r="G517" s="20">
        <v>4970</v>
      </c>
    </row>
    <row r="518" spans="1:7" outlineLevel="2" x14ac:dyDescent="0.2">
      <c r="A518" s="17" t="s">
        <v>501</v>
      </c>
      <c r="B518" s="18">
        <v>36991</v>
      </c>
      <c r="C518" t="s">
        <v>1796</v>
      </c>
      <c r="D518" t="s">
        <v>1642</v>
      </c>
      <c r="E518" t="s">
        <v>1059</v>
      </c>
      <c r="F518" t="s">
        <v>1560</v>
      </c>
      <c r="G518" s="20">
        <v>750</v>
      </c>
    </row>
    <row r="519" spans="1:7" outlineLevel="2" x14ac:dyDescent="0.2">
      <c r="A519" s="17" t="s">
        <v>502</v>
      </c>
      <c r="B519" s="18">
        <v>36991</v>
      </c>
      <c r="C519" t="s">
        <v>1294</v>
      </c>
      <c r="D519" t="s">
        <v>1642</v>
      </c>
      <c r="E519" t="s">
        <v>1059</v>
      </c>
      <c r="F519" t="s">
        <v>1711</v>
      </c>
      <c r="G519" s="20">
        <v>4200</v>
      </c>
    </row>
    <row r="520" spans="1:7" outlineLevel="2" x14ac:dyDescent="0.2">
      <c r="A520" s="17" t="s">
        <v>503</v>
      </c>
      <c r="B520" s="18">
        <v>36991</v>
      </c>
      <c r="C520" t="s">
        <v>504</v>
      </c>
      <c r="D520" t="s">
        <v>1642</v>
      </c>
      <c r="E520" t="s">
        <v>1059</v>
      </c>
      <c r="F520" t="s">
        <v>1560</v>
      </c>
      <c r="G520" s="20">
        <v>300</v>
      </c>
    </row>
    <row r="521" spans="1:7" outlineLevel="2" x14ac:dyDescent="0.2">
      <c r="A521" s="17" t="s">
        <v>505</v>
      </c>
      <c r="B521" s="18">
        <v>36991</v>
      </c>
      <c r="C521" t="s">
        <v>1774</v>
      </c>
      <c r="D521" t="s">
        <v>1642</v>
      </c>
      <c r="E521" t="s">
        <v>1059</v>
      </c>
      <c r="F521" t="s">
        <v>1560</v>
      </c>
      <c r="G521" s="20">
        <v>125</v>
      </c>
    </row>
    <row r="522" spans="1:7" outlineLevel="2" x14ac:dyDescent="0.2">
      <c r="A522" s="17" t="s">
        <v>506</v>
      </c>
      <c r="B522" s="18">
        <v>36991</v>
      </c>
      <c r="C522" t="s">
        <v>1774</v>
      </c>
      <c r="D522" t="s">
        <v>1642</v>
      </c>
      <c r="E522" t="s">
        <v>1059</v>
      </c>
      <c r="F522" t="s">
        <v>1560</v>
      </c>
      <c r="G522" s="20">
        <v>250</v>
      </c>
    </row>
    <row r="523" spans="1:7" outlineLevel="2" x14ac:dyDescent="0.2">
      <c r="A523" s="17" t="s">
        <v>507</v>
      </c>
      <c r="B523" s="18">
        <v>36991</v>
      </c>
      <c r="C523" t="s">
        <v>1294</v>
      </c>
      <c r="D523" t="s">
        <v>1642</v>
      </c>
      <c r="E523" t="s">
        <v>1059</v>
      </c>
      <c r="F523" t="s">
        <v>1711</v>
      </c>
      <c r="G523" s="20">
        <v>2000</v>
      </c>
    </row>
    <row r="524" spans="1:7" outlineLevel="2" x14ac:dyDescent="0.2">
      <c r="A524" s="17" t="s">
        <v>508</v>
      </c>
      <c r="B524" s="18">
        <v>36991</v>
      </c>
      <c r="C524" t="s">
        <v>1800</v>
      </c>
      <c r="D524" t="s">
        <v>1642</v>
      </c>
      <c r="E524" t="s">
        <v>1059</v>
      </c>
      <c r="F524" t="s">
        <v>1445</v>
      </c>
      <c r="G524" s="20">
        <v>48000</v>
      </c>
    </row>
    <row r="525" spans="1:7" outlineLevel="2" x14ac:dyDescent="0.2">
      <c r="A525" s="17" t="s">
        <v>509</v>
      </c>
      <c r="B525" s="18">
        <v>36992</v>
      </c>
      <c r="C525" t="s">
        <v>1294</v>
      </c>
      <c r="D525" t="s">
        <v>1642</v>
      </c>
      <c r="E525" t="s">
        <v>1059</v>
      </c>
      <c r="F525" t="s">
        <v>1711</v>
      </c>
      <c r="G525" s="20">
        <v>0</v>
      </c>
    </row>
    <row r="526" spans="1:7" outlineLevel="2" x14ac:dyDescent="0.2">
      <c r="A526" s="17" t="s">
        <v>510</v>
      </c>
      <c r="B526" s="18">
        <v>36992</v>
      </c>
      <c r="C526" t="s">
        <v>1294</v>
      </c>
      <c r="D526" t="s">
        <v>1642</v>
      </c>
      <c r="E526" t="s">
        <v>1059</v>
      </c>
      <c r="F526" t="s">
        <v>1711</v>
      </c>
      <c r="G526" s="20">
        <v>461</v>
      </c>
    </row>
    <row r="527" spans="1:7" outlineLevel="2" x14ac:dyDescent="0.2">
      <c r="A527" s="17" t="s">
        <v>511</v>
      </c>
      <c r="B527" s="18">
        <v>36992</v>
      </c>
      <c r="C527" t="s">
        <v>1749</v>
      </c>
      <c r="D527" t="s">
        <v>1642</v>
      </c>
      <c r="E527" t="s">
        <v>1059</v>
      </c>
      <c r="F527" t="s">
        <v>1296</v>
      </c>
      <c r="G527" s="20">
        <v>10180</v>
      </c>
    </row>
    <row r="528" spans="1:7" outlineLevel="2" x14ac:dyDescent="0.2">
      <c r="A528" s="17" t="s">
        <v>512</v>
      </c>
      <c r="B528" s="18">
        <v>36992</v>
      </c>
      <c r="C528" t="s">
        <v>1725</v>
      </c>
      <c r="D528" t="s">
        <v>1642</v>
      </c>
      <c r="E528" t="s">
        <v>1059</v>
      </c>
      <c r="F528" t="s">
        <v>1420</v>
      </c>
      <c r="G528" s="20">
        <v>4686</v>
      </c>
    </row>
    <row r="529" spans="1:7" outlineLevel="2" x14ac:dyDescent="0.2">
      <c r="A529" s="17" t="s">
        <v>513</v>
      </c>
      <c r="B529" s="18">
        <v>36992</v>
      </c>
      <c r="C529" t="s">
        <v>1725</v>
      </c>
      <c r="D529" t="s">
        <v>1642</v>
      </c>
      <c r="E529" t="s">
        <v>1059</v>
      </c>
      <c r="F529" t="s">
        <v>1420</v>
      </c>
      <c r="G529" s="20">
        <v>3095</v>
      </c>
    </row>
    <row r="530" spans="1:7" outlineLevel="2" x14ac:dyDescent="0.2">
      <c r="A530" s="17" t="s">
        <v>514</v>
      </c>
      <c r="B530" s="18">
        <v>36992</v>
      </c>
      <c r="C530" t="s">
        <v>1417</v>
      </c>
      <c r="D530" t="s">
        <v>1642</v>
      </c>
      <c r="E530" t="s">
        <v>1059</v>
      </c>
      <c r="F530" t="s">
        <v>1420</v>
      </c>
      <c r="G530" s="20">
        <v>1475</v>
      </c>
    </row>
    <row r="531" spans="1:7" outlineLevel="2" x14ac:dyDescent="0.2">
      <c r="A531" s="17" t="s">
        <v>515</v>
      </c>
      <c r="B531" s="18">
        <v>36992</v>
      </c>
      <c r="C531" t="s">
        <v>1294</v>
      </c>
      <c r="D531" t="s">
        <v>1642</v>
      </c>
      <c r="E531" t="s">
        <v>1059</v>
      </c>
      <c r="F531" t="s">
        <v>1711</v>
      </c>
      <c r="G531" s="20">
        <v>30800</v>
      </c>
    </row>
    <row r="532" spans="1:7" outlineLevel="2" x14ac:dyDescent="0.2">
      <c r="A532" s="17" t="s">
        <v>516</v>
      </c>
      <c r="B532" s="18">
        <v>36992</v>
      </c>
      <c r="C532" t="s">
        <v>1294</v>
      </c>
      <c r="D532" t="s">
        <v>1642</v>
      </c>
      <c r="E532" t="s">
        <v>1059</v>
      </c>
      <c r="F532" t="s">
        <v>1711</v>
      </c>
      <c r="G532" s="20">
        <v>52800</v>
      </c>
    </row>
    <row r="533" spans="1:7" outlineLevel="2" x14ac:dyDescent="0.2">
      <c r="A533" s="17" t="s">
        <v>517</v>
      </c>
      <c r="B533" s="18">
        <v>36992</v>
      </c>
      <c r="C533" t="s">
        <v>1294</v>
      </c>
      <c r="D533" t="s">
        <v>1642</v>
      </c>
      <c r="E533" t="s">
        <v>1059</v>
      </c>
      <c r="F533" t="s">
        <v>1711</v>
      </c>
      <c r="G533" s="20">
        <v>0</v>
      </c>
    </row>
    <row r="534" spans="1:7" outlineLevel="2" x14ac:dyDescent="0.2">
      <c r="A534" s="17" t="s">
        <v>518</v>
      </c>
      <c r="B534" s="18">
        <v>36993</v>
      </c>
      <c r="C534" t="s">
        <v>1294</v>
      </c>
      <c r="D534" t="s">
        <v>1642</v>
      </c>
      <c r="E534" t="s">
        <v>1059</v>
      </c>
      <c r="F534" t="s">
        <v>1711</v>
      </c>
      <c r="G534" s="20">
        <v>0</v>
      </c>
    </row>
    <row r="535" spans="1:7" outlineLevel="2" x14ac:dyDescent="0.2">
      <c r="A535" s="17" t="s">
        <v>519</v>
      </c>
      <c r="B535" s="18">
        <v>36993</v>
      </c>
      <c r="C535" t="s">
        <v>498</v>
      </c>
      <c r="D535" t="s">
        <v>1642</v>
      </c>
      <c r="E535" t="s">
        <v>1059</v>
      </c>
      <c r="F535" t="s">
        <v>1518</v>
      </c>
      <c r="G535" s="20">
        <v>2400</v>
      </c>
    </row>
    <row r="536" spans="1:7" outlineLevel="2" x14ac:dyDescent="0.2">
      <c r="A536" s="17" t="s">
        <v>520</v>
      </c>
      <c r="B536" s="18">
        <v>36993</v>
      </c>
      <c r="C536" t="s">
        <v>1796</v>
      </c>
      <c r="D536" t="s">
        <v>1642</v>
      </c>
      <c r="E536" t="s">
        <v>1059</v>
      </c>
      <c r="F536" t="s">
        <v>1560</v>
      </c>
      <c r="G536" s="20">
        <v>600</v>
      </c>
    </row>
    <row r="537" spans="1:7" outlineLevel="2" x14ac:dyDescent="0.2">
      <c r="A537" s="17" t="s">
        <v>521</v>
      </c>
      <c r="B537" s="18">
        <v>36993</v>
      </c>
      <c r="C537" t="s">
        <v>522</v>
      </c>
      <c r="D537" t="s">
        <v>1642</v>
      </c>
      <c r="E537" t="s">
        <v>1059</v>
      </c>
      <c r="F537" t="s">
        <v>1445</v>
      </c>
      <c r="G537" s="20">
        <v>17212</v>
      </c>
    </row>
    <row r="538" spans="1:7" outlineLevel="2" x14ac:dyDescent="0.2">
      <c r="A538" s="17" t="s">
        <v>523</v>
      </c>
      <c r="B538" s="18">
        <v>36993</v>
      </c>
      <c r="C538" t="s">
        <v>1749</v>
      </c>
      <c r="D538" t="s">
        <v>1642</v>
      </c>
      <c r="E538" t="s">
        <v>1059</v>
      </c>
      <c r="F538" t="s">
        <v>1296</v>
      </c>
      <c r="G538" s="20">
        <v>2938</v>
      </c>
    </row>
    <row r="539" spans="1:7" outlineLevel="2" x14ac:dyDescent="0.2">
      <c r="A539" s="17" t="s">
        <v>524</v>
      </c>
      <c r="B539" s="18">
        <v>36993</v>
      </c>
      <c r="C539" t="s">
        <v>1294</v>
      </c>
      <c r="D539" t="s">
        <v>1642</v>
      </c>
      <c r="E539" t="s">
        <v>1059</v>
      </c>
      <c r="F539" t="s">
        <v>1296</v>
      </c>
      <c r="G539" s="20">
        <v>10000</v>
      </c>
    </row>
    <row r="540" spans="1:7" outlineLevel="2" x14ac:dyDescent="0.2">
      <c r="A540" s="17" t="s">
        <v>525</v>
      </c>
      <c r="B540" s="18">
        <v>36993</v>
      </c>
      <c r="C540" t="s">
        <v>1294</v>
      </c>
      <c r="D540" t="s">
        <v>1642</v>
      </c>
      <c r="E540" t="s">
        <v>1059</v>
      </c>
      <c r="F540" t="s">
        <v>1711</v>
      </c>
      <c r="G540" s="20">
        <v>9600</v>
      </c>
    </row>
    <row r="541" spans="1:7" outlineLevel="2" x14ac:dyDescent="0.2">
      <c r="A541" s="17" t="s">
        <v>526</v>
      </c>
      <c r="B541" s="18">
        <v>36993</v>
      </c>
      <c r="C541" t="s">
        <v>1294</v>
      </c>
      <c r="D541" t="s">
        <v>1642</v>
      </c>
      <c r="E541" t="s">
        <v>1059</v>
      </c>
      <c r="F541" t="s">
        <v>1711</v>
      </c>
      <c r="G541" s="20">
        <v>700</v>
      </c>
    </row>
    <row r="542" spans="1:7" outlineLevel="2" x14ac:dyDescent="0.2">
      <c r="A542" s="17" t="s">
        <v>527</v>
      </c>
      <c r="B542" s="18">
        <v>36993</v>
      </c>
      <c r="C542" t="s">
        <v>1159</v>
      </c>
      <c r="D542" t="s">
        <v>1642</v>
      </c>
      <c r="E542" t="s">
        <v>1059</v>
      </c>
      <c r="F542" t="s">
        <v>1560</v>
      </c>
      <c r="G542" s="20">
        <v>0</v>
      </c>
    </row>
    <row r="543" spans="1:7" outlineLevel="2" x14ac:dyDescent="0.2">
      <c r="A543" s="17" t="s">
        <v>528</v>
      </c>
      <c r="B543" s="18">
        <v>36993</v>
      </c>
      <c r="C543" t="s">
        <v>529</v>
      </c>
      <c r="D543" t="s">
        <v>1642</v>
      </c>
      <c r="E543" t="s">
        <v>1059</v>
      </c>
      <c r="F543" t="s">
        <v>1655</v>
      </c>
      <c r="G543" s="20">
        <v>0</v>
      </c>
    </row>
    <row r="544" spans="1:7" outlineLevel="2" x14ac:dyDescent="0.2">
      <c r="A544" s="17" t="s">
        <v>530</v>
      </c>
      <c r="B544" s="18">
        <v>36997</v>
      </c>
      <c r="C544" t="s">
        <v>531</v>
      </c>
      <c r="D544" t="s">
        <v>1642</v>
      </c>
      <c r="E544" t="s">
        <v>1059</v>
      </c>
      <c r="F544" t="s">
        <v>1560</v>
      </c>
      <c r="G544" s="20">
        <v>125</v>
      </c>
    </row>
    <row r="545" spans="1:7" outlineLevel="2" x14ac:dyDescent="0.2">
      <c r="A545" s="17" t="s">
        <v>532</v>
      </c>
      <c r="B545" s="18">
        <v>36997</v>
      </c>
      <c r="C545" t="s">
        <v>1774</v>
      </c>
      <c r="D545" t="s">
        <v>1642</v>
      </c>
      <c r="E545" t="s">
        <v>1059</v>
      </c>
      <c r="F545" t="s">
        <v>1560</v>
      </c>
      <c r="G545" s="20">
        <v>300</v>
      </c>
    </row>
    <row r="546" spans="1:7" outlineLevel="2" x14ac:dyDescent="0.2">
      <c r="A546" s="17" t="s">
        <v>533</v>
      </c>
      <c r="B546" s="18">
        <v>36997</v>
      </c>
      <c r="C546" t="s">
        <v>1294</v>
      </c>
      <c r="D546" t="s">
        <v>1642</v>
      </c>
      <c r="E546" t="s">
        <v>1059</v>
      </c>
      <c r="F546" t="s">
        <v>1711</v>
      </c>
      <c r="G546" s="20">
        <v>0</v>
      </c>
    </row>
    <row r="547" spans="1:7" outlineLevel="2" x14ac:dyDescent="0.2">
      <c r="A547" s="17" t="s">
        <v>534</v>
      </c>
      <c r="B547" s="18">
        <v>36997</v>
      </c>
      <c r="C547" t="s">
        <v>535</v>
      </c>
      <c r="D547" t="s">
        <v>1642</v>
      </c>
      <c r="E547" t="s">
        <v>1059</v>
      </c>
      <c r="F547" t="s">
        <v>1564</v>
      </c>
      <c r="G547" s="20">
        <v>625</v>
      </c>
    </row>
    <row r="548" spans="1:7" outlineLevel="2" x14ac:dyDescent="0.2">
      <c r="A548" s="17" t="s">
        <v>536</v>
      </c>
      <c r="B548" s="18">
        <v>36997</v>
      </c>
      <c r="C548" t="s">
        <v>1294</v>
      </c>
      <c r="D548" t="s">
        <v>1642</v>
      </c>
      <c r="E548" t="s">
        <v>1059</v>
      </c>
      <c r="F548" t="s">
        <v>1296</v>
      </c>
      <c r="G548" s="20">
        <v>500</v>
      </c>
    </row>
    <row r="549" spans="1:7" outlineLevel="2" x14ac:dyDescent="0.2">
      <c r="A549" s="17" t="s">
        <v>537</v>
      </c>
      <c r="B549" s="18">
        <v>36997</v>
      </c>
      <c r="C549" t="s">
        <v>1294</v>
      </c>
      <c r="D549" t="s">
        <v>1642</v>
      </c>
      <c r="E549" t="s">
        <v>1059</v>
      </c>
      <c r="F549" t="s">
        <v>1420</v>
      </c>
      <c r="G549" s="20">
        <v>3350</v>
      </c>
    </row>
    <row r="550" spans="1:7" outlineLevel="2" x14ac:dyDescent="0.2">
      <c r="A550" s="17" t="s">
        <v>538</v>
      </c>
      <c r="B550" s="18">
        <v>36997</v>
      </c>
      <c r="C550" t="s">
        <v>539</v>
      </c>
      <c r="D550" t="s">
        <v>1642</v>
      </c>
      <c r="E550" t="s">
        <v>1059</v>
      </c>
      <c r="F550" t="s">
        <v>1560</v>
      </c>
      <c r="G550" s="20">
        <v>11040</v>
      </c>
    </row>
    <row r="551" spans="1:7" outlineLevel="2" x14ac:dyDescent="0.2">
      <c r="A551" s="17" t="s">
        <v>540</v>
      </c>
      <c r="B551" s="18">
        <v>36997</v>
      </c>
      <c r="C551" t="s">
        <v>541</v>
      </c>
      <c r="D551" t="s">
        <v>1642</v>
      </c>
      <c r="E551" t="s">
        <v>1059</v>
      </c>
      <c r="F551" t="s">
        <v>1560</v>
      </c>
      <c r="G551" s="20">
        <v>1830</v>
      </c>
    </row>
    <row r="552" spans="1:7" outlineLevel="2" x14ac:dyDescent="0.2">
      <c r="A552" s="17" t="s">
        <v>542</v>
      </c>
      <c r="B552" s="18">
        <v>36997</v>
      </c>
      <c r="C552" t="s">
        <v>543</v>
      </c>
      <c r="D552" t="s">
        <v>1642</v>
      </c>
      <c r="E552" t="s">
        <v>1059</v>
      </c>
      <c r="F552" t="s">
        <v>1560</v>
      </c>
      <c r="G552" s="20">
        <v>18250</v>
      </c>
    </row>
    <row r="553" spans="1:7" outlineLevel="2" x14ac:dyDescent="0.2">
      <c r="A553" s="17" t="s">
        <v>544</v>
      </c>
      <c r="B553" s="18">
        <v>36997</v>
      </c>
      <c r="C553" t="s">
        <v>1641</v>
      </c>
      <c r="D553" t="s">
        <v>1642</v>
      </c>
      <c r="E553" t="s">
        <v>1059</v>
      </c>
      <c r="F553" t="s">
        <v>1643</v>
      </c>
      <c r="G553" s="20">
        <v>6250</v>
      </c>
    </row>
    <row r="554" spans="1:7" outlineLevel="2" x14ac:dyDescent="0.2">
      <c r="A554" s="17" t="s">
        <v>545</v>
      </c>
      <c r="B554" s="18">
        <v>36997</v>
      </c>
      <c r="C554" t="s">
        <v>1749</v>
      </c>
      <c r="D554" t="s">
        <v>1642</v>
      </c>
      <c r="E554" t="s">
        <v>1059</v>
      </c>
      <c r="F554" t="s">
        <v>1445</v>
      </c>
      <c r="G554" s="20">
        <v>0</v>
      </c>
    </row>
    <row r="555" spans="1:7" outlineLevel="2" x14ac:dyDescent="0.2">
      <c r="A555" s="17" t="s">
        <v>546</v>
      </c>
      <c r="B555" s="18">
        <v>36998</v>
      </c>
      <c r="C555" t="s">
        <v>547</v>
      </c>
      <c r="D555" t="s">
        <v>1642</v>
      </c>
      <c r="E555" t="s">
        <v>1059</v>
      </c>
      <c r="F555" t="s">
        <v>1560</v>
      </c>
      <c r="G555" s="20">
        <v>5812</v>
      </c>
    </row>
    <row r="556" spans="1:7" outlineLevel="2" x14ac:dyDescent="0.2">
      <c r="A556" s="17" t="s">
        <v>548</v>
      </c>
      <c r="B556" s="18">
        <v>36998</v>
      </c>
      <c r="C556" t="s">
        <v>547</v>
      </c>
      <c r="D556" t="s">
        <v>1642</v>
      </c>
      <c r="E556" t="s">
        <v>1059</v>
      </c>
      <c r="F556" t="s">
        <v>1560</v>
      </c>
      <c r="G556" s="20">
        <v>6200</v>
      </c>
    </row>
    <row r="557" spans="1:7" outlineLevel="2" x14ac:dyDescent="0.2">
      <c r="A557" s="17" t="s">
        <v>549</v>
      </c>
      <c r="B557" s="18">
        <v>36998</v>
      </c>
      <c r="C557" t="s">
        <v>547</v>
      </c>
      <c r="D557" t="s">
        <v>1642</v>
      </c>
      <c r="E557" t="s">
        <v>1059</v>
      </c>
      <c r="F557" t="s">
        <v>1560</v>
      </c>
      <c r="G557" s="20">
        <v>511</v>
      </c>
    </row>
    <row r="558" spans="1:7" outlineLevel="2" x14ac:dyDescent="0.2">
      <c r="A558" s="17" t="s">
        <v>550</v>
      </c>
      <c r="B558" s="18">
        <v>36998</v>
      </c>
      <c r="C558" t="s">
        <v>547</v>
      </c>
      <c r="D558" t="s">
        <v>1642</v>
      </c>
      <c r="E558" t="s">
        <v>1059</v>
      </c>
      <c r="F558" t="s">
        <v>1560</v>
      </c>
      <c r="G558" s="20">
        <v>3100</v>
      </c>
    </row>
    <row r="559" spans="1:7" outlineLevel="2" x14ac:dyDescent="0.2">
      <c r="A559" s="17" t="s">
        <v>551</v>
      </c>
      <c r="B559" s="18">
        <v>36998</v>
      </c>
      <c r="C559" t="s">
        <v>1749</v>
      </c>
      <c r="D559" t="s">
        <v>1642</v>
      </c>
      <c r="E559" t="s">
        <v>1059</v>
      </c>
      <c r="F559" t="s">
        <v>1691</v>
      </c>
      <c r="G559" s="20">
        <v>103000</v>
      </c>
    </row>
    <row r="560" spans="1:7" outlineLevel="2" x14ac:dyDescent="0.2">
      <c r="A560" s="17">
        <v>17</v>
      </c>
      <c r="B560" s="18">
        <v>36998</v>
      </c>
      <c r="C560" t="s">
        <v>2251</v>
      </c>
      <c r="D560" t="s">
        <v>1642</v>
      </c>
      <c r="E560" t="s">
        <v>1059</v>
      </c>
      <c r="F560" t="s">
        <v>1705</v>
      </c>
      <c r="G560" s="20">
        <v>139000</v>
      </c>
    </row>
    <row r="561" spans="1:7" outlineLevel="2" x14ac:dyDescent="0.2">
      <c r="A561" s="17" t="s">
        <v>552</v>
      </c>
      <c r="B561" s="18">
        <v>36998</v>
      </c>
      <c r="C561" t="s">
        <v>1771</v>
      </c>
      <c r="D561" t="s">
        <v>1642</v>
      </c>
      <c r="E561" t="s">
        <v>1059</v>
      </c>
      <c r="F561" t="s">
        <v>1420</v>
      </c>
      <c r="G561" s="20">
        <v>150</v>
      </c>
    </row>
    <row r="562" spans="1:7" outlineLevel="2" x14ac:dyDescent="0.2">
      <c r="A562" s="17" t="s">
        <v>552</v>
      </c>
      <c r="B562" s="18">
        <v>36998</v>
      </c>
      <c r="C562" t="s">
        <v>1771</v>
      </c>
      <c r="D562" t="s">
        <v>1642</v>
      </c>
      <c r="E562" t="s">
        <v>1059</v>
      </c>
      <c r="F562" t="s">
        <v>1420</v>
      </c>
      <c r="G562" s="20">
        <v>150</v>
      </c>
    </row>
    <row r="563" spans="1:7" outlineLevel="2" x14ac:dyDescent="0.2">
      <c r="A563" s="17" t="s">
        <v>553</v>
      </c>
      <c r="B563" s="18">
        <v>36998</v>
      </c>
      <c r="C563" t="s">
        <v>1294</v>
      </c>
      <c r="D563" t="s">
        <v>1642</v>
      </c>
      <c r="E563" t="s">
        <v>1059</v>
      </c>
      <c r="F563" t="s">
        <v>1296</v>
      </c>
      <c r="G563" s="20">
        <v>0</v>
      </c>
    </row>
    <row r="564" spans="1:7" outlineLevel="2" x14ac:dyDescent="0.2">
      <c r="A564" s="17" t="s">
        <v>554</v>
      </c>
      <c r="B564" s="18">
        <v>36998</v>
      </c>
      <c r="C564" t="s">
        <v>1294</v>
      </c>
      <c r="D564" t="s">
        <v>1642</v>
      </c>
      <c r="E564" t="s">
        <v>1059</v>
      </c>
      <c r="F564" t="s">
        <v>1711</v>
      </c>
      <c r="G564" s="20">
        <v>0</v>
      </c>
    </row>
    <row r="565" spans="1:7" outlineLevel="2" x14ac:dyDescent="0.2">
      <c r="A565" s="17" t="s">
        <v>555</v>
      </c>
      <c r="B565" s="18">
        <v>36998</v>
      </c>
      <c r="C565" t="s">
        <v>1417</v>
      </c>
      <c r="D565" t="s">
        <v>1642</v>
      </c>
      <c r="E565" t="s">
        <v>1059</v>
      </c>
      <c r="F565" t="s">
        <v>1420</v>
      </c>
      <c r="G565" s="20">
        <v>3230</v>
      </c>
    </row>
    <row r="566" spans="1:7" outlineLevel="2" x14ac:dyDescent="0.2">
      <c r="A566" s="17" t="s">
        <v>556</v>
      </c>
      <c r="B566" s="18">
        <v>36998</v>
      </c>
      <c r="C566" t="s">
        <v>504</v>
      </c>
      <c r="D566" t="s">
        <v>1642</v>
      </c>
      <c r="E566" t="s">
        <v>1059</v>
      </c>
      <c r="F566" t="s">
        <v>1560</v>
      </c>
      <c r="G566" s="20">
        <v>5355</v>
      </c>
    </row>
    <row r="567" spans="1:7" outlineLevel="2" x14ac:dyDescent="0.2">
      <c r="A567" s="17" t="s">
        <v>557</v>
      </c>
      <c r="B567" s="18">
        <v>36998</v>
      </c>
      <c r="C567" t="s">
        <v>531</v>
      </c>
      <c r="D567" t="s">
        <v>1642</v>
      </c>
      <c r="E567" t="s">
        <v>1059</v>
      </c>
      <c r="F567" t="s">
        <v>1560</v>
      </c>
      <c r="G567" s="20">
        <v>200</v>
      </c>
    </row>
    <row r="568" spans="1:7" outlineLevel="2" x14ac:dyDescent="0.2">
      <c r="A568" s="17" t="s">
        <v>558</v>
      </c>
      <c r="B568" s="18">
        <v>36998</v>
      </c>
      <c r="C568" t="s">
        <v>1796</v>
      </c>
      <c r="D568" t="s">
        <v>1642</v>
      </c>
      <c r="E568" t="s">
        <v>1059</v>
      </c>
      <c r="F568" t="s">
        <v>1560</v>
      </c>
      <c r="G568" s="20">
        <v>0</v>
      </c>
    </row>
    <row r="569" spans="1:7" outlineLevel="2" x14ac:dyDescent="0.2">
      <c r="A569" s="17" t="s">
        <v>559</v>
      </c>
      <c r="B569" s="18">
        <v>36998</v>
      </c>
      <c r="C569" t="s">
        <v>1294</v>
      </c>
      <c r="D569" t="s">
        <v>1642</v>
      </c>
      <c r="E569" t="s">
        <v>1059</v>
      </c>
      <c r="F569" t="s">
        <v>1711</v>
      </c>
      <c r="G569" s="20">
        <v>0</v>
      </c>
    </row>
    <row r="570" spans="1:7" outlineLevel="2" x14ac:dyDescent="0.2">
      <c r="A570" s="17" t="s">
        <v>560</v>
      </c>
      <c r="B570" s="18">
        <v>36998</v>
      </c>
      <c r="C570" t="s">
        <v>1725</v>
      </c>
      <c r="D570" t="s">
        <v>1642</v>
      </c>
      <c r="E570" t="s">
        <v>1059</v>
      </c>
      <c r="F570" t="s">
        <v>1420</v>
      </c>
      <c r="G570" s="20">
        <v>95</v>
      </c>
    </row>
    <row r="571" spans="1:7" outlineLevel="2" x14ac:dyDescent="0.2">
      <c r="A571" s="17" t="s">
        <v>561</v>
      </c>
      <c r="B571" s="18">
        <v>36998</v>
      </c>
      <c r="C571" t="s">
        <v>1737</v>
      </c>
      <c r="D571" t="s">
        <v>1642</v>
      </c>
      <c r="E571" t="s">
        <v>1059</v>
      </c>
      <c r="F571" t="s">
        <v>1560</v>
      </c>
      <c r="G571" s="20">
        <v>3850</v>
      </c>
    </row>
    <row r="572" spans="1:7" outlineLevel="2" x14ac:dyDescent="0.2">
      <c r="A572" s="17" t="s">
        <v>562</v>
      </c>
      <c r="B572" s="18">
        <v>36998</v>
      </c>
      <c r="C572" t="s">
        <v>1749</v>
      </c>
      <c r="D572" t="s">
        <v>1642</v>
      </c>
      <c r="E572" t="s">
        <v>1059</v>
      </c>
      <c r="F572" t="s">
        <v>1296</v>
      </c>
      <c r="G572" s="20">
        <v>12130</v>
      </c>
    </row>
    <row r="573" spans="1:7" outlineLevel="2" x14ac:dyDescent="0.2">
      <c r="A573" s="17" t="s">
        <v>563</v>
      </c>
      <c r="B573" s="18">
        <v>36998</v>
      </c>
      <c r="C573" t="s">
        <v>1294</v>
      </c>
      <c r="D573" t="s">
        <v>1642</v>
      </c>
      <c r="E573" t="s">
        <v>1059</v>
      </c>
      <c r="F573" t="s">
        <v>1445</v>
      </c>
      <c r="G573" s="20">
        <v>0</v>
      </c>
    </row>
    <row r="574" spans="1:7" outlineLevel="2" x14ac:dyDescent="0.2">
      <c r="A574" s="17" t="s">
        <v>563</v>
      </c>
      <c r="B574" s="18">
        <v>36998</v>
      </c>
      <c r="C574" t="s">
        <v>1749</v>
      </c>
      <c r="D574" t="s">
        <v>1642</v>
      </c>
      <c r="E574" t="s">
        <v>1059</v>
      </c>
      <c r="F574" t="s">
        <v>1445</v>
      </c>
      <c r="G574" s="20">
        <v>0</v>
      </c>
    </row>
    <row r="575" spans="1:7" outlineLevel="2" x14ac:dyDescent="0.2">
      <c r="A575" s="17" t="s">
        <v>564</v>
      </c>
      <c r="B575" s="18">
        <v>36998</v>
      </c>
      <c r="C575" t="s">
        <v>1294</v>
      </c>
      <c r="D575" t="s">
        <v>1642</v>
      </c>
      <c r="E575" t="s">
        <v>1059</v>
      </c>
      <c r="F575" t="s">
        <v>1711</v>
      </c>
      <c r="G575" s="20">
        <v>0</v>
      </c>
    </row>
    <row r="576" spans="1:7" outlineLevel="2" x14ac:dyDescent="0.2">
      <c r="A576" s="17" t="s">
        <v>565</v>
      </c>
      <c r="B576" s="18">
        <v>36998</v>
      </c>
      <c r="C576" t="s">
        <v>1749</v>
      </c>
      <c r="D576" t="s">
        <v>1642</v>
      </c>
      <c r="E576" t="s">
        <v>1059</v>
      </c>
      <c r="F576" t="s">
        <v>1296</v>
      </c>
      <c r="G576" s="20">
        <v>11430</v>
      </c>
    </row>
    <row r="577" spans="1:7" outlineLevel="2" x14ac:dyDescent="0.2">
      <c r="A577" s="17" t="s">
        <v>566</v>
      </c>
      <c r="B577" s="18">
        <v>36998</v>
      </c>
      <c r="C577" t="s">
        <v>1725</v>
      </c>
      <c r="D577" t="s">
        <v>1642</v>
      </c>
      <c r="E577" t="s">
        <v>1059</v>
      </c>
      <c r="F577" t="s">
        <v>1420</v>
      </c>
      <c r="G577" s="20">
        <v>0</v>
      </c>
    </row>
    <row r="578" spans="1:7" outlineLevel="2" x14ac:dyDescent="0.2">
      <c r="A578" s="17" t="s">
        <v>567</v>
      </c>
      <c r="B578" s="18">
        <v>36998</v>
      </c>
      <c r="C578" t="s">
        <v>1159</v>
      </c>
      <c r="D578" t="s">
        <v>1642</v>
      </c>
      <c r="E578" t="s">
        <v>1059</v>
      </c>
      <c r="F578" t="s">
        <v>1691</v>
      </c>
      <c r="G578" s="20">
        <v>1550</v>
      </c>
    </row>
    <row r="579" spans="1:7" outlineLevel="2" x14ac:dyDescent="0.2">
      <c r="A579" s="17" t="s">
        <v>552</v>
      </c>
      <c r="B579" s="18">
        <v>36998</v>
      </c>
      <c r="C579" t="s">
        <v>1771</v>
      </c>
      <c r="D579" t="s">
        <v>1642</v>
      </c>
      <c r="E579" t="s">
        <v>1059</v>
      </c>
      <c r="F579" t="s">
        <v>1420</v>
      </c>
      <c r="G579" s="20">
        <v>150</v>
      </c>
    </row>
    <row r="580" spans="1:7" outlineLevel="2" x14ac:dyDescent="0.2">
      <c r="A580" s="17" t="s">
        <v>568</v>
      </c>
      <c r="B580" s="18">
        <v>36999</v>
      </c>
      <c r="C580" t="s">
        <v>569</v>
      </c>
      <c r="D580" t="s">
        <v>1642</v>
      </c>
      <c r="E580" t="s">
        <v>1059</v>
      </c>
      <c r="F580" t="s">
        <v>1420</v>
      </c>
      <c r="G580" s="20">
        <v>1775</v>
      </c>
    </row>
    <row r="581" spans="1:7" outlineLevel="2" x14ac:dyDescent="0.2">
      <c r="A581" s="17" t="s">
        <v>570</v>
      </c>
      <c r="B581" s="18">
        <v>36999</v>
      </c>
      <c r="C581" t="s">
        <v>1749</v>
      </c>
      <c r="D581" t="s">
        <v>1642</v>
      </c>
      <c r="E581" t="s">
        <v>1059</v>
      </c>
      <c r="F581" t="s">
        <v>1296</v>
      </c>
      <c r="G581" s="20">
        <v>11790</v>
      </c>
    </row>
    <row r="582" spans="1:7" outlineLevel="2" x14ac:dyDescent="0.2">
      <c r="A582" s="17" t="s">
        <v>571</v>
      </c>
      <c r="B582" s="18">
        <v>36999</v>
      </c>
      <c r="C582" t="s">
        <v>572</v>
      </c>
      <c r="D582" t="s">
        <v>1642</v>
      </c>
      <c r="E582" t="s">
        <v>1059</v>
      </c>
      <c r="F582" t="s">
        <v>1518</v>
      </c>
      <c r="G582" s="20">
        <v>10900</v>
      </c>
    </row>
    <row r="583" spans="1:7" outlineLevel="2" x14ac:dyDescent="0.2">
      <c r="A583" s="17" t="s">
        <v>573</v>
      </c>
      <c r="B583" s="18">
        <v>36999</v>
      </c>
      <c r="C583" t="s">
        <v>1725</v>
      </c>
      <c r="D583" t="s">
        <v>1642</v>
      </c>
      <c r="E583" t="s">
        <v>1059</v>
      </c>
      <c r="F583" t="s">
        <v>1420</v>
      </c>
      <c r="G583" s="20">
        <v>13000</v>
      </c>
    </row>
    <row r="584" spans="1:7" outlineLevel="2" x14ac:dyDescent="0.2">
      <c r="A584" s="17" t="s">
        <v>574</v>
      </c>
      <c r="B584" s="18">
        <v>36999</v>
      </c>
      <c r="C584" t="s">
        <v>1725</v>
      </c>
      <c r="D584" t="s">
        <v>1642</v>
      </c>
      <c r="E584" t="s">
        <v>1059</v>
      </c>
      <c r="F584" t="s">
        <v>1420</v>
      </c>
      <c r="G584" s="20">
        <v>260</v>
      </c>
    </row>
    <row r="585" spans="1:7" outlineLevel="2" x14ac:dyDescent="0.2">
      <c r="A585" s="17" t="s">
        <v>575</v>
      </c>
      <c r="B585" s="18">
        <v>36999</v>
      </c>
      <c r="C585" t="s">
        <v>1417</v>
      </c>
      <c r="D585" t="s">
        <v>1642</v>
      </c>
      <c r="E585" t="s">
        <v>1059</v>
      </c>
      <c r="F585" t="s">
        <v>1420</v>
      </c>
      <c r="G585" s="20">
        <v>5350</v>
      </c>
    </row>
    <row r="586" spans="1:7" outlineLevel="2" x14ac:dyDescent="0.2">
      <c r="A586" s="17" t="s">
        <v>576</v>
      </c>
      <c r="B586" s="18">
        <v>36999</v>
      </c>
      <c r="C586" t="s">
        <v>1725</v>
      </c>
      <c r="D586" t="s">
        <v>1642</v>
      </c>
      <c r="E586" t="s">
        <v>1059</v>
      </c>
      <c r="F586" t="s">
        <v>1420</v>
      </c>
      <c r="G586" s="20">
        <v>3470</v>
      </c>
    </row>
    <row r="587" spans="1:7" outlineLevel="2" x14ac:dyDescent="0.2">
      <c r="A587" s="17" t="s">
        <v>577</v>
      </c>
      <c r="B587" s="18">
        <v>36999</v>
      </c>
      <c r="C587" t="s">
        <v>1417</v>
      </c>
      <c r="D587" t="s">
        <v>1642</v>
      </c>
      <c r="E587" t="s">
        <v>1059</v>
      </c>
      <c r="F587" t="s">
        <v>1420</v>
      </c>
      <c r="G587" s="20">
        <v>490</v>
      </c>
    </row>
    <row r="588" spans="1:7" outlineLevel="2" x14ac:dyDescent="0.2">
      <c r="A588" s="17" t="s">
        <v>578</v>
      </c>
      <c r="B588" s="18">
        <v>36999</v>
      </c>
      <c r="C588" t="s">
        <v>579</v>
      </c>
      <c r="D588" t="s">
        <v>1642</v>
      </c>
      <c r="E588" t="s">
        <v>1059</v>
      </c>
      <c r="F588" t="s">
        <v>1296</v>
      </c>
      <c r="G588" s="20">
        <v>40900</v>
      </c>
    </row>
    <row r="589" spans="1:7" outlineLevel="2" x14ac:dyDescent="0.2">
      <c r="A589" s="17" t="s">
        <v>580</v>
      </c>
      <c r="B589" s="18">
        <v>36999</v>
      </c>
      <c r="C589" t="s">
        <v>1294</v>
      </c>
      <c r="D589" t="s">
        <v>1642</v>
      </c>
      <c r="E589" t="s">
        <v>1059</v>
      </c>
      <c r="F589" t="s">
        <v>1420</v>
      </c>
      <c r="G589" s="20">
        <v>0</v>
      </c>
    </row>
    <row r="590" spans="1:7" outlineLevel="2" x14ac:dyDescent="0.2">
      <c r="A590" s="17" t="s">
        <v>581</v>
      </c>
      <c r="B590" s="18">
        <v>36999</v>
      </c>
      <c r="C590" t="s">
        <v>1796</v>
      </c>
      <c r="D590" t="s">
        <v>1642</v>
      </c>
      <c r="E590" t="s">
        <v>1059</v>
      </c>
      <c r="F590" t="s">
        <v>1560</v>
      </c>
      <c r="G590" s="20">
        <v>585</v>
      </c>
    </row>
    <row r="591" spans="1:7" outlineLevel="2" x14ac:dyDescent="0.2">
      <c r="A591" s="17" t="s">
        <v>582</v>
      </c>
      <c r="B591" s="18">
        <v>36999</v>
      </c>
      <c r="C591" t="s">
        <v>1294</v>
      </c>
      <c r="D591" t="s">
        <v>1642</v>
      </c>
      <c r="E591" t="s">
        <v>1059</v>
      </c>
      <c r="F591" t="s">
        <v>1711</v>
      </c>
      <c r="G591" s="20">
        <v>2175</v>
      </c>
    </row>
    <row r="592" spans="1:7" outlineLevel="2" x14ac:dyDescent="0.2">
      <c r="A592" s="17" t="s">
        <v>583</v>
      </c>
      <c r="B592" s="18">
        <v>36999</v>
      </c>
      <c r="C592" t="s">
        <v>1417</v>
      </c>
      <c r="D592" t="s">
        <v>1642</v>
      </c>
      <c r="E592" t="s">
        <v>1059</v>
      </c>
      <c r="F592" t="s">
        <v>1420</v>
      </c>
      <c r="G592" s="20">
        <v>0</v>
      </c>
    </row>
    <row r="593" spans="1:7" outlineLevel="2" x14ac:dyDescent="0.2">
      <c r="A593" s="17" t="s">
        <v>584</v>
      </c>
      <c r="B593" s="18">
        <v>36999</v>
      </c>
      <c r="C593" t="s">
        <v>2045</v>
      </c>
      <c r="D593" t="s">
        <v>1642</v>
      </c>
      <c r="E593" t="s">
        <v>1059</v>
      </c>
      <c r="F593" t="s">
        <v>1560</v>
      </c>
      <c r="G593" s="20">
        <v>2780</v>
      </c>
    </row>
    <row r="594" spans="1:7" outlineLevel="2" x14ac:dyDescent="0.2">
      <c r="A594" s="17" t="s">
        <v>585</v>
      </c>
      <c r="B594" s="18">
        <v>36999</v>
      </c>
      <c r="C594" t="s">
        <v>1796</v>
      </c>
      <c r="D594" t="s">
        <v>1642</v>
      </c>
      <c r="E594" t="s">
        <v>1059</v>
      </c>
      <c r="F594" t="s">
        <v>1560</v>
      </c>
      <c r="G594" s="20">
        <v>1433</v>
      </c>
    </row>
    <row r="595" spans="1:7" outlineLevel="2" x14ac:dyDescent="0.2">
      <c r="A595" s="17" t="s">
        <v>586</v>
      </c>
      <c r="B595" s="18">
        <v>36999</v>
      </c>
      <c r="C595" t="s">
        <v>587</v>
      </c>
      <c r="D595" t="s">
        <v>1642</v>
      </c>
      <c r="E595" t="s">
        <v>1059</v>
      </c>
      <c r="F595" t="s">
        <v>1560</v>
      </c>
      <c r="G595" s="20">
        <v>3000</v>
      </c>
    </row>
    <row r="596" spans="1:7" outlineLevel="2" x14ac:dyDescent="0.2">
      <c r="A596" s="17" t="s">
        <v>588</v>
      </c>
      <c r="B596" s="18">
        <v>36999</v>
      </c>
      <c r="C596" t="s">
        <v>1294</v>
      </c>
      <c r="D596" t="s">
        <v>1642</v>
      </c>
      <c r="E596" t="s">
        <v>1059</v>
      </c>
      <c r="F596" t="s">
        <v>1711</v>
      </c>
      <c r="G596" s="20">
        <v>0</v>
      </c>
    </row>
    <row r="597" spans="1:7" outlineLevel="2" x14ac:dyDescent="0.2">
      <c r="A597" s="17" t="s">
        <v>589</v>
      </c>
      <c r="B597" s="18">
        <v>36999</v>
      </c>
      <c r="C597" t="s">
        <v>1417</v>
      </c>
      <c r="D597" t="s">
        <v>1642</v>
      </c>
      <c r="E597" t="s">
        <v>1059</v>
      </c>
      <c r="F597" t="s">
        <v>1420</v>
      </c>
      <c r="G597" s="20">
        <v>9675</v>
      </c>
    </row>
    <row r="598" spans="1:7" outlineLevel="2" x14ac:dyDescent="0.2">
      <c r="A598" s="17" t="s">
        <v>590</v>
      </c>
      <c r="B598" s="18">
        <v>36999</v>
      </c>
      <c r="C598" t="s">
        <v>1725</v>
      </c>
      <c r="D598" t="s">
        <v>1642</v>
      </c>
      <c r="E598" t="s">
        <v>1059</v>
      </c>
      <c r="F598" t="s">
        <v>1420</v>
      </c>
      <c r="G598" s="20">
        <v>250</v>
      </c>
    </row>
    <row r="599" spans="1:7" outlineLevel="2" x14ac:dyDescent="0.2">
      <c r="A599" s="17" t="s">
        <v>591</v>
      </c>
      <c r="B599" s="18">
        <v>36999</v>
      </c>
      <c r="C599" t="s">
        <v>1294</v>
      </c>
      <c r="D599" t="s">
        <v>1642</v>
      </c>
      <c r="E599" t="s">
        <v>1059</v>
      </c>
      <c r="F599" t="s">
        <v>1711</v>
      </c>
      <c r="G599" s="20">
        <v>1500</v>
      </c>
    </row>
    <row r="600" spans="1:7" outlineLevel="2" x14ac:dyDescent="0.2">
      <c r="A600" s="17" t="s">
        <v>1820</v>
      </c>
      <c r="B600" s="18">
        <v>36999</v>
      </c>
      <c r="C600" t="s">
        <v>1821</v>
      </c>
      <c r="D600" t="s">
        <v>1642</v>
      </c>
      <c r="E600" t="s">
        <v>1059</v>
      </c>
      <c r="F600" t="s">
        <v>1518</v>
      </c>
      <c r="G600" s="20">
        <v>775</v>
      </c>
    </row>
    <row r="601" spans="1:7" outlineLevel="2" x14ac:dyDescent="0.2">
      <c r="A601" s="17" t="s">
        <v>592</v>
      </c>
      <c r="B601" s="18">
        <v>36999</v>
      </c>
      <c r="C601" t="s">
        <v>1294</v>
      </c>
      <c r="D601" t="s">
        <v>1642</v>
      </c>
      <c r="E601" t="s">
        <v>1059</v>
      </c>
      <c r="F601" t="s">
        <v>1711</v>
      </c>
      <c r="G601" s="20">
        <v>5400</v>
      </c>
    </row>
    <row r="602" spans="1:7" outlineLevel="2" x14ac:dyDescent="0.2">
      <c r="A602" s="17" t="s">
        <v>593</v>
      </c>
      <c r="B602" s="18">
        <v>36999</v>
      </c>
      <c r="C602" t="s">
        <v>1294</v>
      </c>
      <c r="D602" t="s">
        <v>1642</v>
      </c>
      <c r="E602" t="s">
        <v>1059</v>
      </c>
      <c r="F602" t="s">
        <v>1711</v>
      </c>
      <c r="G602" s="20">
        <v>6300</v>
      </c>
    </row>
    <row r="603" spans="1:7" outlineLevel="2" x14ac:dyDescent="0.2">
      <c r="A603" s="17" t="s">
        <v>594</v>
      </c>
      <c r="B603" s="18">
        <v>36999</v>
      </c>
      <c r="C603" t="s">
        <v>1417</v>
      </c>
      <c r="D603" t="s">
        <v>1642</v>
      </c>
      <c r="E603" t="s">
        <v>1059</v>
      </c>
      <c r="F603" t="s">
        <v>1420</v>
      </c>
      <c r="G603" s="20">
        <v>11266</v>
      </c>
    </row>
    <row r="604" spans="1:7" outlineLevel="2" x14ac:dyDescent="0.2">
      <c r="A604" s="17" t="s">
        <v>595</v>
      </c>
      <c r="B604" s="18">
        <v>36999</v>
      </c>
      <c r="C604" t="s">
        <v>1749</v>
      </c>
      <c r="D604" t="s">
        <v>1642</v>
      </c>
      <c r="E604" t="s">
        <v>1059</v>
      </c>
      <c r="F604" t="s">
        <v>1445</v>
      </c>
      <c r="G604" s="20">
        <v>0</v>
      </c>
    </row>
    <row r="605" spans="1:7" outlineLevel="2" x14ac:dyDescent="0.2">
      <c r="A605" s="17" t="s">
        <v>567</v>
      </c>
      <c r="B605" s="18">
        <v>36999</v>
      </c>
      <c r="C605" t="s">
        <v>1159</v>
      </c>
      <c r="D605" t="s">
        <v>1642</v>
      </c>
      <c r="E605" t="s">
        <v>1059</v>
      </c>
      <c r="F605" t="s">
        <v>1691</v>
      </c>
      <c r="G605" s="20">
        <v>0</v>
      </c>
    </row>
    <row r="606" spans="1:7" outlineLevel="2" x14ac:dyDescent="0.2">
      <c r="A606" s="17" t="s">
        <v>596</v>
      </c>
      <c r="B606" s="18">
        <v>36999</v>
      </c>
      <c r="C606" t="s">
        <v>1294</v>
      </c>
      <c r="D606" t="s">
        <v>1642</v>
      </c>
      <c r="E606" t="s">
        <v>1059</v>
      </c>
      <c r="F606" t="s">
        <v>1711</v>
      </c>
      <c r="G606" s="20">
        <v>0</v>
      </c>
    </row>
    <row r="607" spans="1:7" outlineLevel="2" x14ac:dyDescent="0.2">
      <c r="A607" s="17" t="s">
        <v>597</v>
      </c>
      <c r="B607" s="18">
        <v>37000</v>
      </c>
      <c r="C607" t="s">
        <v>1417</v>
      </c>
      <c r="D607" t="s">
        <v>1642</v>
      </c>
      <c r="E607" t="s">
        <v>1059</v>
      </c>
      <c r="F607" t="s">
        <v>1420</v>
      </c>
      <c r="G607" s="20">
        <v>0</v>
      </c>
    </row>
    <row r="608" spans="1:7" outlineLevel="2" x14ac:dyDescent="0.2">
      <c r="A608" s="17" t="s">
        <v>598</v>
      </c>
      <c r="B608" s="18">
        <v>37000</v>
      </c>
      <c r="C608" t="s">
        <v>1417</v>
      </c>
      <c r="D608" t="s">
        <v>1642</v>
      </c>
      <c r="E608" t="s">
        <v>1059</v>
      </c>
      <c r="F608" t="s">
        <v>1420</v>
      </c>
      <c r="G608" s="20">
        <v>5310</v>
      </c>
    </row>
    <row r="609" spans="1:7" outlineLevel="2" x14ac:dyDescent="0.2">
      <c r="A609" s="17" t="s">
        <v>599</v>
      </c>
      <c r="B609" s="18">
        <v>37000</v>
      </c>
      <c r="C609" t="s">
        <v>1725</v>
      </c>
      <c r="D609" t="s">
        <v>1642</v>
      </c>
      <c r="E609" t="s">
        <v>1059</v>
      </c>
      <c r="F609" t="s">
        <v>1420</v>
      </c>
      <c r="G609" s="20">
        <v>3490</v>
      </c>
    </row>
    <row r="610" spans="1:7" outlineLevel="2" x14ac:dyDescent="0.2">
      <c r="A610" s="17" t="s">
        <v>600</v>
      </c>
      <c r="B610" s="18">
        <v>37000</v>
      </c>
      <c r="C610" t="s">
        <v>1417</v>
      </c>
      <c r="D610" t="s">
        <v>1642</v>
      </c>
      <c r="E610" t="s">
        <v>1059</v>
      </c>
      <c r="F610" t="s">
        <v>1296</v>
      </c>
      <c r="G610" s="20">
        <v>0</v>
      </c>
    </row>
    <row r="611" spans="1:7" outlineLevel="2" x14ac:dyDescent="0.2">
      <c r="A611" s="17" t="s">
        <v>601</v>
      </c>
      <c r="B611" s="18">
        <v>37000</v>
      </c>
      <c r="C611" t="s">
        <v>1725</v>
      </c>
      <c r="D611" t="s">
        <v>1642</v>
      </c>
      <c r="E611" t="s">
        <v>1059</v>
      </c>
      <c r="F611" t="s">
        <v>1420</v>
      </c>
      <c r="G611" s="20">
        <v>0</v>
      </c>
    </row>
    <row r="612" spans="1:7" outlineLevel="2" x14ac:dyDescent="0.2">
      <c r="A612" s="17" t="s">
        <v>602</v>
      </c>
      <c r="B612" s="18">
        <v>37000</v>
      </c>
      <c r="C612" t="s">
        <v>603</v>
      </c>
      <c r="D612" t="s">
        <v>1642</v>
      </c>
      <c r="E612" t="s">
        <v>1059</v>
      </c>
      <c r="F612" t="s">
        <v>1445</v>
      </c>
      <c r="G612" s="20">
        <v>34800</v>
      </c>
    </row>
    <row r="613" spans="1:7" outlineLevel="2" x14ac:dyDescent="0.2">
      <c r="A613" s="17" t="s">
        <v>604</v>
      </c>
      <c r="B613" s="18">
        <v>37000</v>
      </c>
      <c r="C613" t="s">
        <v>1294</v>
      </c>
      <c r="D613" t="s">
        <v>1642</v>
      </c>
      <c r="E613" t="s">
        <v>1059</v>
      </c>
      <c r="F613" t="s">
        <v>1711</v>
      </c>
      <c r="G613" s="20">
        <v>0</v>
      </c>
    </row>
    <row r="614" spans="1:7" outlineLevel="2" x14ac:dyDescent="0.2">
      <c r="A614" s="17" t="s">
        <v>605</v>
      </c>
      <c r="B614" s="18">
        <v>37000</v>
      </c>
      <c r="C614" t="s">
        <v>1417</v>
      </c>
      <c r="D614" t="s">
        <v>1642</v>
      </c>
      <c r="E614" t="s">
        <v>1059</v>
      </c>
      <c r="F614" t="s">
        <v>1420</v>
      </c>
      <c r="G614" s="20">
        <v>4250</v>
      </c>
    </row>
    <row r="615" spans="1:7" outlineLevel="2" x14ac:dyDescent="0.2">
      <c r="A615" s="17" t="s">
        <v>606</v>
      </c>
      <c r="B615" s="18">
        <v>37000</v>
      </c>
      <c r="C615" t="s">
        <v>1796</v>
      </c>
      <c r="D615" t="s">
        <v>1642</v>
      </c>
      <c r="E615" t="s">
        <v>1059</v>
      </c>
      <c r="F615" t="s">
        <v>1560</v>
      </c>
      <c r="G615" s="20">
        <v>725</v>
      </c>
    </row>
    <row r="616" spans="1:7" outlineLevel="2" x14ac:dyDescent="0.2">
      <c r="A616" s="17" t="s">
        <v>607</v>
      </c>
      <c r="B616" s="18">
        <v>37000</v>
      </c>
      <c r="C616" t="s">
        <v>1641</v>
      </c>
      <c r="D616" t="s">
        <v>1642</v>
      </c>
      <c r="E616" t="s">
        <v>1059</v>
      </c>
      <c r="F616" t="s">
        <v>1643</v>
      </c>
      <c r="G616" s="20">
        <v>1250</v>
      </c>
    </row>
    <row r="617" spans="1:7" outlineLevel="2" x14ac:dyDescent="0.2">
      <c r="A617" s="17" t="s">
        <v>608</v>
      </c>
      <c r="B617" s="18">
        <v>37000</v>
      </c>
      <c r="C617" t="s">
        <v>1294</v>
      </c>
      <c r="D617" t="s">
        <v>1642</v>
      </c>
      <c r="E617" t="s">
        <v>1059</v>
      </c>
      <c r="F617" t="s">
        <v>1711</v>
      </c>
      <c r="G617" s="20">
        <v>15000</v>
      </c>
    </row>
    <row r="618" spans="1:7" outlineLevel="2" x14ac:dyDescent="0.2">
      <c r="A618" s="17" t="s">
        <v>609</v>
      </c>
      <c r="B618" s="18">
        <v>37000</v>
      </c>
      <c r="C618" t="s">
        <v>1778</v>
      </c>
      <c r="D618" t="s">
        <v>1642</v>
      </c>
      <c r="E618" t="s">
        <v>1059</v>
      </c>
      <c r="F618" t="s">
        <v>1420</v>
      </c>
      <c r="G618" s="20">
        <v>4200</v>
      </c>
    </row>
    <row r="619" spans="1:7" outlineLevel="2" x14ac:dyDescent="0.2">
      <c r="A619" s="17" t="s">
        <v>610</v>
      </c>
      <c r="B619" s="18">
        <v>37000</v>
      </c>
      <c r="C619" t="s">
        <v>1749</v>
      </c>
      <c r="D619" t="s">
        <v>1642</v>
      </c>
      <c r="E619" t="s">
        <v>1059</v>
      </c>
      <c r="F619" t="s">
        <v>1445</v>
      </c>
      <c r="G619" s="20">
        <v>0</v>
      </c>
    </row>
    <row r="620" spans="1:7" outlineLevel="2" x14ac:dyDescent="0.2">
      <c r="A620" s="17" t="s">
        <v>611</v>
      </c>
      <c r="B620" s="18">
        <v>37000</v>
      </c>
      <c r="C620" t="s">
        <v>1417</v>
      </c>
      <c r="D620" t="s">
        <v>1642</v>
      </c>
      <c r="E620" t="s">
        <v>1059</v>
      </c>
      <c r="F620" t="s">
        <v>1420</v>
      </c>
      <c r="G620" s="20">
        <v>0</v>
      </c>
    </row>
    <row r="621" spans="1:7" outlineLevel="2" x14ac:dyDescent="0.2">
      <c r="A621" s="17" t="s">
        <v>612</v>
      </c>
      <c r="B621" s="18">
        <v>37001</v>
      </c>
      <c r="C621" t="s">
        <v>494</v>
      </c>
      <c r="D621" t="s">
        <v>1642</v>
      </c>
      <c r="E621" t="s">
        <v>1059</v>
      </c>
      <c r="F621" t="s">
        <v>1691</v>
      </c>
      <c r="G621" s="20">
        <v>70000</v>
      </c>
    </row>
    <row r="622" spans="1:7" outlineLevel="2" x14ac:dyDescent="0.2">
      <c r="A622" s="17" t="s">
        <v>613</v>
      </c>
      <c r="B622" s="18">
        <v>37001</v>
      </c>
      <c r="C622" t="s">
        <v>1771</v>
      </c>
      <c r="D622" t="s">
        <v>1642</v>
      </c>
      <c r="E622" t="s">
        <v>1059</v>
      </c>
      <c r="F622" t="s">
        <v>1420</v>
      </c>
      <c r="G622" s="20">
        <v>450</v>
      </c>
    </row>
    <row r="623" spans="1:7" outlineLevel="2" x14ac:dyDescent="0.2">
      <c r="A623" s="17" t="s">
        <v>614</v>
      </c>
      <c r="B623" s="18">
        <v>37001</v>
      </c>
      <c r="C623" t="s">
        <v>1796</v>
      </c>
      <c r="D623" t="s">
        <v>1642</v>
      </c>
      <c r="E623" t="s">
        <v>1059</v>
      </c>
      <c r="F623" t="s">
        <v>1560</v>
      </c>
      <c r="G623" s="20">
        <v>0</v>
      </c>
    </row>
    <row r="624" spans="1:7" outlineLevel="2" x14ac:dyDescent="0.2">
      <c r="A624" s="17" t="s">
        <v>615</v>
      </c>
      <c r="B624" s="18">
        <v>37001</v>
      </c>
      <c r="C624" t="s">
        <v>1796</v>
      </c>
      <c r="D624" t="s">
        <v>1642</v>
      </c>
      <c r="E624" t="s">
        <v>1059</v>
      </c>
      <c r="F624" t="s">
        <v>1560</v>
      </c>
      <c r="G624" s="20">
        <v>0</v>
      </c>
    </row>
    <row r="625" spans="1:7" outlineLevel="2" x14ac:dyDescent="0.2">
      <c r="A625" s="17" t="s">
        <v>616</v>
      </c>
      <c r="B625" s="18">
        <v>37001</v>
      </c>
      <c r="C625" t="s">
        <v>1294</v>
      </c>
      <c r="D625" t="s">
        <v>1642</v>
      </c>
      <c r="E625" t="s">
        <v>1059</v>
      </c>
      <c r="F625" t="s">
        <v>1711</v>
      </c>
      <c r="G625" s="20">
        <v>1385</v>
      </c>
    </row>
    <row r="626" spans="1:7" outlineLevel="2" x14ac:dyDescent="0.2">
      <c r="A626" s="17" t="s">
        <v>617</v>
      </c>
      <c r="B626" s="18">
        <v>37001</v>
      </c>
      <c r="C626" t="s">
        <v>1294</v>
      </c>
      <c r="D626" t="s">
        <v>1642</v>
      </c>
      <c r="E626" t="s">
        <v>1059</v>
      </c>
      <c r="F626" t="s">
        <v>1711</v>
      </c>
      <c r="G626" s="20">
        <v>0</v>
      </c>
    </row>
    <row r="627" spans="1:7" outlineLevel="2" x14ac:dyDescent="0.2">
      <c r="A627" s="17" t="s">
        <v>618</v>
      </c>
      <c r="B627" s="18">
        <v>37001</v>
      </c>
      <c r="C627" t="s">
        <v>1796</v>
      </c>
      <c r="D627" t="s">
        <v>1642</v>
      </c>
      <c r="E627" t="s">
        <v>1059</v>
      </c>
      <c r="F627" t="s">
        <v>1560</v>
      </c>
      <c r="G627" s="20">
        <v>0</v>
      </c>
    </row>
    <row r="628" spans="1:7" outlineLevel="2" x14ac:dyDescent="0.2">
      <c r="A628" s="17" t="s">
        <v>619</v>
      </c>
      <c r="B628" s="18">
        <v>37001</v>
      </c>
      <c r="C628" t="s">
        <v>1725</v>
      </c>
      <c r="D628" t="s">
        <v>1642</v>
      </c>
      <c r="E628" t="s">
        <v>1059</v>
      </c>
      <c r="F628" t="s">
        <v>1420</v>
      </c>
      <c r="G628" s="20">
        <v>250</v>
      </c>
    </row>
    <row r="629" spans="1:7" outlineLevel="2" x14ac:dyDescent="0.2">
      <c r="A629" s="17" t="s">
        <v>620</v>
      </c>
      <c r="B629" s="18">
        <v>37001</v>
      </c>
      <c r="C629" t="s">
        <v>1749</v>
      </c>
      <c r="D629" t="s">
        <v>1642</v>
      </c>
      <c r="E629" t="s">
        <v>1059</v>
      </c>
      <c r="F629" t="s">
        <v>1711</v>
      </c>
      <c r="G629" s="20">
        <v>0</v>
      </c>
    </row>
    <row r="630" spans="1:7" outlineLevel="2" x14ac:dyDescent="0.2">
      <c r="A630" s="17" t="s">
        <v>621</v>
      </c>
      <c r="B630" s="18">
        <v>37001</v>
      </c>
      <c r="C630" t="s">
        <v>622</v>
      </c>
      <c r="D630" t="s">
        <v>1642</v>
      </c>
      <c r="E630" t="s">
        <v>1059</v>
      </c>
      <c r="F630" t="s">
        <v>1420</v>
      </c>
      <c r="G630" s="20">
        <v>1770</v>
      </c>
    </row>
    <row r="631" spans="1:7" outlineLevel="2" x14ac:dyDescent="0.2">
      <c r="A631" s="17" t="s">
        <v>623</v>
      </c>
      <c r="B631" s="18">
        <v>37001</v>
      </c>
      <c r="C631" t="s">
        <v>624</v>
      </c>
      <c r="D631" t="s">
        <v>1642</v>
      </c>
      <c r="E631" t="s">
        <v>1059</v>
      </c>
      <c r="F631" t="s">
        <v>1560</v>
      </c>
      <c r="G631" s="20">
        <v>4480</v>
      </c>
    </row>
    <row r="632" spans="1:7" outlineLevel="2" x14ac:dyDescent="0.2">
      <c r="A632" s="17" t="s">
        <v>625</v>
      </c>
      <c r="B632" s="18">
        <v>37001</v>
      </c>
      <c r="C632" t="s">
        <v>1417</v>
      </c>
      <c r="D632" t="s">
        <v>1642</v>
      </c>
      <c r="E632" t="s">
        <v>1059</v>
      </c>
      <c r="F632" t="s">
        <v>1420</v>
      </c>
      <c r="G632" s="20">
        <v>750</v>
      </c>
    </row>
    <row r="633" spans="1:7" outlineLevel="2" x14ac:dyDescent="0.2">
      <c r="A633" s="17" t="s">
        <v>626</v>
      </c>
      <c r="B633" s="18">
        <v>37001</v>
      </c>
      <c r="C633" t="s">
        <v>569</v>
      </c>
      <c r="D633" t="s">
        <v>1642</v>
      </c>
      <c r="E633" t="s">
        <v>1059</v>
      </c>
      <c r="F633" t="s">
        <v>1420</v>
      </c>
      <c r="G633" s="20">
        <v>80</v>
      </c>
    </row>
    <row r="634" spans="1:7" outlineLevel="2" x14ac:dyDescent="0.2">
      <c r="A634" s="17" t="s">
        <v>627</v>
      </c>
      <c r="B634" s="18">
        <v>37001</v>
      </c>
      <c r="C634" t="s">
        <v>622</v>
      </c>
      <c r="D634" t="s">
        <v>1642</v>
      </c>
      <c r="E634" t="s">
        <v>1059</v>
      </c>
      <c r="F634" t="s">
        <v>1420</v>
      </c>
      <c r="G634" s="20">
        <v>650</v>
      </c>
    </row>
    <row r="635" spans="1:7" outlineLevel="2" x14ac:dyDescent="0.2">
      <c r="A635" s="17" t="s">
        <v>628</v>
      </c>
      <c r="B635" s="18">
        <v>37001</v>
      </c>
      <c r="C635" t="s">
        <v>1369</v>
      </c>
      <c r="D635" t="s">
        <v>1642</v>
      </c>
      <c r="E635" t="s">
        <v>1059</v>
      </c>
      <c r="F635" t="s">
        <v>629</v>
      </c>
      <c r="G635" s="20">
        <v>0</v>
      </c>
    </row>
    <row r="636" spans="1:7" outlineLevel="2" x14ac:dyDescent="0.2">
      <c r="A636" s="17" t="s">
        <v>630</v>
      </c>
      <c r="B636" s="18">
        <v>37001</v>
      </c>
      <c r="C636" t="s">
        <v>1294</v>
      </c>
      <c r="D636" t="s">
        <v>1642</v>
      </c>
      <c r="E636" t="s">
        <v>1059</v>
      </c>
      <c r="F636" t="s">
        <v>1711</v>
      </c>
      <c r="G636" s="20">
        <v>1750</v>
      </c>
    </row>
    <row r="637" spans="1:7" outlineLevel="2" x14ac:dyDescent="0.2">
      <c r="A637" s="17" t="s">
        <v>631</v>
      </c>
      <c r="B637" s="18">
        <v>37001</v>
      </c>
      <c r="C637" t="s">
        <v>624</v>
      </c>
      <c r="D637" t="s">
        <v>1642</v>
      </c>
      <c r="E637" t="s">
        <v>1059</v>
      </c>
      <c r="F637" t="s">
        <v>1937</v>
      </c>
      <c r="G637" s="20">
        <v>30600</v>
      </c>
    </row>
    <row r="638" spans="1:7" outlineLevel="2" x14ac:dyDescent="0.2">
      <c r="A638" s="17" t="s">
        <v>632</v>
      </c>
      <c r="B638" s="18">
        <v>37001</v>
      </c>
      <c r="C638" t="s">
        <v>1796</v>
      </c>
      <c r="D638" t="s">
        <v>1642</v>
      </c>
      <c r="E638" t="s">
        <v>1059</v>
      </c>
      <c r="F638" t="s">
        <v>1560</v>
      </c>
      <c r="G638" s="20">
        <v>3300</v>
      </c>
    </row>
    <row r="639" spans="1:7" outlineLevel="2" x14ac:dyDescent="0.2">
      <c r="A639" s="17" t="s">
        <v>633</v>
      </c>
      <c r="B639" s="18">
        <v>37001</v>
      </c>
      <c r="C639" t="s">
        <v>1294</v>
      </c>
      <c r="D639" t="s">
        <v>1642</v>
      </c>
      <c r="E639" t="s">
        <v>1059</v>
      </c>
      <c r="F639" t="s">
        <v>1711</v>
      </c>
      <c r="G639" s="20">
        <v>1800</v>
      </c>
    </row>
    <row r="640" spans="1:7" outlineLevel="2" x14ac:dyDescent="0.2">
      <c r="A640" s="17" t="s">
        <v>634</v>
      </c>
      <c r="B640" s="18">
        <v>37001</v>
      </c>
      <c r="C640" t="s">
        <v>635</v>
      </c>
      <c r="D640" t="s">
        <v>1642</v>
      </c>
      <c r="E640" t="s">
        <v>1059</v>
      </c>
      <c r="F640" t="s">
        <v>1691</v>
      </c>
      <c r="G640" s="20">
        <v>-7750</v>
      </c>
    </row>
    <row r="641" spans="1:7" outlineLevel="2" x14ac:dyDescent="0.2">
      <c r="A641" s="17" t="s">
        <v>636</v>
      </c>
      <c r="B641" s="18">
        <v>37004</v>
      </c>
      <c r="C641" t="s">
        <v>1790</v>
      </c>
      <c r="D641" t="s">
        <v>1642</v>
      </c>
      <c r="E641" t="s">
        <v>1059</v>
      </c>
      <c r="F641" t="s">
        <v>1691</v>
      </c>
      <c r="G641" s="20">
        <v>100000</v>
      </c>
    </row>
    <row r="642" spans="1:7" outlineLevel="2" x14ac:dyDescent="0.2">
      <c r="A642" s="17" t="s">
        <v>637</v>
      </c>
      <c r="B642" s="18">
        <v>37004</v>
      </c>
      <c r="C642" t="s">
        <v>638</v>
      </c>
      <c r="D642" t="s">
        <v>1642</v>
      </c>
      <c r="E642" t="s">
        <v>1059</v>
      </c>
      <c r="F642" t="s">
        <v>1560</v>
      </c>
      <c r="G642" s="20">
        <v>50</v>
      </c>
    </row>
    <row r="643" spans="1:7" outlineLevel="2" x14ac:dyDescent="0.2">
      <c r="A643" s="17" t="s">
        <v>639</v>
      </c>
      <c r="B643" s="18">
        <v>37004</v>
      </c>
      <c r="C643" t="s">
        <v>1294</v>
      </c>
      <c r="D643" t="s">
        <v>1642</v>
      </c>
      <c r="E643" t="s">
        <v>1059</v>
      </c>
      <c r="F643" t="s">
        <v>1711</v>
      </c>
      <c r="G643" s="20">
        <v>0</v>
      </c>
    </row>
    <row r="644" spans="1:7" outlineLevel="2" x14ac:dyDescent="0.2">
      <c r="A644" s="17" t="s">
        <v>640</v>
      </c>
      <c r="B644" s="18">
        <v>37004</v>
      </c>
      <c r="C644" t="s">
        <v>1641</v>
      </c>
      <c r="D644" t="s">
        <v>1642</v>
      </c>
      <c r="E644" t="s">
        <v>1059</v>
      </c>
      <c r="F644" t="s">
        <v>1643</v>
      </c>
      <c r="G644" s="20">
        <v>250</v>
      </c>
    </row>
    <row r="645" spans="1:7" outlineLevel="2" x14ac:dyDescent="0.2">
      <c r="A645" s="17" t="s">
        <v>641</v>
      </c>
      <c r="B645" s="18">
        <v>37004</v>
      </c>
      <c r="C645" t="s">
        <v>1294</v>
      </c>
      <c r="D645" t="s">
        <v>1642</v>
      </c>
      <c r="E645" t="s">
        <v>1059</v>
      </c>
      <c r="F645" t="s">
        <v>1420</v>
      </c>
      <c r="G645" s="20">
        <v>12750</v>
      </c>
    </row>
    <row r="646" spans="1:7" outlineLevel="2" x14ac:dyDescent="0.2">
      <c r="A646" s="17" t="s">
        <v>642</v>
      </c>
      <c r="B646" s="18">
        <v>37004</v>
      </c>
      <c r="C646" t="s">
        <v>1641</v>
      </c>
      <c r="D646" t="s">
        <v>1642</v>
      </c>
      <c r="E646" t="s">
        <v>1059</v>
      </c>
      <c r="F646" t="s">
        <v>1643</v>
      </c>
      <c r="G646" s="20">
        <v>250</v>
      </c>
    </row>
    <row r="647" spans="1:7" outlineLevel="2" x14ac:dyDescent="0.2">
      <c r="A647" s="17" t="s">
        <v>643</v>
      </c>
      <c r="B647" s="18">
        <v>37004</v>
      </c>
      <c r="C647" t="s">
        <v>1794</v>
      </c>
      <c r="D647" t="s">
        <v>1642</v>
      </c>
      <c r="E647" t="s">
        <v>1059</v>
      </c>
      <c r="F647" t="s">
        <v>1643</v>
      </c>
      <c r="G647" s="20">
        <v>0</v>
      </c>
    </row>
    <row r="648" spans="1:7" outlineLevel="2" x14ac:dyDescent="0.2">
      <c r="A648" s="17" t="s">
        <v>644</v>
      </c>
      <c r="B648" s="18">
        <v>37004</v>
      </c>
      <c r="C648" t="s">
        <v>1294</v>
      </c>
      <c r="D648" t="s">
        <v>1642</v>
      </c>
      <c r="E648" t="s">
        <v>1059</v>
      </c>
      <c r="F648" t="s">
        <v>1420</v>
      </c>
      <c r="G648" s="20">
        <v>480</v>
      </c>
    </row>
    <row r="649" spans="1:7" outlineLevel="2" x14ac:dyDescent="0.2">
      <c r="A649" s="17" t="s">
        <v>645</v>
      </c>
      <c r="B649" s="18">
        <v>37004</v>
      </c>
      <c r="C649" t="s">
        <v>1294</v>
      </c>
      <c r="D649" t="s">
        <v>1642</v>
      </c>
      <c r="E649" t="s">
        <v>1059</v>
      </c>
      <c r="F649" t="s">
        <v>1420</v>
      </c>
      <c r="G649" s="20">
        <v>0</v>
      </c>
    </row>
    <row r="650" spans="1:7" outlineLevel="2" x14ac:dyDescent="0.2">
      <c r="A650" s="17" t="s">
        <v>646</v>
      </c>
      <c r="B650" s="18">
        <v>37004</v>
      </c>
      <c r="C650" t="s">
        <v>1800</v>
      </c>
      <c r="D650" t="s">
        <v>1642</v>
      </c>
      <c r="E650" t="s">
        <v>1059</v>
      </c>
      <c r="F650" t="s">
        <v>1445</v>
      </c>
      <c r="G650" s="20">
        <v>0</v>
      </c>
    </row>
    <row r="651" spans="1:7" outlineLevel="2" x14ac:dyDescent="0.2">
      <c r="A651" s="17" t="s">
        <v>647</v>
      </c>
      <c r="B651" s="18">
        <v>37004</v>
      </c>
      <c r="C651" t="s">
        <v>1294</v>
      </c>
      <c r="D651" t="s">
        <v>1642</v>
      </c>
      <c r="E651" t="s">
        <v>1059</v>
      </c>
      <c r="F651" t="s">
        <v>1296</v>
      </c>
      <c r="G651" s="20">
        <v>800</v>
      </c>
    </row>
    <row r="652" spans="1:7" outlineLevel="2" x14ac:dyDescent="0.2">
      <c r="A652" s="17" t="s">
        <v>648</v>
      </c>
      <c r="B652" s="18">
        <v>37005</v>
      </c>
      <c r="C652" t="s">
        <v>1796</v>
      </c>
      <c r="D652" t="s">
        <v>1642</v>
      </c>
      <c r="E652" t="s">
        <v>1059</v>
      </c>
      <c r="F652" t="s">
        <v>1711</v>
      </c>
      <c r="G652" s="20">
        <v>200</v>
      </c>
    </row>
    <row r="653" spans="1:7" outlineLevel="2" x14ac:dyDescent="0.2">
      <c r="A653" s="17" t="s">
        <v>649</v>
      </c>
      <c r="B653" s="18">
        <v>37005</v>
      </c>
      <c r="C653" t="s">
        <v>1962</v>
      </c>
      <c r="D653" t="s">
        <v>1642</v>
      </c>
      <c r="E653" t="s">
        <v>1059</v>
      </c>
      <c r="F653" t="s">
        <v>2018</v>
      </c>
      <c r="G653" s="20">
        <v>1200</v>
      </c>
    </row>
    <row r="654" spans="1:7" outlineLevel="2" x14ac:dyDescent="0.2">
      <c r="A654" s="17" t="s">
        <v>650</v>
      </c>
      <c r="B654" s="18">
        <v>37005</v>
      </c>
      <c r="C654" t="s">
        <v>1749</v>
      </c>
      <c r="D654" t="s">
        <v>1642</v>
      </c>
      <c r="E654" t="s">
        <v>1059</v>
      </c>
      <c r="F654" t="s">
        <v>1445</v>
      </c>
      <c r="G654" s="20">
        <v>0</v>
      </c>
    </row>
    <row r="655" spans="1:7" outlineLevel="2" x14ac:dyDescent="0.2">
      <c r="A655" s="17" t="s">
        <v>651</v>
      </c>
      <c r="B655" s="18">
        <v>37005</v>
      </c>
      <c r="C655" t="s">
        <v>1771</v>
      </c>
      <c r="D655" t="s">
        <v>1642</v>
      </c>
      <c r="E655" t="s">
        <v>1059</v>
      </c>
      <c r="F655" t="s">
        <v>1420</v>
      </c>
      <c r="G655" s="20">
        <v>900</v>
      </c>
    </row>
    <row r="656" spans="1:7" outlineLevel="2" x14ac:dyDescent="0.2">
      <c r="A656" s="17" t="s">
        <v>652</v>
      </c>
      <c r="B656" s="18">
        <v>37005</v>
      </c>
      <c r="C656" t="s">
        <v>1159</v>
      </c>
      <c r="D656" t="s">
        <v>1642</v>
      </c>
      <c r="E656" t="s">
        <v>1059</v>
      </c>
      <c r="F656" t="s">
        <v>1560</v>
      </c>
      <c r="G656" s="20">
        <v>-2325</v>
      </c>
    </row>
    <row r="657" spans="1:7" outlineLevel="2" x14ac:dyDescent="0.2">
      <c r="A657" s="17" t="s">
        <v>653</v>
      </c>
      <c r="B657" s="18">
        <v>37005</v>
      </c>
      <c r="C657" t="s">
        <v>1294</v>
      </c>
      <c r="D657" t="s">
        <v>1642</v>
      </c>
      <c r="E657" t="s">
        <v>1059</v>
      </c>
      <c r="F657" t="s">
        <v>1711</v>
      </c>
      <c r="G657" s="20">
        <v>1170</v>
      </c>
    </row>
    <row r="658" spans="1:7" outlineLevel="2" x14ac:dyDescent="0.2">
      <c r="A658" s="17" t="s">
        <v>654</v>
      </c>
      <c r="B658" s="18">
        <v>37005</v>
      </c>
      <c r="C658" t="s">
        <v>1294</v>
      </c>
      <c r="D658" t="s">
        <v>1642</v>
      </c>
      <c r="E658" t="s">
        <v>1059</v>
      </c>
      <c r="F658" t="s">
        <v>655</v>
      </c>
      <c r="G658" s="20">
        <v>560</v>
      </c>
    </row>
    <row r="659" spans="1:7" outlineLevel="2" x14ac:dyDescent="0.2">
      <c r="A659" s="17" t="s">
        <v>656</v>
      </c>
      <c r="B659" s="18">
        <v>37005</v>
      </c>
      <c r="C659" t="s">
        <v>1417</v>
      </c>
      <c r="D659" t="s">
        <v>1642</v>
      </c>
      <c r="E659" t="s">
        <v>1059</v>
      </c>
      <c r="F659" t="s">
        <v>1420</v>
      </c>
      <c r="G659" s="20">
        <v>1900</v>
      </c>
    </row>
    <row r="660" spans="1:7" outlineLevel="2" x14ac:dyDescent="0.2">
      <c r="A660" s="17" t="s">
        <v>657</v>
      </c>
      <c r="B660" s="18">
        <v>37005</v>
      </c>
      <c r="C660" t="s">
        <v>1294</v>
      </c>
      <c r="D660" t="s">
        <v>1642</v>
      </c>
      <c r="E660" t="s">
        <v>1059</v>
      </c>
      <c r="F660" t="s">
        <v>1711</v>
      </c>
      <c r="G660" s="20">
        <v>0</v>
      </c>
    </row>
    <row r="661" spans="1:7" outlineLevel="2" x14ac:dyDescent="0.2">
      <c r="A661" s="17" t="s">
        <v>658</v>
      </c>
      <c r="B661" s="18">
        <v>37005</v>
      </c>
      <c r="C661" t="s">
        <v>1725</v>
      </c>
      <c r="D661" t="s">
        <v>1642</v>
      </c>
      <c r="E661" t="s">
        <v>1059</v>
      </c>
      <c r="F661" t="s">
        <v>1420</v>
      </c>
      <c r="G661" s="20">
        <v>242</v>
      </c>
    </row>
    <row r="662" spans="1:7" outlineLevel="2" x14ac:dyDescent="0.2">
      <c r="A662" s="17" t="s">
        <v>659</v>
      </c>
      <c r="B662" s="18">
        <v>37005</v>
      </c>
      <c r="C662" t="s">
        <v>1417</v>
      </c>
      <c r="D662" t="s">
        <v>1642</v>
      </c>
      <c r="E662" t="s">
        <v>1059</v>
      </c>
      <c r="F662" t="s">
        <v>1420</v>
      </c>
      <c r="G662" s="20">
        <v>2210</v>
      </c>
    </row>
    <row r="663" spans="1:7" outlineLevel="2" x14ac:dyDescent="0.2">
      <c r="A663" s="17" t="s">
        <v>660</v>
      </c>
      <c r="B663" s="18">
        <v>37005</v>
      </c>
      <c r="C663" t="s">
        <v>1294</v>
      </c>
      <c r="D663" t="s">
        <v>1642</v>
      </c>
      <c r="E663" t="s">
        <v>1059</v>
      </c>
      <c r="F663" t="s">
        <v>1296</v>
      </c>
      <c r="G663" s="20">
        <v>5650</v>
      </c>
    </row>
    <row r="664" spans="1:7" outlineLevel="2" x14ac:dyDescent="0.2">
      <c r="A664" s="17" t="s">
        <v>661</v>
      </c>
      <c r="B664" s="18">
        <v>37005</v>
      </c>
      <c r="C664" t="s">
        <v>1721</v>
      </c>
      <c r="D664" t="s">
        <v>1642</v>
      </c>
      <c r="E664" t="s">
        <v>1059</v>
      </c>
      <c r="F664" t="s">
        <v>1560</v>
      </c>
      <c r="G664" s="20">
        <v>0</v>
      </c>
    </row>
    <row r="665" spans="1:7" outlineLevel="2" x14ac:dyDescent="0.2">
      <c r="A665" s="17" t="s">
        <v>490</v>
      </c>
      <c r="B665" s="18">
        <v>37006</v>
      </c>
      <c r="C665" t="s">
        <v>491</v>
      </c>
      <c r="D665" t="s">
        <v>1642</v>
      </c>
      <c r="E665" t="s">
        <v>1059</v>
      </c>
      <c r="F665" t="s">
        <v>1445</v>
      </c>
      <c r="G665" s="20">
        <v>-8400</v>
      </c>
    </row>
    <row r="666" spans="1:7" outlineLevel="2" x14ac:dyDescent="0.2">
      <c r="A666" s="17" t="s">
        <v>37</v>
      </c>
      <c r="B666" s="18">
        <v>37006</v>
      </c>
      <c r="C666" t="s">
        <v>1178</v>
      </c>
      <c r="D666" t="s">
        <v>1642</v>
      </c>
      <c r="E666" t="s">
        <v>1059</v>
      </c>
      <c r="F666" t="s">
        <v>1445</v>
      </c>
      <c r="G666" s="20">
        <v>-8442</v>
      </c>
    </row>
    <row r="667" spans="1:7" outlineLevel="2" x14ac:dyDescent="0.2">
      <c r="A667" s="17" t="s">
        <v>490</v>
      </c>
      <c r="B667" s="18">
        <v>37006</v>
      </c>
      <c r="C667" t="s">
        <v>662</v>
      </c>
      <c r="D667" t="s">
        <v>1642</v>
      </c>
      <c r="E667" t="s">
        <v>1059</v>
      </c>
      <c r="F667" t="s">
        <v>1445</v>
      </c>
      <c r="G667" s="20">
        <v>8400</v>
      </c>
    </row>
    <row r="668" spans="1:7" outlineLevel="2" x14ac:dyDescent="0.2">
      <c r="A668" s="17" t="s">
        <v>37</v>
      </c>
      <c r="B668" s="18">
        <v>37006</v>
      </c>
      <c r="C668" t="s">
        <v>662</v>
      </c>
      <c r="D668" t="s">
        <v>1642</v>
      </c>
      <c r="E668" t="s">
        <v>1059</v>
      </c>
      <c r="F668" t="s">
        <v>1445</v>
      </c>
      <c r="G668" s="20">
        <v>8442</v>
      </c>
    </row>
    <row r="669" spans="1:7" outlineLevel="2" x14ac:dyDescent="0.2">
      <c r="A669" s="17" t="s">
        <v>586</v>
      </c>
      <c r="B669" s="18">
        <v>37006</v>
      </c>
      <c r="C669" t="s">
        <v>587</v>
      </c>
      <c r="D669" t="s">
        <v>1642</v>
      </c>
      <c r="E669" t="s">
        <v>1059</v>
      </c>
      <c r="F669" t="s">
        <v>1560</v>
      </c>
      <c r="G669" s="20">
        <v>-3000</v>
      </c>
    </row>
    <row r="670" spans="1:7" outlineLevel="2" x14ac:dyDescent="0.2">
      <c r="A670" s="17" t="s">
        <v>586</v>
      </c>
      <c r="B670" s="18">
        <v>37006</v>
      </c>
      <c r="C670" t="s">
        <v>663</v>
      </c>
      <c r="D670" t="s">
        <v>1642</v>
      </c>
      <c r="E670" t="s">
        <v>1059</v>
      </c>
      <c r="F670" t="s">
        <v>1560</v>
      </c>
      <c r="G670" s="20">
        <v>3000</v>
      </c>
    </row>
    <row r="671" spans="1:7" outlineLevel="2" x14ac:dyDescent="0.2">
      <c r="A671" s="17" t="s">
        <v>664</v>
      </c>
      <c r="B671" s="18">
        <v>37006</v>
      </c>
      <c r="C671" t="s">
        <v>1294</v>
      </c>
      <c r="D671" t="s">
        <v>1642</v>
      </c>
      <c r="E671" t="s">
        <v>1059</v>
      </c>
      <c r="F671" t="s">
        <v>1711</v>
      </c>
      <c r="G671" s="20">
        <v>3450</v>
      </c>
    </row>
    <row r="672" spans="1:7" outlineLevel="2" x14ac:dyDescent="0.2">
      <c r="A672" s="17" t="s">
        <v>665</v>
      </c>
      <c r="B672" s="18">
        <v>37006</v>
      </c>
      <c r="C672" t="s">
        <v>1725</v>
      </c>
      <c r="D672" t="s">
        <v>1642</v>
      </c>
      <c r="E672" t="s">
        <v>1059</v>
      </c>
      <c r="F672" t="s">
        <v>1420</v>
      </c>
      <c r="G672" s="20">
        <v>930</v>
      </c>
    </row>
    <row r="673" spans="1:7" outlineLevel="2" x14ac:dyDescent="0.2">
      <c r="A673" s="17" t="s">
        <v>666</v>
      </c>
      <c r="B673" s="18">
        <v>37006</v>
      </c>
      <c r="C673" t="s">
        <v>1294</v>
      </c>
      <c r="D673" t="s">
        <v>1642</v>
      </c>
      <c r="E673" t="s">
        <v>1059</v>
      </c>
      <c r="F673" t="s">
        <v>1711</v>
      </c>
      <c r="G673" s="20">
        <v>0</v>
      </c>
    </row>
    <row r="674" spans="1:7" outlineLevel="2" x14ac:dyDescent="0.2">
      <c r="A674" s="17" t="s">
        <v>667</v>
      </c>
      <c r="B674" s="18">
        <v>37006</v>
      </c>
      <c r="C674" t="s">
        <v>1721</v>
      </c>
      <c r="D674" t="s">
        <v>1642</v>
      </c>
      <c r="E674" t="s">
        <v>1059</v>
      </c>
      <c r="F674" t="s">
        <v>1705</v>
      </c>
      <c r="G674" s="20">
        <v>730</v>
      </c>
    </row>
    <row r="675" spans="1:7" outlineLevel="2" x14ac:dyDescent="0.2">
      <c r="A675" s="17" t="s">
        <v>668</v>
      </c>
      <c r="B675" s="18">
        <v>37006</v>
      </c>
      <c r="C675" t="s">
        <v>1721</v>
      </c>
      <c r="D675" t="s">
        <v>1642</v>
      </c>
      <c r="E675" t="s">
        <v>1059</v>
      </c>
      <c r="F675" t="s">
        <v>1705</v>
      </c>
      <c r="G675" s="20">
        <v>1820</v>
      </c>
    </row>
    <row r="676" spans="1:7" outlineLevel="2" x14ac:dyDescent="0.2">
      <c r="A676" s="17" t="s">
        <v>669</v>
      </c>
      <c r="B676" s="18">
        <v>37006</v>
      </c>
      <c r="C676" t="s">
        <v>1417</v>
      </c>
      <c r="D676" t="s">
        <v>1642</v>
      </c>
      <c r="E676" t="s">
        <v>1059</v>
      </c>
      <c r="F676" t="s">
        <v>1420</v>
      </c>
      <c r="G676" s="20">
        <v>1760</v>
      </c>
    </row>
    <row r="677" spans="1:7" outlineLevel="2" x14ac:dyDescent="0.2">
      <c r="A677" s="17" t="s">
        <v>670</v>
      </c>
      <c r="B677" s="18">
        <v>37006</v>
      </c>
      <c r="C677" t="s">
        <v>1294</v>
      </c>
      <c r="D677" t="s">
        <v>1642</v>
      </c>
      <c r="E677" t="s">
        <v>1059</v>
      </c>
      <c r="F677" t="s">
        <v>1711</v>
      </c>
      <c r="G677" s="20">
        <v>2980</v>
      </c>
    </row>
    <row r="678" spans="1:7" outlineLevel="2" x14ac:dyDescent="0.2">
      <c r="A678" s="17" t="s">
        <v>671</v>
      </c>
      <c r="B678" s="18">
        <v>37006</v>
      </c>
      <c r="C678" t="s">
        <v>1417</v>
      </c>
      <c r="D678" t="s">
        <v>1642</v>
      </c>
      <c r="E678" t="s">
        <v>1059</v>
      </c>
      <c r="F678" t="s">
        <v>1420</v>
      </c>
      <c r="G678" s="20">
        <v>630</v>
      </c>
    </row>
    <row r="679" spans="1:7" outlineLevel="2" x14ac:dyDescent="0.2">
      <c r="A679" s="17" t="s">
        <v>672</v>
      </c>
      <c r="B679" s="18">
        <v>37006</v>
      </c>
      <c r="C679" t="s">
        <v>1784</v>
      </c>
      <c r="D679" t="s">
        <v>1642</v>
      </c>
      <c r="E679" t="s">
        <v>1059</v>
      </c>
      <c r="F679" t="s">
        <v>1560</v>
      </c>
      <c r="G679" s="20">
        <v>585</v>
      </c>
    </row>
    <row r="680" spans="1:7" outlineLevel="2" x14ac:dyDescent="0.2">
      <c r="A680" s="17" t="s">
        <v>673</v>
      </c>
      <c r="B680" s="18">
        <v>37006</v>
      </c>
      <c r="C680" t="s">
        <v>1725</v>
      </c>
      <c r="D680" t="s">
        <v>1642</v>
      </c>
      <c r="E680" t="s">
        <v>1059</v>
      </c>
      <c r="F680" t="s">
        <v>1420</v>
      </c>
      <c r="G680" s="20">
        <v>321</v>
      </c>
    </row>
    <row r="681" spans="1:7" outlineLevel="2" x14ac:dyDescent="0.2">
      <c r="A681" s="17" t="s">
        <v>674</v>
      </c>
      <c r="B681" s="18">
        <v>37006</v>
      </c>
      <c r="C681" t="s">
        <v>1737</v>
      </c>
      <c r="D681" t="s">
        <v>1642</v>
      </c>
      <c r="E681" t="s">
        <v>1059</v>
      </c>
      <c r="F681" t="s">
        <v>1560</v>
      </c>
      <c r="G681" s="20">
        <v>7410</v>
      </c>
    </row>
    <row r="682" spans="1:7" outlineLevel="2" x14ac:dyDescent="0.2">
      <c r="A682" s="17" t="s">
        <v>675</v>
      </c>
      <c r="B682" s="18">
        <v>37006</v>
      </c>
      <c r="C682" t="s">
        <v>1737</v>
      </c>
      <c r="D682" t="s">
        <v>1642</v>
      </c>
      <c r="E682" t="s">
        <v>1059</v>
      </c>
      <c r="F682" t="s">
        <v>1560</v>
      </c>
      <c r="G682" s="20">
        <v>1930</v>
      </c>
    </row>
    <row r="683" spans="1:7" outlineLevel="2" x14ac:dyDescent="0.2">
      <c r="A683" s="17" t="s">
        <v>33</v>
      </c>
      <c r="B683" s="18">
        <v>37006</v>
      </c>
      <c r="C683" t="s">
        <v>1975</v>
      </c>
      <c r="D683" t="s">
        <v>1642</v>
      </c>
      <c r="E683" t="s">
        <v>1059</v>
      </c>
      <c r="F683" t="s">
        <v>20</v>
      </c>
      <c r="G683" s="20">
        <v>0</v>
      </c>
    </row>
    <row r="684" spans="1:7" outlineLevel="2" x14ac:dyDescent="0.2">
      <c r="A684" s="17" t="s">
        <v>676</v>
      </c>
      <c r="B684" s="18">
        <v>37006</v>
      </c>
      <c r="C684" t="s">
        <v>1725</v>
      </c>
      <c r="D684" t="s">
        <v>1642</v>
      </c>
      <c r="E684" t="s">
        <v>1059</v>
      </c>
      <c r="F684" t="s">
        <v>1420</v>
      </c>
      <c r="G684" s="20">
        <v>495</v>
      </c>
    </row>
    <row r="685" spans="1:7" outlineLevel="2" x14ac:dyDescent="0.2">
      <c r="A685" s="17" t="s">
        <v>677</v>
      </c>
      <c r="B685" s="18">
        <v>37006</v>
      </c>
      <c r="C685" t="s">
        <v>1417</v>
      </c>
      <c r="D685" t="s">
        <v>1642</v>
      </c>
      <c r="E685" t="s">
        <v>1059</v>
      </c>
      <c r="F685" t="s">
        <v>1420</v>
      </c>
      <c r="G685" s="20">
        <v>510</v>
      </c>
    </row>
    <row r="686" spans="1:7" outlineLevel="2" x14ac:dyDescent="0.2">
      <c r="A686" s="17" t="s">
        <v>678</v>
      </c>
      <c r="B686" s="18">
        <v>37006</v>
      </c>
      <c r="C686" t="s">
        <v>1719</v>
      </c>
      <c r="D686" t="s">
        <v>1642</v>
      </c>
      <c r="E686" t="s">
        <v>1059</v>
      </c>
      <c r="F686" t="s">
        <v>1655</v>
      </c>
      <c r="G686" s="20">
        <v>746</v>
      </c>
    </row>
    <row r="687" spans="1:7" outlineLevel="2" x14ac:dyDescent="0.2">
      <c r="A687" s="17" t="s">
        <v>679</v>
      </c>
      <c r="B687" s="18">
        <v>37006</v>
      </c>
      <c r="C687" t="s">
        <v>1741</v>
      </c>
      <c r="D687" t="s">
        <v>1642</v>
      </c>
      <c r="E687" t="s">
        <v>1059</v>
      </c>
      <c r="F687" t="s">
        <v>1445</v>
      </c>
      <c r="G687" s="20">
        <v>2470</v>
      </c>
    </row>
    <row r="688" spans="1:7" outlineLevel="2" x14ac:dyDescent="0.2">
      <c r="A688" s="17" t="s">
        <v>680</v>
      </c>
      <c r="B688" s="18">
        <v>37006</v>
      </c>
      <c r="C688" t="s">
        <v>1725</v>
      </c>
      <c r="D688" t="s">
        <v>1642</v>
      </c>
      <c r="E688" t="s">
        <v>1059</v>
      </c>
      <c r="F688" t="s">
        <v>1420</v>
      </c>
      <c r="G688" s="20">
        <v>0</v>
      </c>
    </row>
    <row r="689" spans="1:7" outlineLevel="2" x14ac:dyDescent="0.2">
      <c r="A689" s="17" t="s">
        <v>32</v>
      </c>
      <c r="B689" s="18">
        <v>37006</v>
      </c>
      <c r="C689" t="s">
        <v>1975</v>
      </c>
      <c r="D689" t="s">
        <v>1642</v>
      </c>
      <c r="E689" t="s">
        <v>1059</v>
      </c>
      <c r="F689" t="s">
        <v>20</v>
      </c>
      <c r="G689" s="20">
        <v>2125</v>
      </c>
    </row>
    <row r="690" spans="1:7" outlineLevel="2" x14ac:dyDescent="0.2">
      <c r="A690" s="17" t="s">
        <v>681</v>
      </c>
      <c r="B690" s="18">
        <v>37006</v>
      </c>
      <c r="C690" t="s">
        <v>1725</v>
      </c>
      <c r="D690" t="s">
        <v>1642</v>
      </c>
      <c r="E690" t="s">
        <v>1059</v>
      </c>
      <c r="F690" t="s">
        <v>1420</v>
      </c>
      <c r="G690" s="20">
        <v>2050</v>
      </c>
    </row>
    <row r="691" spans="1:7" outlineLevel="2" x14ac:dyDescent="0.2">
      <c r="A691" s="17" t="s">
        <v>682</v>
      </c>
      <c r="B691" s="18">
        <v>37006</v>
      </c>
      <c r="C691" t="s">
        <v>1904</v>
      </c>
      <c r="D691" t="s">
        <v>1642</v>
      </c>
      <c r="E691" t="s">
        <v>1059</v>
      </c>
      <c r="F691" t="s">
        <v>1705</v>
      </c>
      <c r="G691" s="20">
        <v>70</v>
      </c>
    </row>
    <row r="692" spans="1:7" outlineLevel="2" x14ac:dyDescent="0.2">
      <c r="A692" s="17" t="s">
        <v>683</v>
      </c>
      <c r="B692" s="18">
        <v>37006</v>
      </c>
      <c r="C692" t="s">
        <v>1717</v>
      </c>
      <c r="D692" t="s">
        <v>1642</v>
      </c>
      <c r="E692" t="s">
        <v>1059</v>
      </c>
      <c r="F692" t="s">
        <v>1560</v>
      </c>
      <c r="G692" s="20">
        <v>2344</v>
      </c>
    </row>
    <row r="693" spans="1:7" outlineLevel="2" x14ac:dyDescent="0.2">
      <c r="A693" s="17" t="s">
        <v>684</v>
      </c>
      <c r="B693" s="18">
        <v>37006</v>
      </c>
      <c r="C693" t="s">
        <v>1725</v>
      </c>
      <c r="D693" t="s">
        <v>1642</v>
      </c>
      <c r="E693" t="s">
        <v>1059</v>
      </c>
      <c r="F693" t="s">
        <v>1420</v>
      </c>
      <c r="G693" s="20">
        <v>0</v>
      </c>
    </row>
    <row r="694" spans="1:7" outlineLevel="2" x14ac:dyDescent="0.2">
      <c r="A694" s="17" t="s">
        <v>685</v>
      </c>
      <c r="B694" s="18">
        <v>37006</v>
      </c>
      <c r="C694" t="s">
        <v>686</v>
      </c>
      <c r="D694" t="s">
        <v>1642</v>
      </c>
      <c r="E694" t="s">
        <v>1059</v>
      </c>
      <c r="F694" t="s">
        <v>1705</v>
      </c>
      <c r="G694" s="20">
        <v>10690</v>
      </c>
    </row>
    <row r="695" spans="1:7" outlineLevel="2" x14ac:dyDescent="0.2">
      <c r="A695" s="17" t="s">
        <v>687</v>
      </c>
      <c r="B695" s="18">
        <v>37006</v>
      </c>
      <c r="C695" t="s">
        <v>1725</v>
      </c>
      <c r="D695" t="s">
        <v>1642</v>
      </c>
      <c r="E695" t="s">
        <v>1059</v>
      </c>
      <c r="F695" t="s">
        <v>1420</v>
      </c>
      <c r="G695" s="20">
        <v>38</v>
      </c>
    </row>
    <row r="696" spans="1:7" outlineLevel="2" x14ac:dyDescent="0.2">
      <c r="A696" s="17" t="s">
        <v>688</v>
      </c>
      <c r="B696" s="18">
        <v>37006</v>
      </c>
      <c r="C696" t="s">
        <v>1725</v>
      </c>
      <c r="D696" t="s">
        <v>1642</v>
      </c>
      <c r="E696" t="s">
        <v>1059</v>
      </c>
      <c r="F696" t="s">
        <v>1420</v>
      </c>
      <c r="G696" s="20">
        <v>1750</v>
      </c>
    </row>
    <row r="697" spans="1:7" outlineLevel="2" x14ac:dyDescent="0.2">
      <c r="A697" s="17" t="s">
        <v>689</v>
      </c>
      <c r="B697" s="18">
        <v>37006</v>
      </c>
      <c r="C697" t="s">
        <v>1294</v>
      </c>
      <c r="D697" t="s">
        <v>1642</v>
      </c>
      <c r="E697" t="s">
        <v>1059</v>
      </c>
      <c r="F697" t="s">
        <v>1711</v>
      </c>
      <c r="G697" s="20">
        <v>2820</v>
      </c>
    </row>
    <row r="698" spans="1:7" outlineLevel="2" x14ac:dyDescent="0.2">
      <c r="A698" s="17" t="s">
        <v>690</v>
      </c>
      <c r="B698" s="18">
        <v>37006</v>
      </c>
      <c r="C698" t="s">
        <v>1641</v>
      </c>
      <c r="D698" t="s">
        <v>1642</v>
      </c>
      <c r="E698" t="s">
        <v>1059</v>
      </c>
      <c r="F698" t="s">
        <v>1643</v>
      </c>
      <c r="G698" s="20">
        <v>0</v>
      </c>
    </row>
    <row r="699" spans="1:7" outlineLevel="2" x14ac:dyDescent="0.2">
      <c r="A699" s="17" t="s">
        <v>691</v>
      </c>
      <c r="B699" s="18">
        <v>37006</v>
      </c>
      <c r="C699" t="s">
        <v>1641</v>
      </c>
      <c r="D699" t="s">
        <v>1642</v>
      </c>
      <c r="E699" t="s">
        <v>1059</v>
      </c>
      <c r="F699" t="s">
        <v>1643</v>
      </c>
      <c r="G699" s="20">
        <v>750</v>
      </c>
    </row>
    <row r="700" spans="1:7" outlineLevel="2" x14ac:dyDescent="0.2">
      <c r="A700" s="17" t="s">
        <v>692</v>
      </c>
      <c r="B700" s="18">
        <v>37006</v>
      </c>
      <c r="C700" t="s">
        <v>693</v>
      </c>
      <c r="D700" t="s">
        <v>1642</v>
      </c>
      <c r="E700" t="s">
        <v>1059</v>
      </c>
      <c r="F700" t="s">
        <v>1655</v>
      </c>
      <c r="G700" s="20">
        <v>38000</v>
      </c>
    </row>
    <row r="701" spans="1:7" outlineLevel="2" x14ac:dyDescent="0.2">
      <c r="A701" s="17" t="s">
        <v>694</v>
      </c>
      <c r="B701" s="18">
        <v>37006</v>
      </c>
      <c r="C701" t="s">
        <v>693</v>
      </c>
      <c r="D701" t="s">
        <v>1642</v>
      </c>
      <c r="E701" t="s">
        <v>1059</v>
      </c>
      <c r="F701" t="s">
        <v>1655</v>
      </c>
      <c r="G701" s="20">
        <v>85100</v>
      </c>
    </row>
    <row r="702" spans="1:7" outlineLevel="2" x14ac:dyDescent="0.2">
      <c r="A702" s="17" t="s">
        <v>695</v>
      </c>
      <c r="B702" s="18">
        <v>37006</v>
      </c>
      <c r="C702" t="s">
        <v>693</v>
      </c>
      <c r="D702" t="s">
        <v>1642</v>
      </c>
      <c r="E702" t="s">
        <v>1059</v>
      </c>
      <c r="F702" t="s">
        <v>1655</v>
      </c>
      <c r="G702" s="20">
        <v>18500</v>
      </c>
    </row>
    <row r="703" spans="1:7" outlineLevel="2" x14ac:dyDescent="0.2">
      <c r="A703" s="17" t="s">
        <v>696</v>
      </c>
      <c r="B703" s="18">
        <v>37006</v>
      </c>
      <c r="C703" t="s">
        <v>697</v>
      </c>
      <c r="D703" t="s">
        <v>1642</v>
      </c>
      <c r="E703" t="s">
        <v>1059</v>
      </c>
      <c r="F703" t="s">
        <v>1705</v>
      </c>
      <c r="G703" s="20">
        <v>2500</v>
      </c>
    </row>
    <row r="704" spans="1:7" outlineLevel="2" x14ac:dyDescent="0.2">
      <c r="A704" s="17" t="s">
        <v>698</v>
      </c>
      <c r="B704" s="18">
        <v>37006</v>
      </c>
      <c r="C704" t="s">
        <v>1794</v>
      </c>
      <c r="D704" t="s">
        <v>1642</v>
      </c>
      <c r="E704" t="s">
        <v>1059</v>
      </c>
      <c r="F704" t="s">
        <v>1643</v>
      </c>
      <c r="G704" s="20">
        <v>9125</v>
      </c>
    </row>
    <row r="705" spans="1:7" outlineLevel="2" x14ac:dyDescent="0.2">
      <c r="A705" s="17" t="s">
        <v>699</v>
      </c>
      <c r="B705" s="18">
        <v>37006</v>
      </c>
      <c r="C705" t="s">
        <v>1294</v>
      </c>
      <c r="D705" t="s">
        <v>1642</v>
      </c>
      <c r="E705" t="s">
        <v>1059</v>
      </c>
      <c r="F705" t="s">
        <v>1711</v>
      </c>
      <c r="G705" s="20">
        <v>650</v>
      </c>
    </row>
    <row r="706" spans="1:7" outlineLevel="2" x14ac:dyDescent="0.2">
      <c r="A706" s="17" t="s">
        <v>700</v>
      </c>
      <c r="B706" s="18">
        <v>37006</v>
      </c>
      <c r="C706" t="s">
        <v>1294</v>
      </c>
      <c r="D706" t="s">
        <v>1642</v>
      </c>
      <c r="E706" t="s">
        <v>1059</v>
      </c>
      <c r="F706" t="s">
        <v>1711</v>
      </c>
      <c r="G706" s="20">
        <v>52250</v>
      </c>
    </row>
    <row r="707" spans="1:7" outlineLevel="2" x14ac:dyDescent="0.2">
      <c r="A707" s="17" t="s">
        <v>33</v>
      </c>
      <c r="B707" s="18">
        <v>37007</v>
      </c>
      <c r="C707" t="s">
        <v>1975</v>
      </c>
      <c r="D707" t="s">
        <v>1642</v>
      </c>
      <c r="E707" t="s">
        <v>1059</v>
      </c>
      <c r="F707" t="s">
        <v>20</v>
      </c>
      <c r="G707" s="20">
        <v>0</v>
      </c>
    </row>
    <row r="708" spans="1:7" outlineLevel="2" x14ac:dyDescent="0.2">
      <c r="A708" s="17" t="s">
        <v>32</v>
      </c>
      <c r="B708" s="18">
        <v>37007</v>
      </c>
      <c r="C708" t="s">
        <v>1975</v>
      </c>
      <c r="D708" t="s">
        <v>1642</v>
      </c>
      <c r="E708" t="s">
        <v>1059</v>
      </c>
      <c r="F708" t="s">
        <v>20</v>
      </c>
      <c r="G708" s="20">
        <v>-2125</v>
      </c>
    </row>
    <row r="709" spans="1:7" outlineLevel="2" x14ac:dyDescent="0.2">
      <c r="A709" s="17" t="s">
        <v>701</v>
      </c>
      <c r="B709" s="18">
        <v>37007</v>
      </c>
      <c r="C709" t="s">
        <v>1749</v>
      </c>
      <c r="D709" t="s">
        <v>1642</v>
      </c>
      <c r="E709" t="s">
        <v>1059</v>
      </c>
      <c r="F709" t="s">
        <v>1445</v>
      </c>
      <c r="G709" s="20">
        <v>0</v>
      </c>
    </row>
    <row r="710" spans="1:7" outlineLevel="2" x14ac:dyDescent="0.2">
      <c r="A710" s="17" t="s">
        <v>702</v>
      </c>
      <c r="B710" s="18">
        <v>37007</v>
      </c>
      <c r="C710" t="s">
        <v>1771</v>
      </c>
      <c r="D710" t="s">
        <v>1642</v>
      </c>
      <c r="E710" t="s">
        <v>1059</v>
      </c>
      <c r="F710" t="s">
        <v>1420</v>
      </c>
      <c r="G710" s="20">
        <v>300</v>
      </c>
    </row>
    <row r="711" spans="1:7" outlineLevel="2" x14ac:dyDescent="0.2">
      <c r="A711" s="17" t="s">
        <v>703</v>
      </c>
      <c r="B711" s="18">
        <v>37007</v>
      </c>
      <c r="C711" t="s">
        <v>1796</v>
      </c>
      <c r="D711" t="s">
        <v>1642</v>
      </c>
      <c r="E711" t="s">
        <v>1059</v>
      </c>
      <c r="F711" t="s">
        <v>1560</v>
      </c>
      <c r="G711" s="20">
        <v>50</v>
      </c>
    </row>
    <row r="712" spans="1:7" outlineLevel="2" x14ac:dyDescent="0.2">
      <c r="A712" s="17" t="s">
        <v>704</v>
      </c>
      <c r="B712" s="18">
        <v>37007</v>
      </c>
      <c r="C712" t="s">
        <v>1641</v>
      </c>
      <c r="D712" t="s">
        <v>1642</v>
      </c>
      <c r="E712" t="s">
        <v>1059</v>
      </c>
      <c r="F712" t="s">
        <v>1643</v>
      </c>
      <c r="G712" s="20">
        <v>5000</v>
      </c>
    </row>
    <row r="713" spans="1:7" outlineLevel="2" x14ac:dyDescent="0.2">
      <c r="A713" s="17" t="s">
        <v>705</v>
      </c>
      <c r="B713" s="18">
        <v>37007</v>
      </c>
      <c r="C713" t="s">
        <v>1641</v>
      </c>
      <c r="D713" t="s">
        <v>1642</v>
      </c>
      <c r="E713" t="s">
        <v>1059</v>
      </c>
      <c r="F713" t="s">
        <v>1643</v>
      </c>
      <c r="G713" s="20">
        <v>9500</v>
      </c>
    </row>
    <row r="714" spans="1:7" outlineLevel="2" x14ac:dyDescent="0.2">
      <c r="A714" s="17" t="s">
        <v>706</v>
      </c>
      <c r="B714" s="18">
        <v>37007</v>
      </c>
      <c r="C714" t="s">
        <v>1771</v>
      </c>
      <c r="D714" t="s">
        <v>1642</v>
      </c>
      <c r="E714" t="s">
        <v>1059</v>
      </c>
      <c r="F714" t="s">
        <v>1420</v>
      </c>
      <c r="G714" s="20">
        <v>900</v>
      </c>
    </row>
    <row r="715" spans="1:7" outlineLevel="2" x14ac:dyDescent="0.2">
      <c r="A715" s="17" t="s">
        <v>707</v>
      </c>
      <c r="B715" s="18">
        <v>37007</v>
      </c>
      <c r="C715" t="s">
        <v>624</v>
      </c>
      <c r="D715" t="s">
        <v>1642</v>
      </c>
      <c r="E715" t="s">
        <v>1059</v>
      </c>
      <c r="F715" t="s">
        <v>1560</v>
      </c>
      <c r="G715" s="20">
        <v>3825</v>
      </c>
    </row>
    <row r="716" spans="1:7" outlineLevel="2" x14ac:dyDescent="0.2">
      <c r="A716" s="17" t="s">
        <v>708</v>
      </c>
      <c r="B716" s="18">
        <v>37007</v>
      </c>
      <c r="C716" t="s">
        <v>1790</v>
      </c>
      <c r="D716" t="s">
        <v>1642</v>
      </c>
      <c r="E716" t="s">
        <v>1059</v>
      </c>
      <c r="F716" t="s">
        <v>1691</v>
      </c>
      <c r="G716" s="20">
        <v>100000</v>
      </c>
    </row>
    <row r="717" spans="1:7" outlineLevel="2" x14ac:dyDescent="0.2">
      <c r="A717" s="17" t="s">
        <v>709</v>
      </c>
      <c r="B717" s="18">
        <v>37007</v>
      </c>
      <c r="C717" t="s">
        <v>710</v>
      </c>
      <c r="D717" t="s">
        <v>1642</v>
      </c>
      <c r="E717" t="s">
        <v>1059</v>
      </c>
      <c r="F717" t="s">
        <v>1655</v>
      </c>
      <c r="G717" s="20">
        <v>2300</v>
      </c>
    </row>
    <row r="718" spans="1:7" outlineLevel="2" x14ac:dyDescent="0.2">
      <c r="A718" s="17" t="s">
        <v>711</v>
      </c>
      <c r="B718" s="18">
        <v>37007</v>
      </c>
      <c r="C718" t="s">
        <v>712</v>
      </c>
      <c r="D718" t="s">
        <v>1642</v>
      </c>
      <c r="E718" t="s">
        <v>1059</v>
      </c>
      <c r="F718" t="s">
        <v>1560</v>
      </c>
      <c r="G718" s="20">
        <v>21000</v>
      </c>
    </row>
    <row r="719" spans="1:7" outlineLevel="2" x14ac:dyDescent="0.2">
      <c r="A719" s="17" t="s">
        <v>713</v>
      </c>
      <c r="B719" s="18">
        <v>37007</v>
      </c>
      <c r="C719" t="s">
        <v>1771</v>
      </c>
      <c r="D719" t="s">
        <v>1642</v>
      </c>
      <c r="E719" t="s">
        <v>1059</v>
      </c>
      <c r="F719" t="s">
        <v>1420</v>
      </c>
      <c r="G719" s="20">
        <v>150</v>
      </c>
    </row>
    <row r="720" spans="1:7" outlineLevel="2" x14ac:dyDescent="0.2">
      <c r="A720" s="17" t="s">
        <v>714</v>
      </c>
      <c r="B720" s="18">
        <v>37007</v>
      </c>
      <c r="C720" t="s">
        <v>1294</v>
      </c>
      <c r="D720" t="s">
        <v>1642</v>
      </c>
      <c r="E720" t="s">
        <v>1059</v>
      </c>
      <c r="F720" t="s">
        <v>1711</v>
      </c>
      <c r="G720" s="20">
        <v>0</v>
      </c>
    </row>
    <row r="721" spans="1:7" outlineLevel="2" x14ac:dyDescent="0.2">
      <c r="A721" s="17" t="s">
        <v>715</v>
      </c>
      <c r="B721" s="18">
        <v>37007</v>
      </c>
      <c r="C721" t="s">
        <v>1863</v>
      </c>
      <c r="D721" t="s">
        <v>1642</v>
      </c>
      <c r="E721" t="s">
        <v>1059</v>
      </c>
      <c r="F721" t="s">
        <v>1560</v>
      </c>
      <c r="G721" s="20">
        <v>15300</v>
      </c>
    </row>
    <row r="722" spans="1:7" outlineLevel="2" x14ac:dyDescent="0.2">
      <c r="A722" s="17" t="s">
        <v>716</v>
      </c>
      <c r="B722" s="18">
        <v>37007</v>
      </c>
      <c r="C722" t="s">
        <v>1721</v>
      </c>
      <c r="D722" t="s">
        <v>1642</v>
      </c>
      <c r="E722" t="s">
        <v>1059</v>
      </c>
      <c r="F722" t="s">
        <v>1560</v>
      </c>
      <c r="G722" s="20">
        <v>500</v>
      </c>
    </row>
    <row r="723" spans="1:7" outlineLevel="2" x14ac:dyDescent="0.2">
      <c r="A723" s="17" t="s">
        <v>717</v>
      </c>
      <c r="B723" s="18">
        <v>37007</v>
      </c>
      <c r="C723" t="s">
        <v>1725</v>
      </c>
      <c r="D723" t="s">
        <v>1642</v>
      </c>
      <c r="E723" t="s">
        <v>1059</v>
      </c>
      <c r="F723" t="s">
        <v>1420</v>
      </c>
      <c r="G723" s="20">
        <v>778</v>
      </c>
    </row>
    <row r="724" spans="1:7" outlineLevel="2" x14ac:dyDescent="0.2">
      <c r="A724" s="17" t="s">
        <v>718</v>
      </c>
      <c r="B724" s="18">
        <v>37007</v>
      </c>
      <c r="C724" t="s">
        <v>1725</v>
      </c>
      <c r="D724" t="s">
        <v>1642</v>
      </c>
      <c r="E724" t="s">
        <v>1059</v>
      </c>
      <c r="F724" t="s">
        <v>1420</v>
      </c>
      <c r="G724" s="20">
        <v>100</v>
      </c>
    </row>
    <row r="725" spans="1:7" outlineLevel="2" x14ac:dyDescent="0.2">
      <c r="A725" s="17" t="s">
        <v>719</v>
      </c>
      <c r="B725" s="18">
        <v>37007</v>
      </c>
      <c r="C725" t="s">
        <v>1294</v>
      </c>
      <c r="D725" t="s">
        <v>1642</v>
      </c>
      <c r="E725" t="s">
        <v>1059</v>
      </c>
      <c r="F725" t="s">
        <v>1992</v>
      </c>
      <c r="G725" s="20">
        <v>10210</v>
      </c>
    </row>
    <row r="726" spans="1:7" outlineLevel="2" x14ac:dyDescent="0.2">
      <c r="A726" s="17" t="s">
        <v>720</v>
      </c>
      <c r="B726" s="18">
        <v>37007</v>
      </c>
      <c r="C726" t="s">
        <v>1159</v>
      </c>
      <c r="D726" t="s">
        <v>1642</v>
      </c>
      <c r="E726" t="s">
        <v>1059</v>
      </c>
      <c r="F726" t="s">
        <v>1691</v>
      </c>
      <c r="G726" s="20">
        <v>1521</v>
      </c>
    </row>
    <row r="727" spans="1:7" outlineLevel="2" x14ac:dyDescent="0.2">
      <c r="A727" s="17" t="s">
        <v>721</v>
      </c>
      <c r="B727" s="18">
        <v>37007</v>
      </c>
      <c r="C727" t="s">
        <v>1725</v>
      </c>
      <c r="D727" t="s">
        <v>1642</v>
      </c>
      <c r="E727" t="s">
        <v>1059</v>
      </c>
      <c r="F727" t="s">
        <v>1420</v>
      </c>
      <c r="G727" s="20">
        <v>1250</v>
      </c>
    </row>
    <row r="728" spans="1:7" outlineLevel="2" x14ac:dyDescent="0.2">
      <c r="A728" s="17" t="s">
        <v>722</v>
      </c>
      <c r="B728" s="18">
        <v>37007</v>
      </c>
      <c r="C728" t="s">
        <v>1741</v>
      </c>
      <c r="D728" t="s">
        <v>1642</v>
      </c>
      <c r="E728" t="s">
        <v>1059</v>
      </c>
      <c r="F728" t="s">
        <v>1992</v>
      </c>
      <c r="G728" s="20">
        <v>0</v>
      </c>
    </row>
    <row r="729" spans="1:7" outlineLevel="2" x14ac:dyDescent="0.2">
      <c r="A729" s="17" t="s">
        <v>723</v>
      </c>
      <c r="B729" s="18">
        <v>37007</v>
      </c>
      <c r="C729" t="s">
        <v>1741</v>
      </c>
      <c r="D729" t="s">
        <v>1642</v>
      </c>
      <c r="E729" t="s">
        <v>1059</v>
      </c>
      <c r="F729" t="s">
        <v>1992</v>
      </c>
      <c r="G729" s="20">
        <v>29042</v>
      </c>
    </row>
    <row r="730" spans="1:7" outlineLevel="2" x14ac:dyDescent="0.2">
      <c r="A730" s="17" t="s">
        <v>724</v>
      </c>
      <c r="B730" s="18">
        <v>37007</v>
      </c>
      <c r="C730" t="s">
        <v>498</v>
      </c>
      <c r="D730" t="s">
        <v>1642</v>
      </c>
      <c r="E730" t="s">
        <v>1059</v>
      </c>
      <c r="F730" t="s">
        <v>1518</v>
      </c>
      <c r="G730" s="20">
        <v>250</v>
      </c>
    </row>
    <row r="731" spans="1:7" outlineLevel="2" x14ac:dyDescent="0.2">
      <c r="A731" s="17" t="s">
        <v>725</v>
      </c>
      <c r="B731" s="18">
        <v>37007</v>
      </c>
      <c r="C731" t="s">
        <v>1725</v>
      </c>
      <c r="D731" t="s">
        <v>1642</v>
      </c>
      <c r="E731" t="s">
        <v>1059</v>
      </c>
      <c r="F731" t="s">
        <v>1420</v>
      </c>
      <c r="G731" s="20">
        <v>0</v>
      </c>
    </row>
    <row r="732" spans="1:7" outlineLevel="2" x14ac:dyDescent="0.2">
      <c r="A732" s="17" t="s">
        <v>726</v>
      </c>
      <c r="B732" s="18">
        <v>37007</v>
      </c>
      <c r="C732" t="s">
        <v>1725</v>
      </c>
      <c r="D732" t="s">
        <v>1642</v>
      </c>
      <c r="E732" t="s">
        <v>1059</v>
      </c>
      <c r="F732" t="s">
        <v>1420</v>
      </c>
      <c r="G732" s="20">
        <v>775</v>
      </c>
    </row>
    <row r="733" spans="1:7" outlineLevel="2" x14ac:dyDescent="0.2">
      <c r="A733" s="17" t="s">
        <v>727</v>
      </c>
      <c r="B733" s="18">
        <v>37007</v>
      </c>
      <c r="C733" t="s">
        <v>1417</v>
      </c>
      <c r="D733" t="s">
        <v>1642</v>
      </c>
      <c r="E733" t="s">
        <v>1059</v>
      </c>
      <c r="F733" t="s">
        <v>1420</v>
      </c>
      <c r="G733" s="20">
        <v>2575</v>
      </c>
    </row>
    <row r="734" spans="1:7" outlineLevel="2" x14ac:dyDescent="0.2">
      <c r="A734" s="17" t="s">
        <v>728</v>
      </c>
      <c r="B734" s="18">
        <v>37007</v>
      </c>
      <c r="C734" t="s">
        <v>1294</v>
      </c>
      <c r="D734" t="s">
        <v>1642</v>
      </c>
      <c r="E734" t="s">
        <v>1059</v>
      </c>
      <c r="F734" t="s">
        <v>1893</v>
      </c>
      <c r="G734" s="20">
        <v>6987</v>
      </c>
    </row>
    <row r="735" spans="1:7" outlineLevel="2" x14ac:dyDescent="0.2">
      <c r="A735" s="17" t="s">
        <v>729</v>
      </c>
      <c r="B735" s="18">
        <v>37007</v>
      </c>
      <c r="C735" t="s">
        <v>1741</v>
      </c>
      <c r="D735" t="s">
        <v>1642</v>
      </c>
      <c r="E735" t="s">
        <v>1059</v>
      </c>
      <c r="F735" t="s">
        <v>1296</v>
      </c>
      <c r="G735" s="20">
        <v>1075</v>
      </c>
    </row>
    <row r="736" spans="1:7" outlineLevel="2" x14ac:dyDescent="0.2">
      <c r="A736" s="17" t="s">
        <v>730</v>
      </c>
      <c r="B736" s="18">
        <v>37007</v>
      </c>
      <c r="C736" t="s">
        <v>1719</v>
      </c>
      <c r="D736" t="s">
        <v>1642</v>
      </c>
      <c r="E736" t="s">
        <v>1059</v>
      </c>
      <c r="F736" t="s">
        <v>1992</v>
      </c>
      <c r="G736" s="20">
        <v>1535</v>
      </c>
    </row>
    <row r="737" spans="1:7" outlineLevel="2" x14ac:dyDescent="0.2">
      <c r="A737" s="17" t="s">
        <v>731</v>
      </c>
      <c r="B737" s="18">
        <v>37007</v>
      </c>
      <c r="C737" t="s">
        <v>1800</v>
      </c>
      <c r="D737" t="s">
        <v>1642</v>
      </c>
      <c r="E737" t="s">
        <v>1059</v>
      </c>
      <c r="F737" t="s">
        <v>1445</v>
      </c>
      <c r="G737" s="20">
        <v>5594</v>
      </c>
    </row>
    <row r="738" spans="1:7" outlineLevel="2" x14ac:dyDescent="0.2">
      <c r="A738" s="17" t="s">
        <v>732</v>
      </c>
      <c r="B738" s="18">
        <v>37007</v>
      </c>
      <c r="C738" t="s">
        <v>1721</v>
      </c>
      <c r="D738" t="s">
        <v>1642</v>
      </c>
      <c r="E738" t="s">
        <v>1059</v>
      </c>
      <c r="F738" t="s">
        <v>1560</v>
      </c>
      <c r="G738" s="20">
        <v>0</v>
      </c>
    </row>
    <row r="739" spans="1:7" outlineLevel="2" x14ac:dyDescent="0.2">
      <c r="A739" s="17" t="s">
        <v>733</v>
      </c>
      <c r="B739" s="18">
        <v>37007</v>
      </c>
      <c r="C739" t="s">
        <v>1294</v>
      </c>
      <c r="D739" t="s">
        <v>1642</v>
      </c>
      <c r="E739" t="s">
        <v>1059</v>
      </c>
      <c r="F739" t="s">
        <v>1296</v>
      </c>
      <c r="G739" s="20">
        <v>4250</v>
      </c>
    </row>
    <row r="740" spans="1:7" outlineLevel="2" x14ac:dyDescent="0.2">
      <c r="A740" s="17" t="s">
        <v>734</v>
      </c>
      <c r="B740" s="18">
        <v>37007</v>
      </c>
      <c r="C740" t="s">
        <v>1417</v>
      </c>
      <c r="D740" t="s">
        <v>1642</v>
      </c>
      <c r="E740" t="s">
        <v>1059</v>
      </c>
      <c r="F740" t="s">
        <v>1420</v>
      </c>
      <c r="G740" s="20">
        <v>1482</v>
      </c>
    </row>
    <row r="741" spans="1:7" outlineLevel="2" x14ac:dyDescent="0.2">
      <c r="A741" s="17" t="s">
        <v>735</v>
      </c>
      <c r="B741" s="18">
        <v>37007</v>
      </c>
      <c r="C741" t="s">
        <v>1725</v>
      </c>
      <c r="D741" t="s">
        <v>1642</v>
      </c>
      <c r="E741" t="s">
        <v>1059</v>
      </c>
      <c r="F741" t="s">
        <v>1420</v>
      </c>
      <c r="G741" s="20">
        <v>0</v>
      </c>
    </row>
    <row r="742" spans="1:7" outlineLevel="2" x14ac:dyDescent="0.2">
      <c r="A742" s="17" t="s">
        <v>736</v>
      </c>
      <c r="B742" s="18">
        <v>37007</v>
      </c>
      <c r="C742" t="s">
        <v>1975</v>
      </c>
      <c r="D742" t="s">
        <v>1642</v>
      </c>
      <c r="E742" t="s">
        <v>1059</v>
      </c>
      <c r="F742" t="s">
        <v>1655</v>
      </c>
      <c r="G742" s="20">
        <v>2628</v>
      </c>
    </row>
    <row r="743" spans="1:7" outlineLevel="2" x14ac:dyDescent="0.2">
      <c r="A743" s="17" t="s">
        <v>737</v>
      </c>
      <c r="B743" s="18">
        <v>37007</v>
      </c>
      <c r="C743" t="s">
        <v>1721</v>
      </c>
      <c r="D743" t="s">
        <v>1642</v>
      </c>
      <c r="E743" t="s">
        <v>1059</v>
      </c>
      <c r="F743" t="s">
        <v>1560</v>
      </c>
      <c r="G743" s="20">
        <v>40</v>
      </c>
    </row>
    <row r="744" spans="1:7" outlineLevel="2" x14ac:dyDescent="0.2">
      <c r="A744" s="17" t="s">
        <v>738</v>
      </c>
      <c r="B744" s="18">
        <v>37007</v>
      </c>
      <c r="C744" t="s">
        <v>1721</v>
      </c>
      <c r="D744" t="s">
        <v>1642</v>
      </c>
      <c r="E744" t="s">
        <v>1059</v>
      </c>
      <c r="F744" t="s">
        <v>1560</v>
      </c>
      <c r="G744" s="20">
        <v>537</v>
      </c>
    </row>
    <row r="745" spans="1:7" outlineLevel="2" x14ac:dyDescent="0.2">
      <c r="A745" s="17" t="s">
        <v>739</v>
      </c>
      <c r="B745" s="18">
        <v>37008</v>
      </c>
      <c r="C745" t="s">
        <v>1719</v>
      </c>
      <c r="D745" t="s">
        <v>1642</v>
      </c>
      <c r="E745" t="s">
        <v>1059</v>
      </c>
      <c r="F745" t="s">
        <v>1655</v>
      </c>
      <c r="G745" s="20">
        <v>2986</v>
      </c>
    </row>
    <row r="746" spans="1:7" outlineLevel="2" x14ac:dyDescent="0.2">
      <c r="A746" s="17" t="s">
        <v>740</v>
      </c>
      <c r="B746" s="18">
        <v>37008</v>
      </c>
      <c r="C746" t="s">
        <v>1725</v>
      </c>
      <c r="D746" t="s">
        <v>1642</v>
      </c>
      <c r="E746" t="s">
        <v>1059</v>
      </c>
      <c r="F746" t="s">
        <v>1420</v>
      </c>
      <c r="G746" s="20">
        <v>445</v>
      </c>
    </row>
    <row r="747" spans="1:7" outlineLevel="2" x14ac:dyDescent="0.2">
      <c r="A747" s="17" t="s">
        <v>741</v>
      </c>
      <c r="B747" s="18">
        <v>37008</v>
      </c>
      <c r="C747" t="s">
        <v>498</v>
      </c>
      <c r="D747" t="s">
        <v>1642</v>
      </c>
      <c r="E747" t="s">
        <v>1059</v>
      </c>
      <c r="F747" t="s">
        <v>1518</v>
      </c>
      <c r="G747" s="20">
        <v>0</v>
      </c>
    </row>
    <row r="748" spans="1:7" outlineLevel="2" x14ac:dyDescent="0.2">
      <c r="A748" s="17" t="s">
        <v>742</v>
      </c>
      <c r="B748" s="18">
        <v>37008</v>
      </c>
      <c r="C748" t="s">
        <v>1719</v>
      </c>
      <c r="D748" t="s">
        <v>1642</v>
      </c>
      <c r="E748" t="s">
        <v>1059</v>
      </c>
      <c r="F748" t="s">
        <v>1655</v>
      </c>
      <c r="G748" s="20">
        <v>2680</v>
      </c>
    </row>
    <row r="749" spans="1:7" outlineLevel="2" x14ac:dyDescent="0.2">
      <c r="A749" s="17" t="s">
        <v>743</v>
      </c>
      <c r="B749" s="18">
        <v>37008</v>
      </c>
      <c r="C749" t="s">
        <v>1721</v>
      </c>
      <c r="D749" t="s">
        <v>1642</v>
      </c>
      <c r="E749" t="s">
        <v>1059</v>
      </c>
      <c r="F749" t="s">
        <v>1296</v>
      </c>
      <c r="G749" s="20">
        <v>0</v>
      </c>
    </row>
    <row r="750" spans="1:7" outlineLevel="2" x14ac:dyDescent="0.2">
      <c r="A750" s="17" t="s">
        <v>744</v>
      </c>
      <c r="B750" s="18">
        <v>37008</v>
      </c>
      <c r="C750" t="s">
        <v>1725</v>
      </c>
      <c r="D750" t="s">
        <v>1642</v>
      </c>
      <c r="E750" t="s">
        <v>1059</v>
      </c>
      <c r="F750" t="s">
        <v>1420</v>
      </c>
      <c r="G750" s="20">
        <v>0</v>
      </c>
    </row>
    <row r="751" spans="1:7" outlineLevel="2" x14ac:dyDescent="0.2">
      <c r="A751" s="17" t="s">
        <v>745</v>
      </c>
      <c r="B751" s="18">
        <v>37008</v>
      </c>
      <c r="C751" t="s">
        <v>1417</v>
      </c>
      <c r="D751" t="s">
        <v>1642</v>
      </c>
      <c r="E751" t="s">
        <v>1059</v>
      </c>
      <c r="F751" t="s">
        <v>1420</v>
      </c>
      <c r="G751" s="20">
        <v>0</v>
      </c>
    </row>
    <row r="752" spans="1:7" outlineLevel="2" x14ac:dyDescent="0.2">
      <c r="A752" s="17" t="s">
        <v>746</v>
      </c>
      <c r="B752" s="18">
        <v>37008</v>
      </c>
      <c r="C752" t="s">
        <v>1774</v>
      </c>
      <c r="D752" t="s">
        <v>1642</v>
      </c>
      <c r="E752" t="s">
        <v>1059</v>
      </c>
      <c r="F752" t="s">
        <v>1560</v>
      </c>
      <c r="G752" s="20">
        <v>5340</v>
      </c>
    </row>
    <row r="753" spans="1:7" outlineLevel="2" x14ac:dyDescent="0.2">
      <c r="A753" s="17" t="s">
        <v>747</v>
      </c>
      <c r="B753" s="18">
        <v>37008</v>
      </c>
      <c r="C753" t="s">
        <v>1159</v>
      </c>
      <c r="D753" t="s">
        <v>1642</v>
      </c>
      <c r="E753" t="s">
        <v>1059</v>
      </c>
      <c r="F753" t="s">
        <v>1560</v>
      </c>
      <c r="G753" s="20">
        <v>0</v>
      </c>
    </row>
    <row r="754" spans="1:7" outlineLevel="2" x14ac:dyDescent="0.2">
      <c r="A754" s="17" t="s">
        <v>748</v>
      </c>
      <c r="B754" s="18">
        <v>37008</v>
      </c>
      <c r="C754" t="s">
        <v>1417</v>
      </c>
      <c r="D754" t="s">
        <v>1642</v>
      </c>
      <c r="E754" t="s">
        <v>1059</v>
      </c>
      <c r="F754" t="s">
        <v>1420</v>
      </c>
      <c r="G754" s="20">
        <v>2673</v>
      </c>
    </row>
    <row r="755" spans="1:7" outlineLevel="2" x14ac:dyDescent="0.2">
      <c r="A755" s="17" t="s">
        <v>749</v>
      </c>
      <c r="B755" s="18">
        <v>37008</v>
      </c>
      <c r="C755" t="s">
        <v>1863</v>
      </c>
      <c r="D755" t="s">
        <v>1642</v>
      </c>
      <c r="E755" t="s">
        <v>1059</v>
      </c>
      <c r="F755" t="s">
        <v>1560</v>
      </c>
      <c r="G755" s="20">
        <v>2242</v>
      </c>
    </row>
    <row r="756" spans="1:7" outlineLevel="2" x14ac:dyDescent="0.2">
      <c r="A756" s="17" t="s">
        <v>750</v>
      </c>
      <c r="B756" s="18">
        <v>37008</v>
      </c>
      <c r="C756" t="s">
        <v>1719</v>
      </c>
      <c r="D756" t="s">
        <v>1642</v>
      </c>
      <c r="E756" t="s">
        <v>1059</v>
      </c>
      <c r="F756" t="s">
        <v>1655</v>
      </c>
      <c r="G756" s="20">
        <v>3780</v>
      </c>
    </row>
    <row r="757" spans="1:7" outlineLevel="2" x14ac:dyDescent="0.2">
      <c r="A757" s="17" t="s">
        <v>751</v>
      </c>
      <c r="B757" s="18">
        <v>37008</v>
      </c>
      <c r="C757" t="s">
        <v>1725</v>
      </c>
      <c r="D757" t="s">
        <v>1642</v>
      </c>
      <c r="E757" t="s">
        <v>1059</v>
      </c>
      <c r="F757" t="s">
        <v>1420</v>
      </c>
      <c r="G757" s="20">
        <v>2976</v>
      </c>
    </row>
    <row r="758" spans="1:7" outlineLevel="2" x14ac:dyDescent="0.2">
      <c r="A758" s="17" t="s">
        <v>752</v>
      </c>
      <c r="B758" s="18">
        <v>37008</v>
      </c>
      <c r="C758" t="s">
        <v>1904</v>
      </c>
      <c r="D758" t="s">
        <v>1642</v>
      </c>
      <c r="E758" t="s">
        <v>1059</v>
      </c>
      <c r="F758" t="s">
        <v>1705</v>
      </c>
      <c r="G758" s="20">
        <v>297</v>
      </c>
    </row>
    <row r="759" spans="1:7" outlineLevel="2" x14ac:dyDescent="0.2">
      <c r="A759" s="17" t="s">
        <v>753</v>
      </c>
      <c r="B759" s="18">
        <v>37008</v>
      </c>
      <c r="C759" t="s">
        <v>1294</v>
      </c>
      <c r="D759" t="s">
        <v>1642</v>
      </c>
      <c r="E759" t="s">
        <v>1059</v>
      </c>
      <c r="F759" t="s">
        <v>1296</v>
      </c>
      <c r="G759" s="20">
        <v>5200</v>
      </c>
    </row>
    <row r="760" spans="1:7" outlineLevel="2" x14ac:dyDescent="0.2">
      <c r="A760" s="17" t="s">
        <v>754</v>
      </c>
      <c r="B760" s="18">
        <v>37008</v>
      </c>
      <c r="C760" t="s">
        <v>1725</v>
      </c>
      <c r="D760" t="s">
        <v>1642</v>
      </c>
      <c r="E760" t="s">
        <v>1059</v>
      </c>
      <c r="F760" t="s">
        <v>1420</v>
      </c>
      <c r="G760" s="20">
        <v>1214</v>
      </c>
    </row>
    <row r="761" spans="1:7" outlineLevel="2" x14ac:dyDescent="0.2">
      <c r="A761" s="17" t="s">
        <v>755</v>
      </c>
      <c r="B761" s="18">
        <v>37008</v>
      </c>
      <c r="C761" t="s">
        <v>1719</v>
      </c>
      <c r="D761" t="s">
        <v>1642</v>
      </c>
      <c r="E761" t="s">
        <v>1059</v>
      </c>
      <c r="F761" t="s">
        <v>1655</v>
      </c>
      <c r="G761" s="20">
        <v>760</v>
      </c>
    </row>
    <row r="762" spans="1:7" outlineLevel="2" x14ac:dyDescent="0.2">
      <c r="A762" s="17" t="s">
        <v>756</v>
      </c>
      <c r="B762" s="18">
        <v>37008</v>
      </c>
      <c r="C762" t="s">
        <v>1721</v>
      </c>
      <c r="D762" t="s">
        <v>1642</v>
      </c>
      <c r="E762" t="s">
        <v>1059</v>
      </c>
      <c r="F762" t="s">
        <v>1705</v>
      </c>
      <c r="G762" s="20">
        <v>0</v>
      </c>
    </row>
    <row r="763" spans="1:7" outlineLevel="2" x14ac:dyDescent="0.2">
      <c r="A763" s="17" t="s">
        <v>757</v>
      </c>
      <c r="B763" s="18">
        <v>37008</v>
      </c>
      <c r="C763" t="s">
        <v>1294</v>
      </c>
      <c r="D763" t="s">
        <v>1642</v>
      </c>
      <c r="E763" t="s">
        <v>1059</v>
      </c>
      <c r="F763" t="s">
        <v>1296</v>
      </c>
      <c r="G763" s="20">
        <v>2100</v>
      </c>
    </row>
    <row r="764" spans="1:7" outlineLevel="2" x14ac:dyDescent="0.2">
      <c r="A764" s="17" t="s">
        <v>758</v>
      </c>
      <c r="B764" s="18">
        <v>37008</v>
      </c>
      <c r="C764" t="s">
        <v>1417</v>
      </c>
      <c r="D764" t="s">
        <v>1642</v>
      </c>
      <c r="E764" t="s">
        <v>1059</v>
      </c>
      <c r="F764" t="s">
        <v>1420</v>
      </c>
      <c r="G764" s="20">
        <v>1900</v>
      </c>
    </row>
    <row r="765" spans="1:7" outlineLevel="2" x14ac:dyDescent="0.2">
      <c r="A765" s="17" t="s">
        <v>759</v>
      </c>
      <c r="B765" s="18">
        <v>37008</v>
      </c>
      <c r="C765" t="s">
        <v>1815</v>
      </c>
      <c r="D765" t="s">
        <v>1642</v>
      </c>
      <c r="E765" t="s">
        <v>1059</v>
      </c>
      <c r="F765" t="s">
        <v>1705</v>
      </c>
      <c r="G765" s="20">
        <v>19500</v>
      </c>
    </row>
    <row r="766" spans="1:7" outlineLevel="2" x14ac:dyDescent="0.2">
      <c r="A766" s="17" t="s">
        <v>652</v>
      </c>
      <c r="B766" s="18">
        <v>37011</v>
      </c>
      <c r="C766" t="s">
        <v>1159</v>
      </c>
      <c r="D766" t="s">
        <v>1642</v>
      </c>
      <c r="E766" t="s">
        <v>1059</v>
      </c>
      <c r="F766" t="s">
        <v>1560</v>
      </c>
      <c r="G766" s="20">
        <v>-2325</v>
      </c>
    </row>
    <row r="767" spans="1:7" outlineLevel="2" x14ac:dyDescent="0.2">
      <c r="A767" s="17" t="s">
        <v>652</v>
      </c>
      <c r="B767" s="18">
        <v>37011</v>
      </c>
      <c r="C767" t="s">
        <v>1159</v>
      </c>
      <c r="D767" t="s">
        <v>1642</v>
      </c>
      <c r="E767" t="s">
        <v>1059</v>
      </c>
      <c r="F767" t="s">
        <v>1560</v>
      </c>
      <c r="G767" s="20">
        <v>2325</v>
      </c>
    </row>
    <row r="768" spans="1:7" outlineLevel="2" x14ac:dyDescent="0.2">
      <c r="A768" s="17" t="s">
        <v>652</v>
      </c>
      <c r="B768" s="18">
        <v>37011</v>
      </c>
      <c r="C768" t="s">
        <v>1159</v>
      </c>
      <c r="D768" t="s">
        <v>1642</v>
      </c>
      <c r="E768" t="s">
        <v>1059</v>
      </c>
      <c r="F768" t="s">
        <v>1691</v>
      </c>
      <c r="G768" s="20">
        <v>-2325</v>
      </c>
    </row>
    <row r="769" spans="1:7" outlineLevel="2" x14ac:dyDescent="0.2">
      <c r="A769" s="17" t="s">
        <v>760</v>
      </c>
      <c r="B769" s="18">
        <v>37011</v>
      </c>
      <c r="C769" t="s">
        <v>1771</v>
      </c>
      <c r="D769" t="s">
        <v>1642</v>
      </c>
      <c r="E769" t="s">
        <v>1059</v>
      </c>
      <c r="F769" t="s">
        <v>1420</v>
      </c>
      <c r="G769" s="20">
        <v>150</v>
      </c>
    </row>
    <row r="770" spans="1:7" outlineLevel="2" x14ac:dyDescent="0.2">
      <c r="A770" s="17">
        <v>18</v>
      </c>
      <c r="B770" s="18">
        <v>37011</v>
      </c>
      <c r="C770" t="s">
        <v>761</v>
      </c>
      <c r="D770" t="s">
        <v>1642</v>
      </c>
      <c r="E770" t="s">
        <v>1059</v>
      </c>
      <c r="F770" t="s">
        <v>1420</v>
      </c>
      <c r="G770" s="20">
        <v>250000</v>
      </c>
    </row>
    <row r="771" spans="1:7" outlineLevel="2" x14ac:dyDescent="0.2">
      <c r="A771" s="17" t="s">
        <v>1842</v>
      </c>
      <c r="B771" s="18">
        <v>37011</v>
      </c>
      <c r="C771" t="s">
        <v>1159</v>
      </c>
      <c r="D771" t="s">
        <v>1642</v>
      </c>
      <c r="E771" t="s">
        <v>1059</v>
      </c>
      <c r="F771" t="s">
        <v>1691</v>
      </c>
      <c r="G771" s="20">
        <v>0</v>
      </c>
    </row>
    <row r="772" spans="1:7" outlineLevel="2" x14ac:dyDescent="0.2">
      <c r="A772" s="17" t="s">
        <v>762</v>
      </c>
      <c r="B772" s="18">
        <v>37011</v>
      </c>
      <c r="C772" t="s">
        <v>498</v>
      </c>
      <c r="D772" t="s">
        <v>1642</v>
      </c>
      <c r="E772" t="s">
        <v>1059</v>
      </c>
      <c r="F772" t="s">
        <v>1518</v>
      </c>
      <c r="G772" s="20">
        <v>-4470</v>
      </c>
    </row>
    <row r="773" spans="1:7" outlineLevel="2" x14ac:dyDescent="0.2">
      <c r="A773" s="17" t="s">
        <v>763</v>
      </c>
      <c r="B773" s="18">
        <v>37011</v>
      </c>
      <c r="C773" t="s">
        <v>1821</v>
      </c>
      <c r="D773" t="s">
        <v>1642</v>
      </c>
      <c r="E773" t="s">
        <v>1059</v>
      </c>
      <c r="F773" t="s">
        <v>1518</v>
      </c>
      <c r="G773" s="20">
        <v>2250</v>
      </c>
    </row>
    <row r="774" spans="1:7" outlineLevel="2" x14ac:dyDescent="0.2">
      <c r="A774" s="17" t="s">
        <v>764</v>
      </c>
      <c r="B774" s="18">
        <v>37011</v>
      </c>
      <c r="C774" t="s">
        <v>1800</v>
      </c>
      <c r="D774" t="s">
        <v>1642</v>
      </c>
      <c r="E774" t="s">
        <v>1059</v>
      </c>
      <c r="F774" t="s">
        <v>2042</v>
      </c>
      <c r="G774" s="20">
        <v>7375</v>
      </c>
    </row>
    <row r="775" spans="1:7" outlineLevel="2" x14ac:dyDescent="0.2">
      <c r="A775" s="17" t="s">
        <v>765</v>
      </c>
      <c r="B775" s="18">
        <v>37011</v>
      </c>
      <c r="C775" t="s">
        <v>1796</v>
      </c>
      <c r="D775" t="s">
        <v>1642</v>
      </c>
      <c r="E775" t="s">
        <v>1059</v>
      </c>
      <c r="F775" t="s">
        <v>1560</v>
      </c>
      <c r="G775" s="20">
        <v>0</v>
      </c>
    </row>
    <row r="776" spans="1:7" outlineLevel="2" x14ac:dyDescent="0.2">
      <c r="A776" s="17" t="s">
        <v>766</v>
      </c>
      <c r="B776" s="18">
        <v>37011</v>
      </c>
      <c r="C776" t="s">
        <v>2045</v>
      </c>
      <c r="D776" t="s">
        <v>1642</v>
      </c>
      <c r="E776" t="s">
        <v>1059</v>
      </c>
      <c r="F776" t="s">
        <v>1560</v>
      </c>
      <c r="G776" s="20">
        <v>1360</v>
      </c>
    </row>
    <row r="777" spans="1:7" outlineLevel="2" x14ac:dyDescent="0.2">
      <c r="A777" s="17" t="s">
        <v>767</v>
      </c>
      <c r="B777" s="18">
        <v>37011</v>
      </c>
      <c r="C777" t="s">
        <v>1294</v>
      </c>
      <c r="D777" t="s">
        <v>1642</v>
      </c>
      <c r="E777" t="s">
        <v>1059</v>
      </c>
      <c r="F777" t="s">
        <v>1296</v>
      </c>
      <c r="G777" s="20">
        <v>3400</v>
      </c>
    </row>
    <row r="778" spans="1:7" outlineLevel="2" x14ac:dyDescent="0.2">
      <c r="A778" s="17" t="s">
        <v>768</v>
      </c>
      <c r="B778" s="18">
        <v>37011</v>
      </c>
      <c r="C778" t="s">
        <v>1369</v>
      </c>
      <c r="D778" t="s">
        <v>1642</v>
      </c>
      <c r="E778" t="s">
        <v>1059</v>
      </c>
      <c r="F778" t="s">
        <v>1838</v>
      </c>
      <c r="G778" s="20">
        <v>0</v>
      </c>
    </row>
    <row r="779" spans="1:7" outlineLevel="2" x14ac:dyDescent="0.2">
      <c r="A779" s="17" t="s">
        <v>769</v>
      </c>
      <c r="B779" s="18">
        <v>37011</v>
      </c>
      <c r="C779" t="s">
        <v>1294</v>
      </c>
      <c r="D779" t="s">
        <v>1642</v>
      </c>
      <c r="E779" t="s">
        <v>1059</v>
      </c>
      <c r="F779" t="s">
        <v>1711</v>
      </c>
      <c r="G779" s="20">
        <v>0</v>
      </c>
    </row>
    <row r="780" spans="1:7" outlineLevel="2" x14ac:dyDescent="0.2">
      <c r="A780" s="17" t="s">
        <v>770</v>
      </c>
      <c r="B780" s="18">
        <v>37011</v>
      </c>
      <c r="C780" t="s">
        <v>771</v>
      </c>
      <c r="D780" t="s">
        <v>1642</v>
      </c>
      <c r="E780" t="s">
        <v>1059</v>
      </c>
      <c r="F780" t="s">
        <v>1705</v>
      </c>
      <c r="G780" s="20">
        <v>5300</v>
      </c>
    </row>
    <row r="781" spans="1:7" outlineLevel="2" x14ac:dyDescent="0.2">
      <c r="A781" s="17" t="s">
        <v>772</v>
      </c>
      <c r="B781" s="18">
        <v>37011</v>
      </c>
      <c r="C781" t="s">
        <v>1369</v>
      </c>
      <c r="D781" t="s">
        <v>1642</v>
      </c>
      <c r="E781" t="s">
        <v>1059</v>
      </c>
      <c r="F781" t="s">
        <v>1992</v>
      </c>
      <c r="G781" s="20">
        <v>0</v>
      </c>
    </row>
    <row r="782" spans="1:7" outlineLevel="2" x14ac:dyDescent="0.2">
      <c r="A782" s="17" t="s">
        <v>773</v>
      </c>
      <c r="B782" s="18">
        <v>37011</v>
      </c>
      <c r="C782" t="s">
        <v>1717</v>
      </c>
      <c r="D782" t="s">
        <v>1642</v>
      </c>
      <c r="E782" t="s">
        <v>1059</v>
      </c>
      <c r="F782" t="s">
        <v>1560</v>
      </c>
      <c r="G782" s="20">
        <v>335</v>
      </c>
    </row>
    <row r="783" spans="1:7" outlineLevel="2" x14ac:dyDescent="0.2">
      <c r="A783" s="17" t="s">
        <v>774</v>
      </c>
      <c r="B783" s="18">
        <v>37011</v>
      </c>
      <c r="C783" t="s">
        <v>1417</v>
      </c>
      <c r="D783" t="s">
        <v>1642</v>
      </c>
      <c r="E783" t="s">
        <v>1059</v>
      </c>
      <c r="F783" t="s">
        <v>1420</v>
      </c>
      <c r="G783" s="20">
        <v>745</v>
      </c>
    </row>
    <row r="784" spans="1:7" outlineLevel="2" x14ac:dyDescent="0.2">
      <c r="A784" s="17" t="s">
        <v>775</v>
      </c>
      <c r="B784" s="18">
        <v>37011</v>
      </c>
      <c r="C784" t="s">
        <v>1417</v>
      </c>
      <c r="D784" t="s">
        <v>1642</v>
      </c>
      <c r="E784" t="s">
        <v>1059</v>
      </c>
      <c r="F784" t="s">
        <v>1420</v>
      </c>
      <c r="G784" s="20">
        <v>3550</v>
      </c>
    </row>
    <row r="785" spans="1:7" outlineLevel="2" x14ac:dyDescent="0.2">
      <c r="A785" s="17" t="s">
        <v>776</v>
      </c>
      <c r="B785" s="18">
        <v>37011</v>
      </c>
      <c r="C785" t="s">
        <v>1417</v>
      </c>
      <c r="D785" t="s">
        <v>1642</v>
      </c>
      <c r="E785" t="s">
        <v>1059</v>
      </c>
      <c r="F785" t="s">
        <v>1420</v>
      </c>
      <c r="G785" s="20">
        <v>17385</v>
      </c>
    </row>
    <row r="786" spans="1:7" outlineLevel="2" x14ac:dyDescent="0.2">
      <c r="A786" s="17" t="s">
        <v>777</v>
      </c>
      <c r="B786" s="18">
        <v>37011</v>
      </c>
      <c r="C786" t="s">
        <v>1417</v>
      </c>
      <c r="D786" t="s">
        <v>1642</v>
      </c>
      <c r="E786" t="s">
        <v>1059</v>
      </c>
      <c r="F786" t="s">
        <v>1420</v>
      </c>
      <c r="G786" s="20">
        <v>1385</v>
      </c>
    </row>
    <row r="787" spans="1:7" outlineLevel="2" x14ac:dyDescent="0.2">
      <c r="A787" s="17" t="s">
        <v>778</v>
      </c>
      <c r="B787" s="18">
        <v>37011</v>
      </c>
      <c r="C787" t="s">
        <v>624</v>
      </c>
      <c r="D787" t="s">
        <v>1642</v>
      </c>
      <c r="E787" t="s">
        <v>1059</v>
      </c>
      <c r="F787" t="s">
        <v>1560</v>
      </c>
      <c r="G787" s="20">
        <v>2240</v>
      </c>
    </row>
    <row r="788" spans="1:7" outlineLevel="2" x14ac:dyDescent="0.2">
      <c r="A788" s="17" t="s">
        <v>779</v>
      </c>
      <c r="B788" s="18">
        <v>37011</v>
      </c>
      <c r="C788" t="s">
        <v>1641</v>
      </c>
      <c r="D788" t="s">
        <v>1642</v>
      </c>
      <c r="E788" t="s">
        <v>1059</v>
      </c>
      <c r="F788" t="s">
        <v>1643</v>
      </c>
      <c r="G788" s="20">
        <v>0</v>
      </c>
    </row>
    <row r="789" spans="1:7" outlineLevel="2" x14ac:dyDescent="0.2">
      <c r="A789" s="17" t="s">
        <v>780</v>
      </c>
      <c r="B789" s="18">
        <v>37011</v>
      </c>
      <c r="C789" t="s">
        <v>1704</v>
      </c>
      <c r="D789" t="s">
        <v>1642</v>
      </c>
      <c r="E789" t="s">
        <v>1059</v>
      </c>
      <c r="F789" t="s">
        <v>1705</v>
      </c>
      <c r="G789" s="20">
        <v>15300</v>
      </c>
    </row>
    <row r="790" spans="1:7" outlineLevel="2" x14ac:dyDescent="0.2">
      <c r="A790" s="17" t="s">
        <v>781</v>
      </c>
      <c r="B790" s="18">
        <v>37011</v>
      </c>
      <c r="C790" t="s">
        <v>1704</v>
      </c>
      <c r="D790" t="s">
        <v>1642</v>
      </c>
      <c r="E790" t="s">
        <v>1059</v>
      </c>
      <c r="F790" t="s">
        <v>1705</v>
      </c>
      <c r="G790" s="20">
        <v>0</v>
      </c>
    </row>
    <row r="791" spans="1:7" outlineLevel="2" x14ac:dyDescent="0.2">
      <c r="A791" s="17" t="s">
        <v>782</v>
      </c>
      <c r="B791" s="18">
        <v>37011</v>
      </c>
      <c r="C791" t="s">
        <v>1704</v>
      </c>
      <c r="D791" t="s">
        <v>1642</v>
      </c>
      <c r="E791" t="s">
        <v>1059</v>
      </c>
      <c r="F791" t="s">
        <v>1705</v>
      </c>
      <c r="G791" s="20">
        <v>0</v>
      </c>
    </row>
    <row r="792" spans="1:7" outlineLevel="2" x14ac:dyDescent="0.2">
      <c r="A792" s="17" t="s">
        <v>783</v>
      </c>
      <c r="B792" s="18">
        <v>37011</v>
      </c>
      <c r="C792" t="s">
        <v>1766</v>
      </c>
      <c r="D792" t="s">
        <v>1642</v>
      </c>
      <c r="E792" t="s">
        <v>1059</v>
      </c>
      <c r="F792" t="s">
        <v>1560</v>
      </c>
      <c r="G792" s="20">
        <v>2500</v>
      </c>
    </row>
    <row r="793" spans="1:7" outlineLevel="2" x14ac:dyDescent="0.2">
      <c r="A793" s="17" t="s">
        <v>784</v>
      </c>
      <c r="B793" s="18">
        <v>37011</v>
      </c>
      <c r="C793" t="s">
        <v>1790</v>
      </c>
      <c r="D793" t="s">
        <v>1642</v>
      </c>
      <c r="E793" t="s">
        <v>1059</v>
      </c>
      <c r="F793" t="s">
        <v>1691</v>
      </c>
      <c r="G793" s="20">
        <v>60000</v>
      </c>
    </row>
    <row r="794" spans="1:7" outlineLevel="2" x14ac:dyDescent="0.2">
      <c r="A794" s="17" t="s">
        <v>785</v>
      </c>
      <c r="B794" s="18">
        <v>37011</v>
      </c>
      <c r="C794" t="s">
        <v>1719</v>
      </c>
      <c r="D794" t="s">
        <v>1642</v>
      </c>
      <c r="E794" t="s">
        <v>1059</v>
      </c>
      <c r="F794" t="s">
        <v>1655</v>
      </c>
      <c r="G794" s="20">
        <v>3100</v>
      </c>
    </row>
    <row r="795" spans="1:7" outlineLevel="2" x14ac:dyDescent="0.2">
      <c r="A795" s="17" t="s">
        <v>786</v>
      </c>
      <c r="B795" s="18">
        <v>37011</v>
      </c>
      <c r="C795" t="s">
        <v>1719</v>
      </c>
      <c r="D795" t="s">
        <v>1642</v>
      </c>
      <c r="E795" t="s">
        <v>1059</v>
      </c>
      <c r="F795" t="s">
        <v>1655</v>
      </c>
      <c r="G795" s="20">
        <v>49450</v>
      </c>
    </row>
    <row r="796" spans="1:7" outlineLevel="2" x14ac:dyDescent="0.2">
      <c r="A796" s="17" t="s">
        <v>787</v>
      </c>
      <c r="B796" s="18">
        <v>37011</v>
      </c>
      <c r="C796" t="s">
        <v>788</v>
      </c>
      <c r="D796" t="s">
        <v>1642</v>
      </c>
      <c r="E796" t="s">
        <v>1059</v>
      </c>
      <c r="F796" t="s">
        <v>1691</v>
      </c>
      <c r="G796" s="20">
        <v>24000</v>
      </c>
    </row>
    <row r="797" spans="1:7" outlineLevel="2" x14ac:dyDescent="0.2">
      <c r="A797" s="17" t="s">
        <v>789</v>
      </c>
      <c r="B797" s="18">
        <v>37011</v>
      </c>
      <c r="C797" t="s">
        <v>1294</v>
      </c>
      <c r="D797" t="s">
        <v>1642</v>
      </c>
      <c r="E797" t="s">
        <v>1059</v>
      </c>
      <c r="F797" t="s">
        <v>1296</v>
      </c>
      <c r="G797" s="20">
        <v>375</v>
      </c>
    </row>
    <row r="798" spans="1:7" outlineLevel="2" x14ac:dyDescent="0.2">
      <c r="A798" s="17" t="s">
        <v>790</v>
      </c>
      <c r="B798" s="18">
        <v>37011</v>
      </c>
      <c r="C798" t="s">
        <v>791</v>
      </c>
      <c r="D798" t="s">
        <v>1642</v>
      </c>
      <c r="E798" t="s">
        <v>1059</v>
      </c>
      <c r="F798" t="s">
        <v>1893</v>
      </c>
      <c r="G798" s="20">
        <v>42400</v>
      </c>
    </row>
    <row r="799" spans="1:7" outlineLevel="2" x14ac:dyDescent="0.2">
      <c r="A799" s="17" t="s">
        <v>792</v>
      </c>
      <c r="B799" s="18">
        <v>36984</v>
      </c>
      <c r="C799" t="s">
        <v>793</v>
      </c>
      <c r="D799" t="s">
        <v>1646</v>
      </c>
      <c r="E799" t="s">
        <v>1639</v>
      </c>
      <c r="F799" t="s">
        <v>1691</v>
      </c>
      <c r="G799" s="20">
        <v>50000</v>
      </c>
    </row>
    <row r="800" spans="1:7" outlineLevel="2" x14ac:dyDescent="0.2">
      <c r="A800" s="17" t="s">
        <v>794</v>
      </c>
      <c r="B800" s="18">
        <v>36987</v>
      </c>
      <c r="C800" t="s">
        <v>795</v>
      </c>
      <c r="D800" t="s">
        <v>1646</v>
      </c>
      <c r="E800" t="s">
        <v>1639</v>
      </c>
      <c r="F800" t="s">
        <v>1691</v>
      </c>
      <c r="G800" s="20">
        <v>22812.5</v>
      </c>
    </row>
    <row r="801" spans="1:7" outlineLevel="2" x14ac:dyDescent="0.2">
      <c r="A801" s="17" t="s">
        <v>796</v>
      </c>
      <c r="B801" s="18">
        <v>36991</v>
      </c>
      <c r="C801" t="s">
        <v>797</v>
      </c>
      <c r="D801" t="s">
        <v>1646</v>
      </c>
      <c r="E801" t="s">
        <v>1639</v>
      </c>
      <c r="F801" t="s">
        <v>1420</v>
      </c>
      <c r="G801" s="20">
        <v>33000</v>
      </c>
    </row>
    <row r="802" spans="1:7" outlineLevel="2" x14ac:dyDescent="0.2">
      <c r="A802" s="17" t="s">
        <v>798</v>
      </c>
      <c r="B802" s="18">
        <v>37004</v>
      </c>
      <c r="C802" t="s">
        <v>799</v>
      </c>
      <c r="D802" t="s">
        <v>1646</v>
      </c>
      <c r="E802" t="s">
        <v>1639</v>
      </c>
      <c r="F802" t="s">
        <v>1445</v>
      </c>
      <c r="G802" s="20">
        <v>12200</v>
      </c>
    </row>
    <row r="803" spans="1:7" outlineLevel="2" x14ac:dyDescent="0.2">
      <c r="A803" s="17" t="s">
        <v>800</v>
      </c>
      <c r="B803" s="18">
        <v>37006</v>
      </c>
      <c r="C803" t="s">
        <v>801</v>
      </c>
      <c r="D803" t="s">
        <v>1646</v>
      </c>
      <c r="E803" t="s">
        <v>1639</v>
      </c>
      <c r="F803" t="s">
        <v>1560</v>
      </c>
      <c r="G803" s="20">
        <v>2070</v>
      </c>
    </row>
    <row r="804" spans="1:7" s="36" customFormat="1" outlineLevel="2" x14ac:dyDescent="0.2">
      <c r="A804" s="34" t="s">
        <v>790</v>
      </c>
      <c r="B804" s="35">
        <v>37011</v>
      </c>
      <c r="C804" s="36" t="s">
        <v>791</v>
      </c>
      <c r="D804" s="36" t="s">
        <v>1646</v>
      </c>
      <c r="E804" s="36" t="s">
        <v>1639</v>
      </c>
      <c r="F804" s="36" t="s">
        <v>1893</v>
      </c>
      <c r="G804" s="37">
        <v>72000</v>
      </c>
    </row>
    <row r="805" spans="1:7" outlineLevel="1" x14ac:dyDescent="0.2">
      <c r="A805" s="51">
        <f>SUBTOTAL(3,A433:A804)</f>
        <v>372</v>
      </c>
      <c r="B805" s="24"/>
      <c r="C805" s="25"/>
      <c r="D805" s="27" t="s">
        <v>841</v>
      </c>
      <c r="E805" s="25"/>
      <c r="F805" s="25"/>
      <c r="G805" s="48">
        <f>SUM(G433:G804)</f>
        <v>2951776.25</v>
      </c>
    </row>
    <row r="806" spans="1:7" outlineLevel="2" x14ac:dyDescent="0.2">
      <c r="A806" s="17" t="s">
        <v>802</v>
      </c>
      <c r="B806" s="18">
        <v>36983</v>
      </c>
      <c r="C806" t="s">
        <v>18</v>
      </c>
      <c r="D806" t="s">
        <v>803</v>
      </c>
      <c r="E806" t="s">
        <v>1059</v>
      </c>
      <c r="F806" t="s">
        <v>1115</v>
      </c>
      <c r="G806" s="20">
        <v>0</v>
      </c>
    </row>
    <row r="807" spans="1:7" outlineLevel="2" x14ac:dyDescent="0.2">
      <c r="A807" s="17" t="s">
        <v>12</v>
      </c>
      <c r="B807" s="18">
        <v>36983</v>
      </c>
      <c r="C807" t="s">
        <v>18</v>
      </c>
      <c r="D807" t="s">
        <v>803</v>
      </c>
      <c r="E807" t="s">
        <v>1059</v>
      </c>
      <c r="F807" t="s">
        <v>1115</v>
      </c>
      <c r="G807" s="20">
        <v>0</v>
      </c>
    </row>
    <row r="808" spans="1:7" outlineLevel="2" x14ac:dyDescent="0.2">
      <c r="A808" s="17" t="s">
        <v>804</v>
      </c>
      <c r="B808" s="18">
        <v>36983</v>
      </c>
      <c r="C808" t="s">
        <v>18</v>
      </c>
      <c r="D808" t="s">
        <v>803</v>
      </c>
      <c r="E808" t="s">
        <v>1059</v>
      </c>
      <c r="F808" t="s">
        <v>1115</v>
      </c>
      <c r="G808" s="20">
        <v>0</v>
      </c>
    </row>
    <row r="809" spans="1:7" outlineLevel="2" x14ac:dyDescent="0.2">
      <c r="A809" s="17" t="s">
        <v>26</v>
      </c>
      <c r="B809" s="18">
        <v>36984</v>
      </c>
      <c r="C809" t="s">
        <v>27</v>
      </c>
      <c r="D809" t="s">
        <v>803</v>
      </c>
      <c r="E809" t="s">
        <v>1059</v>
      </c>
      <c r="F809" t="s">
        <v>1107</v>
      </c>
      <c r="G809" s="20">
        <v>0</v>
      </c>
    </row>
    <row r="810" spans="1:7" outlineLevel="2" x14ac:dyDescent="0.2">
      <c r="A810" s="17" t="s">
        <v>26</v>
      </c>
      <c r="B810" s="18">
        <v>36984</v>
      </c>
      <c r="C810" t="s">
        <v>27</v>
      </c>
      <c r="D810" t="s">
        <v>803</v>
      </c>
      <c r="E810" t="s">
        <v>1059</v>
      </c>
      <c r="F810" t="s">
        <v>1107</v>
      </c>
      <c r="G810" s="20">
        <v>0</v>
      </c>
    </row>
    <row r="811" spans="1:7" outlineLevel="2" x14ac:dyDescent="0.2">
      <c r="A811" s="17" t="s">
        <v>26</v>
      </c>
      <c r="B811" s="18">
        <v>36985</v>
      </c>
      <c r="C811" t="s">
        <v>27</v>
      </c>
      <c r="D811" t="s">
        <v>803</v>
      </c>
      <c r="E811" t="s">
        <v>1059</v>
      </c>
      <c r="F811" t="s">
        <v>1107</v>
      </c>
      <c r="G811" s="20">
        <v>0</v>
      </c>
    </row>
    <row r="812" spans="1:7" outlineLevel="2" x14ac:dyDescent="0.2">
      <c r="A812" s="17" t="s">
        <v>26</v>
      </c>
      <c r="B812" s="18">
        <v>36986</v>
      </c>
      <c r="C812" t="s">
        <v>27</v>
      </c>
      <c r="D812" t="s">
        <v>803</v>
      </c>
      <c r="E812" t="s">
        <v>1059</v>
      </c>
      <c r="F812" t="s">
        <v>1107</v>
      </c>
      <c r="G812" s="20">
        <v>0</v>
      </c>
    </row>
    <row r="813" spans="1:7" outlineLevel="2" x14ac:dyDescent="0.2">
      <c r="A813" s="17" t="s">
        <v>26</v>
      </c>
      <c r="B813" s="18">
        <v>36986</v>
      </c>
      <c r="C813" t="s">
        <v>27</v>
      </c>
      <c r="D813" t="s">
        <v>803</v>
      </c>
      <c r="E813" t="s">
        <v>1059</v>
      </c>
      <c r="F813" t="s">
        <v>1107</v>
      </c>
      <c r="G813" s="20">
        <v>0</v>
      </c>
    </row>
    <row r="814" spans="1:7" outlineLevel="2" x14ac:dyDescent="0.2">
      <c r="A814" s="17" t="s">
        <v>26</v>
      </c>
      <c r="B814" s="18">
        <v>36986</v>
      </c>
      <c r="C814" t="s">
        <v>27</v>
      </c>
      <c r="D814" t="s">
        <v>803</v>
      </c>
      <c r="E814" t="s">
        <v>1059</v>
      </c>
      <c r="F814" t="s">
        <v>1107</v>
      </c>
      <c r="G814" s="20">
        <v>0</v>
      </c>
    </row>
    <row r="815" spans="1:7" outlineLevel="2" x14ac:dyDescent="0.2">
      <c r="A815" s="17" t="s">
        <v>26</v>
      </c>
      <c r="B815" s="18">
        <v>36992</v>
      </c>
      <c r="C815" t="s">
        <v>1975</v>
      </c>
      <c r="D815" t="s">
        <v>803</v>
      </c>
      <c r="E815" t="s">
        <v>1059</v>
      </c>
      <c r="F815" t="s">
        <v>1107</v>
      </c>
      <c r="G815" s="20">
        <v>0</v>
      </c>
    </row>
    <row r="816" spans="1:7" outlineLevel="1" x14ac:dyDescent="0.2">
      <c r="A816" s="51">
        <f>SUBTOTAL(3,A806:A815)</f>
        <v>10</v>
      </c>
      <c r="B816" s="24"/>
      <c r="C816" s="25"/>
      <c r="D816" s="27" t="s">
        <v>903</v>
      </c>
      <c r="E816" s="25"/>
      <c r="F816" s="25"/>
      <c r="G816" s="48">
        <f>SUM(G806:G815)</f>
        <v>0</v>
      </c>
    </row>
    <row r="817" spans="1:7" outlineLevel="2" x14ac:dyDescent="0.2">
      <c r="A817" s="17">
        <v>568195</v>
      </c>
      <c r="B817" s="18">
        <v>36985</v>
      </c>
      <c r="C817" t="s">
        <v>1559</v>
      </c>
      <c r="D817" t="s">
        <v>805</v>
      </c>
      <c r="E817" t="s">
        <v>2254</v>
      </c>
      <c r="F817" t="s">
        <v>806</v>
      </c>
      <c r="G817" s="19">
        <v>100</v>
      </c>
    </row>
    <row r="818" spans="1:7" outlineLevel="2" x14ac:dyDescent="0.2">
      <c r="A818" s="17">
        <v>572104</v>
      </c>
      <c r="B818" s="18">
        <v>36986</v>
      </c>
      <c r="C818" t="s">
        <v>807</v>
      </c>
      <c r="D818" t="s">
        <v>805</v>
      </c>
      <c r="E818" t="s">
        <v>2254</v>
      </c>
      <c r="F818" t="s">
        <v>806</v>
      </c>
      <c r="G818" s="19">
        <v>13000</v>
      </c>
    </row>
    <row r="819" spans="1:7" outlineLevel="2" x14ac:dyDescent="0.2">
      <c r="A819" s="17">
        <v>570769</v>
      </c>
      <c r="B819" s="18">
        <v>36986</v>
      </c>
      <c r="C819" t="s">
        <v>808</v>
      </c>
      <c r="D819" t="s">
        <v>805</v>
      </c>
      <c r="E819" t="s">
        <v>2254</v>
      </c>
      <c r="F819" t="s">
        <v>809</v>
      </c>
      <c r="G819" s="19">
        <v>33000</v>
      </c>
    </row>
    <row r="820" spans="1:7" outlineLevel="2" x14ac:dyDescent="0.2">
      <c r="A820" s="17">
        <v>571699</v>
      </c>
      <c r="B820" s="18">
        <v>36986</v>
      </c>
      <c r="C820" t="s">
        <v>810</v>
      </c>
      <c r="D820" t="s">
        <v>805</v>
      </c>
      <c r="E820" t="s">
        <v>2254</v>
      </c>
      <c r="F820" t="s">
        <v>811</v>
      </c>
      <c r="G820" s="19">
        <v>4000</v>
      </c>
    </row>
    <row r="821" spans="1:7" outlineLevel="2" x14ac:dyDescent="0.2">
      <c r="A821" s="17">
        <v>579120</v>
      </c>
      <c r="B821" s="18">
        <v>36992</v>
      </c>
      <c r="C821" t="s">
        <v>812</v>
      </c>
      <c r="D821" t="s">
        <v>805</v>
      </c>
      <c r="E821" t="s">
        <v>2254</v>
      </c>
      <c r="F821" t="s">
        <v>813</v>
      </c>
      <c r="G821" s="19">
        <v>11000</v>
      </c>
    </row>
    <row r="822" spans="1:7" outlineLevel="2" x14ac:dyDescent="0.2">
      <c r="A822" s="17" t="s">
        <v>814</v>
      </c>
      <c r="B822" s="18">
        <v>36990</v>
      </c>
      <c r="C822" t="s">
        <v>815</v>
      </c>
      <c r="D822" t="s">
        <v>805</v>
      </c>
      <c r="E822" t="s">
        <v>2254</v>
      </c>
      <c r="F822" t="s">
        <v>806</v>
      </c>
      <c r="G822" s="19">
        <v>18400</v>
      </c>
    </row>
    <row r="823" spans="1:7" outlineLevel="2" x14ac:dyDescent="0.2">
      <c r="A823" s="17">
        <v>580427</v>
      </c>
      <c r="B823" s="18">
        <v>36993</v>
      </c>
      <c r="C823" t="s">
        <v>816</v>
      </c>
      <c r="D823" t="s">
        <v>805</v>
      </c>
      <c r="E823" t="s">
        <v>2254</v>
      </c>
      <c r="F823" t="s">
        <v>813</v>
      </c>
      <c r="G823" s="19">
        <v>44000</v>
      </c>
    </row>
    <row r="824" spans="1:7" outlineLevel="2" x14ac:dyDescent="0.2">
      <c r="A824" s="17">
        <v>582786</v>
      </c>
      <c r="B824" s="18">
        <v>36997</v>
      </c>
      <c r="C824" t="s">
        <v>817</v>
      </c>
      <c r="D824" t="s">
        <v>805</v>
      </c>
      <c r="E824" t="s">
        <v>2254</v>
      </c>
      <c r="F824" t="s">
        <v>806</v>
      </c>
      <c r="G824" s="19">
        <v>3000</v>
      </c>
    </row>
    <row r="825" spans="1:7" outlineLevel="2" x14ac:dyDescent="0.2">
      <c r="A825" s="17">
        <v>19</v>
      </c>
      <c r="B825" s="18">
        <v>36998</v>
      </c>
      <c r="C825" t="s">
        <v>818</v>
      </c>
      <c r="D825" t="s">
        <v>805</v>
      </c>
      <c r="E825" t="s">
        <v>2254</v>
      </c>
      <c r="F825" t="s">
        <v>806</v>
      </c>
      <c r="G825" s="19">
        <v>13000</v>
      </c>
    </row>
    <row r="826" spans="1:7" outlineLevel="2" x14ac:dyDescent="0.2">
      <c r="A826" s="17">
        <v>565539</v>
      </c>
      <c r="B826" s="18">
        <v>37004</v>
      </c>
      <c r="C826" t="s">
        <v>819</v>
      </c>
      <c r="D826" t="s">
        <v>805</v>
      </c>
      <c r="E826" t="s">
        <v>2254</v>
      </c>
      <c r="F826" t="s">
        <v>806</v>
      </c>
      <c r="G826" s="19">
        <v>300</v>
      </c>
    </row>
    <row r="827" spans="1:7" outlineLevel="2" x14ac:dyDescent="0.2">
      <c r="A827" s="17">
        <v>590548</v>
      </c>
      <c r="B827" s="18">
        <v>37005</v>
      </c>
      <c r="C827" t="s">
        <v>820</v>
      </c>
      <c r="D827" t="s">
        <v>805</v>
      </c>
      <c r="E827" t="s">
        <v>2254</v>
      </c>
      <c r="F827" t="s">
        <v>806</v>
      </c>
      <c r="G827" s="19">
        <v>4000</v>
      </c>
    </row>
    <row r="828" spans="1:7" outlineLevel="2" x14ac:dyDescent="0.2">
      <c r="A828" s="17">
        <v>594013</v>
      </c>
      <c r="B828" s="18">
        <v>37008</v>
      </c>
      <c r="C828" t="s">
        <v>2190</v>
      </c>
      <c r="D828" t="s">
        <v>805</v>
      </c>
      <c r="E828" t="s">
        <v>2254</v>
      </c>
      <c r="F828" t="s">
        <v>806</v>
      </c>
      <c r="G828" s="19">
        <v>4000</v>
      </c>
    </row>
    <row r="829" spans="1:7" outlineLevel="2" x14ac:dyDescent="0.2">
      <c r="A829" s="17">
        <v>101</v>
      </c>
      <c r="B829" s="18"/>
      <c r="C829" t="s">
        <v>838</v>
      </c>
      <c r="D829" t="s">
        <v>805</v>
      </c>
      <c r="E829" t="s">
        <v>2254</v>
      </c>
      <c r="G829" s="19">
        <v>0</v>
      </c>
    </row>
    <row r="830" spans="1:7" outlineLevel="1" x14ac:dyDescent="0.2">
      <c r="A830" s="51">
        <f>SUBTOTAL(3,A817:A829)+8</f>
        <v>21</v>
      </c>
      <c r="B830" s="24"/>
      <c r="C830" s="25"/>
      <c r="D830" s="27" t="s">
        <v>904</v>
      </c>
      <c r="E830" s="25"/>
      <c r="F830" s="25"/>
      <c r="G830" s="48">
        <f>SUM(G817:G829)</f>
        <v>147800</v>
      </c>
    </row>
    <row r="831" spans="1:7" outlineLevel="2" x14ac:dyDescent="0.2">
      <c r="A831" s="17">
        <v>20</v>
      </c>
      <c r="B831" s="18">
        <v>36984</v>
      </c>
      <c r="C831" t="s">
        <v>821</v>
      </c>
      <c r="D831" t="s">
        <v>822</v>
      </c>
      <c r="E831" t="s">
        <v>2254</v>
      </c>
      <c r="F831" t="s">
        <v>823</v>
      </c>
      <c r="G831" s="19">
        <v>-701400</v>
      </c>
    </row>
    <row r="832" spans="1:7" outlineLevel="2" x14ac:dyDescent="0.2">
      <c r="A832" s="17">
        <v>570032</v>
      </c>
      <c r="B832" s="18">
        <v>36985</v>
      </c>
      <c r="C832" t="s">
        <v>810</v>
      </c>
      <c r="D832" t="s">
        <v>822</v>
      </c>
      <c r="E832" t="s">
        <v>2254</v>
      </c>
      <c r="F832" t="s">
        <v>823</v>
      </c>
      <c r="G832" s="19">
        <v>403000</v>
      </c>
    </row>
    <row r="833" spans="1:7" outlineLevel="2" x14ac:dyDescent="0.2">
      <c r="A833" s="17">
        <v>102</v>
      </c>
      <c r="B833" s="18"/>
      <c r="C833" t="s">
        <v>837</v>
      </c>
      <c r="D833" t="s">
        <v>822</v>
      </c>
      <c r="E833" t="s">
        <v>2254</v>
      </c>
      <c r="G833" s="19">
        <v>0</v>
      </c>
    </row>
    <row r="834" spans="1:7" outlineLevel="1" x14ac:dyDescent="0.2">
      <c r="A834" s="51">
        <f>SUBTOTAL(3,A831:A833)</f>
        <v>3</v>
      </c>
      <c r="B834" s="24"/>
      <c r="C834" s="25"/>
      <c r="D834" s="27" t="s">
        <v>905</v>
      </c>
      <c r="E834" s="25"/>
      <c r="F834" s="25"/>
      <c r="G834" s="48">
        <f>SUM(G831:G833)</f>
        <v>-298400</v>
      </c>
    </row>
    <row r="835" spans="1:7" outlineLevel="2" x14ac:dyDescent="0.2">
      <c r="A835" s="17">
        <v>578428</v>
      </c>
      <c r="B835" s="18">
        <v>36986</v>
      </c>
      <c r="C835" t="s">
        <v>2203</v>
      </c>
      <c r="D835" t="s">
        <v>824</v>
      </c>
      <c r="E835" t="s">
        <v>2254</v>
      </c>
      <c r="F835" t="s">
        <v>825</v>
      </c>
      <c r="G835" s="19">
        <v>50000</v>
      </c>
    </row>
    <row r="836" spans="1:7" outlineLevel="2" x14ac:dyDescent="0.2">
      <c r="A836" s="17">
        <v>578471</v>
      </c>
      <c r="B836" s="18">
        <v>36986</v>
      </c>
      <c r="C836" t="s">
        <v>2203</v>
      </c>
      <c r="D836" t="s">
        <v>824</v>
      </c>
      <c r="E836" t="s">
        <v>2254</v>
      </c>
      <c r="F836" t="s">
        <v>825</v>
      </c>
      <c r="G836" s="19">
        <v>50000</v>
      </c>
    </row>
    <row r="837" spans="1:7" outlineLevel="2" x14ac:dyDescent="0.2">
      <c r="A837" s="17">
        <v>578464</v>
      </c>
      <c r="B837" s="18">
        <v>36990</v>
      </c>
      <c r="C837" t="s">
        <v>2203</v>
      </c>
      <c r="D837" t="s">
        <v>824</v>
      </c>
      <c r="E837" t="s">
        <v>2254</v>
      </c>
      <c r="F837" t="s">
        <v>825</v>
      </c>
      <c r="G837" s="19">
        <v>20000</v>
      </c>
    </row>
    <row r="838" spans="1:7" outlineLevel="2" x14ac:dyDescent="0.2">
      <c r="A838" s="17">
        <v>579952.01</v>
      </c>
      <c r="B838" s="18">
        <v>36993</v>
      </c>
      <c r="C838" t="s">
        <v>826</v>
      </c>
      <c r="D838" t="s">
        <v>824</v>
      </c>
      <c r="E838" t="s">
        <v>2254</v>
      </c>
      <c r="F838" t="s">
        <v>825</v>
      </c>
      <c r="G838" s="19">
        <v>40000</v>
      </c>
    </row>
    <row r="839" spans="1:7" outlineLevel="2" x14ac:dyDescent="0.2">
      <c r="A839" s="17">
        <v>584226.01</v>
      </c>
      <c r="B839" s="18">
        <v>37000</v>
      </c>
      <c r="C839" t="s">
        <v>827</v>
      </c>
      <c r="D839" t="s">
        <v>824</v>
      </c>
      <c r="E839" t="s">
        <v>2254</v>
      </c>
      <c r="F839" t="s">
        <v>828</v>
      </c>
      <c r="G839" s="19">
        <v>16800</v>
      </c>
    </row>
    <row r="840" spans="1:7" outlineLevel="2" x14ac:dyDescent="0.2">
      <c r="A840" s="17">
        <v>584221.01</v>
      </c>
      <c r="B840" s="18">
        <v>37000</v>
      </c>
      <c r="C840" t="s">
        <v>827</v>
      </c>
      <c r="D840" t="s">
        <v>824</v>
      </c>
      <c r="E840" t="s">
        <v>2254</v>
      </c>
      <c r="F840" t="s">
        <v>828</v>
      </c>
      <c r="G840" s="19">
        <v>35200</v>
      </c>
    </row>
    <row r="841" spans="1:7" outlineLevel="1" x14ac:dyDescent="0.2">
      <c r="A841" s="51">
        <f>SUBTOTAL(3,A835:A840)</f>
        <v>6</v>
      </c>
      <c r="B841" s="24"/>
      <c r="C841" s="25"/>
      <c r="D841" s="27" t="s">
        <v>906</v>
      </c>
      <c r="E841" s="25"/>
      <c r="F841" s="25"/>
      <c r="G841" s="48">
        <f>SUM(G835:G840)</f>
        <v>212000</v>
      </c>
    </row>
    <row r="842" spans="1:7" outlineLevel="2" x14ac:dyDescent="0.2">
      <c r="A842">
        <v>21</v>
      </c>
      <c r="B842" s="18">
        <v>37011</v>
      </c>
      <c r="C842" t="s">
        <v>829</v>
      </c>
      <c r="D842" t="s">
        <v>829</v>
      </c>
      <c r="E842" t="s">
        <v>830</v>
      </c>
      <c r="F842" t="s">
        <v>831</v>
      </c>
      <c r="G842" s="19">
        <v>628812</v>
      </c>
    </row>
    <row r="843" spans="1:7" outlineLevel="2" x14ac:dyDescent="0.2">
      <c r="A843">
        <v>26</v>
      </c>
      <c r="B843" s="18">
        <v>37011</v>
      </c>
      <c r="C843" t="s">
        <v>829</v>
      </c>
      <c r="D843" t="s">
        <v>829</v>
      </c>
      <c r="E843" t="s">
        <v>832</v>
      </c>
      <c r="F843" t="s">
        <v>831</v>
      </c>
      <c r="G843" s="19">
        <v>11518201</v>
      </c>
    </row>
    <row r="844" spans="1:7" outlineLevel="2" x14ac:dyDescent="0.2">
      <c r="A844">
        <v>24</v>
      </c>
      <c r="B844" s="18">
        <v>37011</v>
      </c>
      <c r="C844" t="s">
        <v>829</v>
      </c>
      <c r="D844" t="s">
        <v>829</v>
      </c>
      <c r="E844" t="s">
        <v>833</v>
      </c>
      <c r="F844" t="s">
        <v>831</v>
      </c>
      <c r="G844" s="19">
        <v>654030</v>
      </c>
    </row>
    <row r="845" spans="1:7" outlineLevel="2" x14ac:dyDescent="0.2">
      <c r="A845">
        <v>25</v>
      </c>
      <c r="B845" s="18">
        <v>37011</v>
      </c>
      <c r="C845" t="s">
        <v>829</v>
      </c>
      <c r="D845" t="s">
        <v>829</v>
      </c>
      <c r="E845" t="s">
        <v>834</v>
      </c>
      <c r="F845" t="s">
        <v>831</v>
      </c>
      <c r="G845" s="19">
        <v>40200</v>
      </c>
    </row>
    <row r="846" spans="1:7" outlineLevel="2" x14ac:dyDescent="0.2">
      <c r="A846">
        <v>22</v>
      </c>
      <c r="B846" s="18">
        <v>37011</v>
      </c>
      <c r="C846" t="s">
        <v>829</v>
      </c>
      <c r="D846" t="s">
        <v>829</v>
      </c>
      <c r="E846" t="s">
        <v>835</v>
      </c>
      <c r="F846" t="s">
        <v>831</v>
      </c>
      <c r="G846" s="19">
        <v>3358968</v>
      </c>
    </row>
    <row r="847" spans="1:7" outlineLevel="2" x14ac:dyDescent="0.2">
      <c r="A847">
        <v>23</v>
      </c>
      <c r="B847" s="18">
        <v>37011</v>
      </c>
      <c r="C847" t="s">
        <v>829</v>
      </c>
      <c r="D847" t="s">
        <v>829</v>
      </c>
      <c r="E847" t="s">
        <v>836</v>
      </c>
      <c r="F847" t="s">
        <v>831</v>
      </c>
      <c r="G847" s="19">
        <v>200000</v>
      </c>
    </row>
    <row r="848" spans="1:7" outlineLevel="1" x14ac:dyDescent="0.2">
      <c r="A848" s="50">
        <f>SUBTOTAL(3,A842:A847)</f>
        <v>6</v>
      </c>
      <c r="B848" s="28"/>
      <c r="C848" s="29"/>
      <c r="D848" s="33" t="s">
        <v>907</v>
      </c>
      <c r="E848" s="29"/>
      <c r="F848" s="29"/>
      <c r="G848" s="47">
        <f>SUM(G842:G847)</f>
        <v>16400211</v>
      </c>
    </row>
    <row r="849" spans="1:7" x14ac:dyDescent="0.2">
      <c r="A849" s="49">
        <f>SUBTOTAL(3,A2:A847)+8</f>
        <v>840</v>
      </c>
      <c r="B849" s="30"/>
      <c r="C849" s="31"/>
      <c r="D849" s="32" t="s">
        <v>1042</v>
      </c>
      <c r="E849" s="31"/>
      <c r="F849" s="31"/>
      <c r="G849" s="46">
        <f>G848+G841+G834+G830+G816+G805+G432+G265+G164+G88+G81+G77+G34+G7+G3</f>
        <v>57503964.021864146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Counterparty</vt:lpstr>
      <vt:lpstr>May Origination</vt:lpstr>
      <vt:lpstr>April Origination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2001-07-17T14:00:46Z</cp:lastPrinted>
  <dcterms:created xsi:type="dcterms:W3CDTF">2001-06-11T15:56:31Z</dcterms:created>
  <dcterms:modified xsi:type="dcterms:W3CDTF">2014-09-05T08:17:30Z</dcterms:modified>
</cp:coreProperties>
</file>