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5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50" i="1"/>
  <c r="K50" i="1"/>
  <c r="I53" i="1"/>
  <c r="K53" i="1"/>
  <c r="I54" i="1"/>
  <c r="K54" i="1"/>
  <c r="I55" i="1"/>
  <c r="K55" i="1"/>
  <c r="I56" i="1"/>
  <c r="K56" i="1"/>
  <c r="I57" i="1"/>
  <c r="K57" i="1"/>
  <c r="I58" i="1"/>
  <c r="K58" i="1"/>
  <c r="E59" i="1"/>
  <c r="E62" i="1" s="1"/>
  <c r="H59" i="1"/>
  <c r="H62" i="1" s="1"/>
  <c r="K62" i="1" s="1"/>
  <c r="I62" i="1" l="1"/>
  <c r="K59" i="1"/>
  <c r="I59" i="1"/>
</calcChain>
</file>

<file path=xl/sharedStrings.xml><?xml version="1.0" encoding="utf-8"?>
<sst xmlns="http://schemas.openxmlformats.org/spreadsheetml/2006/main" count="57" uniqueCount="56">
  <si>
    <t>Enron Global Markets</t>
  </si>
  <si>
    <t>Rate &amp; Currency - Total</t>
  </si>
  <si>
    <t>CO/PC/CC - XXXXXX</t>
  </si>
  <si>
    <t>G&amp;A Expense Worksheet</t>
  </si>
  <si>
    <t>2002 Plan</t>
  </si>
  <si>
    <t>Plan</t>
  </si>
  <si>
    <t>Estimated</t>
  </si>
  <si>
    <t>Variance</t>
  </si>
  <si>
    <t>Total Plan</t>
  </si>
  <si>
    <t>02 Plan vs. 01 Est.</t>
  </si>
  <si>
    <t>Headcount Summary</t>
  </si>
  <si>
    <t>(FTE)</t>
  </si>
  <si>
    <t>Pres./CEO</t>
  </si>
  <si>
    <t>Managing Dir.</t>
  </si>
  <si>
    <t>Vice-Pres.</t>
  </si>
  <si>
    <t>Sr. Dir./Dir.</t>
  </si>
  <si>
    <t>Manager</t>
  </si>
  <si>
    <t>Sr. Spec.</t>
  </si>
  <si>
    <t>Specialist</t>
  </si>
  <si>
    <t>Admin.</t>
  </si>
  <si>
    <t>Tech.</t>
  </si>
  <si>
    <t>Other</t>
  </si>
  <si>
    <t xml:space="preserve">Subtotal </t>
  </si>
  <si>
    <t>Associate</t>
  </si>
  <si>
    <t>3rd Yr. Analyst</t>
  </si>
  <si>
    <t>Analyst</t>
  </si>
  <si>
    <t>Tax Analyst</t>
  </si>
  <si>
    <t>Summer Assoc.</t>
  </si>
  <si>
    <t>Summer Analyst</t>
  </si>
  <si>
    <t>Subtotal</t>
  </si>
  <si>
    <t>Total Headcount</t>
  </si>
  <si>
    <t>ENA Allocation</t>
  </si>
  <si>
    <t xml:space="preserve">Percentage </t>
  </si>
  <si>
    <t>Salaries &amp; Wages</t>
  </si>
  <si>
    <t>Benefits &amp; Payroll Taxes</t>
  </si>
  <si>
    <t xml:space="preserve"> Employee Expenses</t>
  </si>
  <si>
    <t>Outside Services</t>
  </si>
  <si>
    <t>Supplies Expense</t>
  </si>
  <si>
    <t>Marketing Expense</t>
  </si>
  <si>
    <t>Charitable Contributions</t>
  </si>
  <si>
    <t>Rent</t>
  </si>
  <si>
    <t>Technology</t>
  </si>
  <si>
    <t>Corporate IT</t>
  </si>
  <si>
    <t>Corporate Rent</t>
  </si>
  <si>
    <t>Other Expenses</t>
  </si>
  <si>
    <t>Cash Expenses</t>
  </si>
  <si>
    <t>Depreciation Expense</t>
  </si>
  <si>
    <t>Total Direct Expenses</t>
  </si>
  <si>
    <t>Indirect Expenses</t>
  </si>
  <si>
    <t xml:space="preserve">EGM Alloc </t>
  </si>
  <si>
    <t>Corp</t>
  </si>
  <si>
    <t>Enron Europe</t>
  </si>
  <si>
    <t>EAs</t>
  </si>
  <si>
    <t>ENWs</t>
  </si>
  <si>
    <t>Total Indirects (estimate)</t>
  </si>
  <si>
    <t>Total Expenses Equity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</si>
</sst>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7" xfId="1" applyNumberFormat="1" applyFont="1" applyBorder="1"/>
    <xf numFmtId="43" fontId="0" fillId="0" borderId="0" xfId="1" applyFont="1"/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165" fontId="0" fillId="0" borderId="0" xfId="2" applyNumberFormat="1" applyFont="1" applyBorder="1"/>
    <xf numFmtId="0" fontId="0" fillId="0" borderId="8" xfId="0" applyBorder="1" applyAlignment="1">
      <alignment horizontal="right"/>
    </xf>
    <xf numFmtId="0" fontId="3" fillId="0" borderId="0" xfId="0" applyFont="1"/>
    <xf numFmtId="166" fontId="3" fillId="0" borderId="0" xfId="1" applyNumberFormat="1" applyFont="1"/>
    <xf numFmtId="166" fontId="3" fillId="0" borderId="8" xfId="1" applyNumberFormat="1" applyFont="1" applyBorder="1"/>
    <xf numFmtId="0" fontId="4" fillId="0" borderId="0" xfId="0" applyFont="1" applyFill="1" applyBorder="1" applyAlignment="1">
      <alignment horizontal="left"/>
    </xf>
    <xf numFmtId="0" fontId="1" fillId="0" borderId="0" xfId="0" applyFont="1"/>
    <xf numFmtId="166" fontId="1" fillId="0" borderId="0" xfId="1" applyNumberFormat="1" applyFont="1"/>
    <xf numFmtId="166" fontId="1" fillId="0" borderId="8" xfId="1" applyNumberFormat="1" applyFont="1" applyBorder="1"/>
    <xf numFmtId="0" fontId="4" fillId="0" borderId="0" xfId="0" applyFont="1" applyFill="1" applyBorder="1" applyAlignment="1"/>
    <xf numFmtId="166" fontId="1" fillId="0" borderId="6" xfId="1" applyNumberFormat="1" applyFont="1" applyBorder="1"/>
    <xf numFmtId="166" fontId="1" fillId="0" borderId="5" xfId="1" applyNumberFormat="1" applyFont="1" applyBorder="1"/>
    <xf numFmtId="166" fontId="3" fillId="0" borderId="6" xfId="1" applyNumberFormat="1" applyFont="1" applyBorder="1"/>
    <xf numFmtId="166" fontId="3" fillId="0" borderId="9" xfId="1" applyNumberFormat="1" applyFont="1" applyBorder="1"/>
    <xf numFmtId="166" fontId="3" fillId="0" borderId="10" xfId="1" applyNumberFormat="1" applyFont="1" applyBorder="1"/>
    <xf numFmtId="166" fontId="0" fillId="0" borderId="0" xfId="0" applyNumberFormat="1"/>
    <xf numFmtId="0" fontId="0" fillId="0" borderId="8" xfId="0" applyBorder="1"/>
    <xf numFmtId="166" fontId="0" fillId="0" borderId="8" xfId="0" applyNumberFormat="1" applyBorder="1"/>
    <xf numFmtId="166" fontId="3" fillId="0" borderId="0" xfId="1" applyNumberFormat="1" applyFont="1" applyBorder="1"/>
    <xf numFmtId="166" fontId="0" fillId="0" borderId="6" xfId="0" applyNumberFormat="1" applyBorder="1"/>
    <xf numFmtId="166" fontId="0" fillId="0" borderId="5" xfId="0" applyNumberFormat="1" applyBorder="1"/>
    <xf numFmtId="166" fontId="0" fillId="0" borderId="9" xfId="0" applyNumberFormat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38" workbookViewId="0">
      <selection activeCell="E68" sqref="E68"/>
    </sheetView>
  </sheetViews>
  <sheetFormatPr defaultRowHeight="12.75" x14ac:dyDescent="0.2"/>
  <cols>
    <col min="1" max="1" width="9.5703125" customWidth="1"/>
    <col min="2" max="2" width="23.5703125" customWidth="1"/>
    <col min="3" max="3" width="2.7109375" customWidth="1"/>
    <col min="4" max="4" width="18.85546875" bestFit="1" customWidth="1"/>
    <col min="5" max="5" width="17.140625" bestFit="1" customWidth="1"/>
    <col min="6" max="6" width="13.28515625" bestFit="1" customWidth="1"/>
    <col min="7" max="7" width="2.7109375" customWidth="1"/>
    <col min="8" max="8" width="13.28515625" bestFit="1" customWidth="1"/>
    <col min="9" max="9" width="17" bestFit="1" customWidth="1"/>
    <col min="10" max="10" width="2.7109375" customWidth="1"/>
    <col min="11" max="11" width="13.42578125" customWidth="1"/>
  </cols>
  <sheetData>
    <row r="1" spans="1:11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2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x14ac:dyDescent="0.2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A5" s="39" t="s">
        <v>4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7" spans="1:11" s="1" customFormat="1" x14ac:dyDescent="0.2">
      <c r="D7" s="40">
        <v>2001</v>
      </c>
      <c r="E7" s="41"/>
      <c r="F7" s="42"/>
      <c r="H7" s="41"/>
      <c r="I7" s="42"/>
    </row>
    <row r="8" spans="1:11" s="1" customFormat="1" x14ac:dyDescent="0.2">
      <c r="D8" s="2" t="s">
        <v>5</v>
      </c>
      <c r="E8" s="2" t="s">
        <v>6</v>
      </c>
      <c r="F8" s="2" t="s">
        <v>7</v>
      </c>
      <c r="H8" s="2" t="s">
        <v>8</v>
      </c>
      <c r="I8" s="2" t="s">
        <v>9</v>
      </c>
    </row>
    <row r="9" spans="1:11" s="1" customFormat="1" x14ac:dyDescent="0.2">
      <c r="D9" s="3">
        <v>2001</v>
      </c>
      <c r="E9" s="3">
        <v>2001</v>
      </c>
      <c r="F9" s="3">
        <v>2001</v>
      </c>
      <c r="H9" s="3">
        <v>2002</v>
      </c>
      <c r="I9" s="3" t="s">
        <v>7</v>
      </c>
      <c r="K9" s="4"/>
    </row>
    <row r="10" spans="1:11" x14ac:dyDescent="0.2">
      <c r="A10" s="5" t="s">
        <v>10</v>
      </c>
      <c r="E10" s="6" t="s">
        <v>11</v>
      </c>
    </row>
    <row r="11" spans="1:11" x14ac:dyDescent="0.2">
      <c r="B11" t="s">
        <v>12</v>
      </c>
      <c r="D11" s="7">
        <v>0</v>
      </c>
      <c r="E11" s="7">
        <v>0</v>
      </c>
      <c r="F11" s="7">
        <v>0</v>
      </c>
      <c r="G11" s="7"/>
      <c r="H11" s="7">
        <v>0</v>
      </c>
      <c r="I11" s="7">
        <v>0</v>
      </c>
    </row>
    <row r="12" spans="1:11" x14ac:dyDescent="0.2">
      <c r="B12" t="s">
        <v>13</v>
      </c>
      <c r="D12" s="8">
        <v>0</v>
      </c>
      <c r="E12" s="8">
        <v>0.5</v>
      </c>
      <c r="F12" s="7">
        <v>-0.5</v>
      </c>
      <c r="G12" s="7"/>
      <c r="H12" s="8">
        <v>0.5</v>
      </c>
      <c r="I12" s="8">
        <v>0</v>
      </c>
    </row>
    <row r="13" spans="1:11" x14ac:dyDescent="0.2">
      <c r="B13" t="s">
        <v>14</v>
      </c>
      <c r="D13" s="8">
        <v>2</v>
      </c>
      <c r="E13" s="8">
        <v>0</v>
      </c>
      <c r="F13" s="7">
        <v>2</v>
      </c>
      <c r="G13" s="7"/>
      <c r="H13" s="8">
        <v>0</v>
      </c>
      <c r="I13" s="8">
        <v>0</v>
      </c>
    </row>
    <row r="14" spans="1:11" x14ac:dyDescent="0.2">
      <c r="B14" t="s">
        <v>15</v>
      </c>
      <c r="D14" s="8">
        <v>2</v>
      </c>
      <c r="E14" s="8">
        <v>3</v>
      </c>
      <c r="F14" s="7">
        <v>-1</v>
      </c>
      <c r="G14" s="7"/>
      <c r="H14" s="8">
        <v>3</v>
      </c>
      <c r="I14" s="8">
        <v>0</v>
      </c>
    </row>
    <row r="15" spans="1:11" x14ac:dyDescent="0.2">
      <c r="B15" t="s">
        <v>16</v>
      </c>
      <c r="D15" s="8">
        <v>8</v>
      </c>
      <c r="E15" s="8">
        <v>3</v>
      </c>
      <c r="F15" s="7">
        <v>5</v>
      </c>
      <c r="G15" s="7"/>
      <c r="H15" s="8">
        <v>3</v>
      </c>
      <c r="I15" s="8">
        <v>0</v>
      </c>
    </row>
    <row r="16" spans="1:11" x14ac:dyDescent="0.2">
      <c r="B16" t="s">
        <v>17</v>
      </c>
      <c r="D16" s="8">
        <v>0</v>
      </c>
      <c r="E16" s="8">
        <v>1</v>
      </c>
      <c r="F16" s="7">
        <v>-1</v>
      </c>
      <c r="G16" s="7"/>
      <c r="H16" s="8">
        <v>1</v>
      </c>
      <c r="I16" s="8">
        <v>0</v>
      </c>
    </row>
    <row r="17" spans="1:12" x14ac:dyDescent="0.2">
      <c r="B17" t="s">
        <v>18</v>
      </c>
      <c r="D17" s="8">
        <v>0</v>
      </c>
      <c r="E17" s="8">
        <v>0</v>
      </c>
      <c r="F17" s="7">
        <v>0</v>
      </c>
      <c r="G17" s="7"/>
      <c r="H17" s="8">
        <v>0</v>
      </c>
      <c r="I17" s="8">
        <v>0</v>
      </c>
    </row>
    <row r="18" spans="1:12" x14ac:dyDescent="0.2">
      <c r="B18" t="s">
        <v>19</v>
      </c>
      <c r="D18" s="8">
        <v>4</v>
      </c>
      <c r="E18" s="8">
        <v>3.5</v>
      </c>
      <c r="F18" s="7">
        <v>0.5</v>
      </c>
      <c r="G18" s="7"/>
      <c r="H18" s="8">
        <v>3.5</v>
      </c>
      <c r="I18" s="8">
        <v>0</v>
      </c>
    </row>
    <row r="19" spans="1:12" x14ac:dyDescent="0.2">
      <c r="B19" t="s">
        <v>20</v>
      </c>
      <c r="D19" s="8">
        <v>0</v>
      </c>
      <c r="E19" s="8">
        <v>0</v>
      </c>
      <c r="F19" s="7">
        <v>0</v>
      </c>
      <c r="G19" s="7"/>
      <c r="H19" s="8">
        <v>0</v>
      </c>
      <c r="I19" s="8">
        <v>0</v>
      </c>
    </row>
    <row r="20" spans="1:12" x14ac:dyDescent="0.2">
      <c r="B20" t="s">
        <v>21</v>
      </c>
      <c r="D20" s="9">
        <v>0</v>
      </c>
      <c r="E20" s="9">
        <v>0</v>
      </c>
      <c r="F20" s="9">
        <v>0</v>
      </c>
      <c r="G20" s="7"/>
      <c r="H20" s="9">
        <v>0</v>
      </c>
      <c r="I20" s="9">
        <v>0</v>
      </c>
    </row>
    <row r="21" spans="1:12" s="5" customFormat="1" x14ac:dyDescent="0.2">
      <c r="B21" s="5" t="s">
        <v>22</v>
      </c>
      <c r="D21" s="10">
        <v>16</v>
      </c>
      <c r="E21" s="10">
        <v>11</v>
      </c>
      <c r="F21" s="10">
        <v>5</v>
      </c>
      <c r="G21" s="10"/>
      <c r="H21" s="10">
        <v>11</v>
      </c>
      <c r="I21" s="10">
        <v>0</v>
      </c>
    </row>
    <row r="22" spans="1:12" x14ac:dyDescent="0.2">
      <c r="D22" s="7"/>
      <c r="E22" s="7"/>
      <c r="F22" s="7"/>
      <c r="G22" s="7"/>
      <c r="H22" s="7"/>
      <c r="I22" s="7">
        <v>0</v>
      </c>
    </row>
    <row r="23" spans="1:12" x14ac:dyDescent="0.2">
      <c r="B23" t="s">
        <v>23</v>
      </c>
      <c r="D23" s="8">
        <v>3</v>
      </c>
      <c r="E23" s="8">
        <v>1</v>
      </c>
      <c r="F23" s="8">
        <v>2</v>
      </c>
      <c r="G23" s="7"/>
      <c r="H23" s="8">
        <v>2</v>
      </c>
      <c r="I23" s="8">
        <v>-1</v>
      </c>
    </row>
    <row r="24" spans="1:12" x14ac:dyDescent="0.2">
      <c r="B24" t="s">
        <v>24</v>
      </c>
      <c r="D24" s="8">
        <v>0</v>
      </c>
      <c r="E24" s="8">
        <v>0</v>
      </c>
      <c r="F24" s="8">
        <v>0</v>
      </c>
      <c r="G24" s="7"/>
      <c r="H24" s="8">
        <v>0</v>
      </c>
      <c r="I24" s="8">
        <v>0</v>
      </c>
    </row>
    <row r="25" spans="1:12" x14ac:dyDescent="0.2">
      <c r="B25" t="s">
        <v>25</v>
      </c>
      <c r="D25" s="8">
        <v>0</v>
      </c>
      <c r="E25" s="8">
        <v>0</v>
      </c>
      <c r="F25" s="8">
        <v>0</v>
      </c>
      <c r="G25" s="7"/>
      <c r="H25" s="8">
        <v>0</v>
      </c>
      <c r="I25" s="8">
        <v>0</v>
      </c>
    </row>
    <row r="26" spans="1:12" x14ac:dyDescent="0.2">
      <c r="B26" t="s">
        <v>26</v>
      </c>
      <c r="D26" s="8">
        <v>0</v>
      </c>
      <c r="E26" s="8">
        <v>0</v>
      </c>
      <c r="F26" s="8">
        <v>0</v>
      </c>
      <c r="G26" s="7"/>
      <c r="H26" s="8">
        <v>0</v>
      </c>
      <c r="I26" s="8">
        <v>0</v>
      </c>
    </row>
    <row r="27" spans="1:12" x14ac:dyDescent="0.2">
      <c r="B27" t="s">
        <v>27</v>
      </c>
      <c r="D27" s="8">
        <v>0</v>
      </c>
      <c r="E27" s="8">
        <v>0</v>
      </c>
      <c r="F27" s="8">
        <v>0</v>
      </c>
      <c r="G27" s="7"/>
      <c r="H27" s="8">
        <v>0</v>
      </c>
      <c r="I27" s="8">
        <v>0</v>
      </c>
    </row>
    <row r="28" spans="1:12" x14ac:dyDescent="0.2">
      <c r="B28" t="s">
        <v>28</v>
      </c>
      <c r="D28" s="8">
        <v>0</v>
      </c>
      <c r="E28" s="8">
        <v>0</v>
      </c>
      <c r="F28" s="9">
        <v>0</v>
      </c>
      <c r="G28" s="7"/>
      <c r="H28" s="8">
        <v>0</v>
      </c>
      <c r="I28" s="8">
        <v>0</v>
      </c>
    </row>
    <row r="29" spans="1:12" s="5" customFormat="1" x14ac:dyDescent="0.2">
      <c r="B29" s="5" t="s">
        <v>29</v>
      </c>
      <c r="D29" s="11">
        <v>3</v>
      </c>
      <c r="E29" s="11">
        <v>1</v>
      </c>
      <c r="F29" s="11">
        <v>2</v>
      </c>
      <c r="G29" s="10"/>
      <c r="H29" s="11">
        <v>2</v>
      </c>
      <c r="I29" s="11">
        <v>-1</v>
      </c>
    </row>
    <row r="30" spans="1:12" s="5" customFormat="1" ht="13.5" thickBot="1" x14ac:dyDescent="0.25">
      <c r="A30" s="5" t="s">
        <v>30</v>
      </c>
      <c r="D30" s="12">
        <v>19</v>
      </c>
      <c r="E30" s="12">
        <v>12</v>
      </c>
      <c r="F30" s="12">
        <v>7</v>
      </c>
      <c r="G30" s="10"/>
      <c r="H30" s="12">
        <v>13</v>
      </c>
      <c r="I30" s="12">
        <v>-1</v>
      </c>
    </row>
    <row r="31" spans="1:12" ht="13.5" thickTop="1" x14ac:dyDescent="0.2">
      <c r="D31" s="13"/>
      <c r="E31" s="13"/>
      <c r="F31" s="13"/>
      <c r="G31" s="13"/>
      <c r="H31" s="13"/>
      <c r="I31" s="13"/>
      <c r="K31" s="2" t="s">
        <v>31</v>
      </c>
      <c r="L31" s="14"/>
    </row>
    <row r="32" spans="1:12" x14ac:dyDescent="0.2">
      <c r="D32" s="13"/>
      <c r="E32" s="13"/>
      <c r="F32" s="13"/>
      <c r="G32" s="13"/>
      <c r="H32" s="13"/>
      <c r="I32" s="13"/>
      <c r="K32" s="15" t="s">
        <v>32</v>
      </c>
    </row>
    <row r="33" spans="1:12" x14ac:dyDescent="0.2">
      <c r="D33" s="13"/>
      <c r="E33" s="13"/>
      <c r="F33" s="13"/>
      <c r="G33" s="13"/>
      <c r="H33" s="13"/>
      <c r="I33" s="13"/>
      <c r="K33" s="16">
        <v>0.40658314540048884</v>
      </c>
      <c r="L33" s="17"/>
    </row>
    <row r="34" spans="1:12" x14ac:dyDescent="0.2">
      <c r="D34" s="13"/>
      <c r="E34" s="13"/>
      <c r="F34" s="13"/>
      <c r="G34" s="13"/>
      <c r="H34" s="13"/>
      <c r="I34" s="13"/>
      <c r="K34" s="18"/>
      <c r="L34" s="17"/>
    </row>
    <row r="35" spans="1:12" s="19" customFormat="1" x14ac:dyDescent="0.2">
      <c r="A35" s="19" t="s">
        <v>33</v>
      </c>
      <c r="D35" s="20">
        <v>2863532</v>
      </c>
      <c r="E35" s="20">
        <v>1421414.5714285714</v>
      </c>
      <c r="F35" s="20">
        <v>1442117.4285714286</v>
      </c>
      <c r="G35" s="20"/>
      <c r="H35" s="20">
        <v>1401485.5</v>
      </c>
      <c r="I35" s="20">
        <v>19929.071428571362</v>
      </c>
      <c r="K35" s="21">
        <f t="shared" ref="K35:K48" si="0">H35*$K$33</f>
        <v>569820.3828231768</v>
      </c>
    </row>
    <row r="36" spans="1:12" s="19" customFormat="1" x14ac:dyDescent="0.2">
      <c r="A36" s="19" t="s">
        <v>34</v>
      </c>
      <c r="D36" s="20">
        <v>514694</v>
      </c>
      <c r="E36" s="20">
        <v>145800</v>
      </c>
      <c r="F36" s="20">
        <v>368894</v>
      </c>
      <c r="G36" s="20"/>
      <c r="H36" s="20">
        <v>310714</v>
      </c>
      <c r="I36" s="20">
        <v>-164914</v>
      </c>
      <c r="K36" s="21">
        <f t="shared" si="0"/>
        <v>126331.07543996749</v>
      </c>
    </row>
    <row r="37" spans="1:12" s="23" customFormat="1" x14ac:dyDescent="0.2">
      <c r="A37" s="19" t="s">
        <v>35</v>
      </c>
      <c r="B37" s="22"/>
      <c r="D37" s="24">
        <v>676980</v>
      </c>
      <c r="E37" s="24">
        <v>394000</v>
      </c>
      <c r="F37" s="24">
        <v>282980</v>
      </c>
      <c r="G37" s="24"/>
      <c r="H37" s="24">
        <v>485000</v>
      </c>
      <c r="I37" s="24">
        <v>-91000</v>
      </c>
      <c r="K37" s="25">
        <f t="shared" si="0"/>
        <v>197192.82551923709</v>
      </c>
    </row>
    <row r="38" spans="1:12" s="23" customFormat="1" x14ac:dyDescent="0.2">
      <c r="A38" s="26" t="s">
        <v>36</v>
      </c>
      <c r="B38" s="22"/>
      <c r="D38" s="24">
        <v>263988</v>
      </c>
      <c r="E38" s="24">
        <v>405000</v>
      </c>
      <c r="F38" s="24">
        <v>-141012</v>
      </c>
      <c r="G38" s="24"/>
      <c r="H38" s="24">
        <v>445000</v>
      </c>
      <c r="I38" s="24">
        <v>-40000</v>
      </c>
      <c r="K38" s="25">
        <f t="shared" si="0"/>
        <v>180929.49970321753</v>
      </c>
    </row>
    <row r="39" spans="1:12" s="23" customFormat="1" x14ac:dyDescent="0.2">
      <c r="A39" s="26" t="s">
        <v>37</v>
      </c>
      <c r="B39" s="22"/>
      <c r="D39" s="24">
        <v>62004</v>
      </c>
      <c r="E39" s="24">
        <v>36898.285714285717</v>
      </c>
      <c r="F39" s="24">
        <v>25105.714285714283</v>
      </c>
      <c r="G39" s="24"/>
      <c r="H39" s="24">
        <v>49000</v>
      </c>
      <c r="I39" s="24">
        <v>-12101.714285714283</v>
      </c>
      <c r="K39" s="25">
        <f t="shared" si="0"/>
        <v>19922.574124623952</v>
      </c>
    </row>
    <row r="40" spans="1:12" s="23" customFormat="1" x14ac:dyDescent="0.2">
      <c r="A40" s="26" t="s">
        <v>38</v>
      </c>
      <c r="B40" s="26"/>
      <c r="D40" s="24">
        <v>2004</v>
      </c>
      <c r="E40" s="24">
        <v>2634.8571428571431</v>
      </c>
      <c r="F40" s="24">
        <v>-630.85714285714312</v>
      </c>
      <c r="G40" s="24"/>
      <c r="H40" s="24">
        <v>2600</v>
      </c>
      <c r="I40" s="24">
        <v>34.857142857143117</v>
      </c>
      <c r="K40" s="25">
        <f t="shared" si="0"/>
        <v>1057.116178041271</v>
      </c>
    </row>
    <row r="41" spans="1:12" s="23" customFormat="1" x14ac:dyDescent="0.2">
      <c r="A41" s="26" t="s">
        <v>39</v>
      </c>
      <c r="B41" s="26"/>
      <c r="D41" s="24">
        <v>0</v>
      </c>
      <c r="E41" s="24">
        <v>0</v>
      </c>
      <c r="F41" s="24">
        <v>0</v>
      </c>
      <c r="G41" s="24"/>
      <c r="H41" s="24">
        <v>0</v>
      </c>
      <c r="I41" s="24">
        <v>0</v>
      </c>
      <c r="K41" s="25">
        <f t="shared" si="0"/>
        <v>0</v>
      </c>
    </row>
    <row r="42" spans="1:12" s="23" customFormat="1" x14ac:dyDescent="0.2">
      <c r="A42" s="26" t="s">
        <v>40</v>
      </c>
      <c r="B42" s="26"/>
      <c r="D42" s="24">
        <v>130500</v>
      </c>
      <c r="E42" s="24">
        <v>114565.14285714286</v>
      </c>
      <c r="F42" s="24">
        <v>15934.857142857143</v>
      </c>
      <c r="G42" s="24"/>
      <c r="H42" s="24">
        <v>30000</v>
      </c>
      <c r="I42" s="24">
        <v>84565.142857142855</v>
      </c>
      <c r="K42" s="25">
        <f t="shared" si="0"/>
        <v>12197.494362014666</v>
      </c>
    </row>
    <row r="43" spans="1:12" s="23" customFormat="1" x14ac:dyDescent="0.2">
      <c r="A43" s="26" t="s">
        <v>41</v>
      </c>
      <c r="B43" s="26"/>
      <c r="D43" s="24">
        <v>122004</v>
      </c>
      <c r="E43" s="24">
        <v>217000</v>
      </c>
      <c r="F43" s="24">
        <v>-94996</v>
      </c>
      <c r="G43" s="24"/>
      <c r="H43" s="24">
        <v>321000</v>
      </c>
      <c r="I43" s="24">
        <v>-104000</v>
      </c>
      <c r="K43" s="25">
        <f t="shared" si="0"/>
        <v>130513.18967355692</v>
      </c>
    </row>
    <row r="44" spans="1:12" s="23" customFormat="1" x14ac:dyDescent="0.2">
      <c r="A44" s="26" t="s">
        <v>42</v>
      </c>
      <c r="B44" s="26"/>
      <c r="D44" s="24">
        <v>459996</v>
      </c>
      <c r="E44" s="24">
        <v>655000</v>
      </c>
      <c r="F44" s="24">
        <v>-195004</v>
      </c>
      <c r="G44" s="24"/>
      <c r="H44" s="24">
        <v>630000</v>
      </c>
      <c r="I44" s="24">
        <v>25000</v>
      </c>
      <c r="K44" s="25">
        <f t="shared" si="0"/>
        <v>256147.38160230799</v>
      </c>
    </row>
    <row r="45" spans="1:12" s="23" customFormat="1" x14ac:dyDescent="0.2">
      <c r="A45" s="26" t="s">
        <v>43</v>
      </c>
      <c r="B45" s="26"/>
      <c r="D45" s="24">
        <v>192996</v>
      </c>
      <c r="E45" s="24">
        <v>211500</v>
      </c>
      <c r="F45" s="24">
        <v>-18504</v>
      </c>
      <c r="G45" s="24"/>
      <c r="H45" s="24">
        <v>228000</v>
      </c>
      <c r="I45" s="24">
        <v>-16500</v>
      </c>
      <c r="K45" s="25">
        <f t="shared" si="0"/>
        <v>92700.95715131145</v>
      </c>
    </row>
    <row r="46" spans="1:12" s="23" customFormat="1" x14ac:dyDescent="0.2">
      <c r="A46" s="26" t="s">
        <v>44</v>
      </c>
      <c r="B46" s="26"/>
      <c r="D46" s="24">
        <v>892972.08</v>
      </c>
      <c r="E46" s="24">
        <v>294748.85714285716</v>
      </c>
      <c r="F46" s="24">
        <v>598223.22285714292</v>
      </c>
      <c r="G46" s="24"/>
      <c r="H46" s="24">
        <v>346400</v>
      </c>
      <c r="I46" s="24">
        <v>-51651.142857142841</v>
      </c>
      <c r="K46" s="25">
        <f t="shared" si="0"/>
        <v>140840.40156672933</v>
      </c>
    </row>
    <row r="47" spans="1:12" s="23" customFormat="1" x14ac:dyDescent="0.2">
      <c r="A47" s="26" t="s">
        <v>45</v>
      </c>
      <c r="B47" s="26"/>
      <c r="D47" s="24">
        <v>0</v>
      </c>
      <c r="E47" s="24">
        <v>144</v>
      </c>
      <c r="F47" s="24">
        <v>-144</v>
      </c>
      <c r="G47" s="24"/>
      <c r="H47" s="24">
        <v>0</v>
      </c>
      <c r="I47" s="24">
        <v>144</v>
      </c>
      <c r="K47" s="25">
        <f t="shared" si="0"/>
        <v>0</v>
      </c>
    </row>
    <row r="48" spans="1:12" s="23" customFormat="1" x14ac:dyDescent="0.2">
      <c r="A48" s="26" t="s">
        <v>46</v>
      </c>
      <c r="B48" s="26"/>
      <c r="D48" s="27">
        <v>68004</v>
      </c>
      <c r="E48" s="27">
        <v>161000</v>
      </c>
      <c r="F48" s="27">
        <v>-92996</v>
      </c>
      <c r="G48" s="24"/>
      <c r="H48" s="27">
        <v>350000</v>
      </c>
      <c r="I48" s="27">
        <v>-189000</v>
      </c>
      <c r="K48" s="28">
        <f t="shared" si="0"/>
        <v>142304.1008901711</v>
      </c>
    </row>
    <row r="49" spans="1:14" s="23" customFormat="1" x14ac:dyDescent="0.2">
      <c r="A49" s="26"/>
      <c r="B49" s="26"/>
      <c r="D49" s="24"/>
      <c r="E49" s="24"/>
      <c r="F49" s="24"/>
      <c r="G49" s="24"/>
      <c r="H49" s="24"/>
      <c r="I49" s="24"/>
      <c r="K49" s="25"/>
    </row>
    <row r="50" spans="1:14" s="19" customFormat="1" ht="13.5" thickBot="1" x14ac:dyDescent="0.25">
      <c r="A50" s="19" t="s">
        <v>47</v>
      </c>
      <c r="D50" s="29">
        <v>6249674.0800000001</v>
      </c>
      <c r="E50" s="29">
        <v>4059705.7142857146</v>
      </c>
      <c r="F50" s="29">
        <v>2189968.365714286</v>
      </c>
      <c r="G50" s="20"/>
      <c r="H50" s="30">
        <v>4599199.5</v>
      </c>
      <c r="I50" s="30">
        <f>SUM(I35:I48)</f>
        <v>-539493.78571428568</v>
      </c>
      <c r="K50" s="31">
        <f>H50*$K$33</f>
        <v>1869956.9990343556</v>
      </c>
    </row>
    <row r="51" spans="1:14" ht="13.5" thickTop="1" x14ac:dyDescent="0.2">
      <c r="E51" s="32"/>
      <c r="F51" s="32"/>
      <c r="K51" s="33"/>
    </row>
    <row r="52" spans="1:14" x14ac:dyDescent="0.2">
      <c r="A52" s="5" t="s">
        <v>48</v>
      </c>
      <c r="K52" s="33"/>
      <c r="L52" s="5"/>
      <c r="M52" s="5"/>
      <c r="N52" s="5"/>
    </row>
    <row r="53" spans="1:14" x14ac:dyDescent="0.2">
      <c r="B53" t="s">
        <v>49</v>
      </c>
      <c r="E53" s="20">
        <v>1381900</v>
      </c>
      <c r="H53" s="20">
        <v>2081400</v>
      </c>
      <c r="I53" s="32">
        <f>E53-H53</f>
        <v>-699500</v>
      </c>
      <c r="K53" s="34">
        <f t="shared" ref="K53:K59" si="1">H53*$K$33</f>
        <v>846262.15883657744</v>
      </c>
    </row>
    <row r="54" spans="1:14" x14ac:dyDescent="0.2">
      <c r="B54" t="s">
        <v>50</v>
      </c>
      <c r="E54" s="20">
        <v>541200</v>
      </c>
      <c r="H54" s="20">
        <v>506600</v>
      </c>
      <c r="I54" s="32">
        <f t="shared" ref="I54:I59" si="2">E54-H54</f>
        <v>34600</v>
      </c>
      <c r="K54" s="34">
        <f t="shared" si="1"/>
        <v>205975.02145988765</v>
      </c>
    </row>
    <row r="55" spans="1:14" x14ac:dyDescent="0.2">
      <c r="B55" t="s">
        <v>51</v>
      </c>
      <c r="E55" s="20">
        <v>458700</v>
      </c>
      <c r="H55" s="20">
        <v>337800</v>
      </c>
      <c r="I55" s="32">
        <f t="shared" si="2"/>
        <v>120900</v>
      </c>
      <c r="K55" s="34">
        <f t="shared" si="1"/>
        <v>137343.78651628512</v>
      </c>
    </row>
    <row r="56" spans="1:14" x14ac:dyDescent="0.2">
      <c r="B56" t="s">
        <v>52</v>
      </c>
      <c r="E56" s="20">
        <v>948500</v>
      </c>
      <c r="H56" s="20">
        <v>772200</v>
      </c>
      <c r="I56" s="32">
        <f t="shared" si="2"/>
        <v>176300</v>
      </c>
      <c r="K56" s="34">
        <f t="shared" si="1"/>
        <v>313963.50487825746</v>
      </c>
    </row>
    <row r="57" spans="1:14" x14ac:dyDescent="0.2">
      <c r="B57" t="s">
        <v>53</v>
      </c>
      <c r="E57" s="35">
        <v>1984000</v>
      </c>
      <c r="H57" s="35">
        <v>2841600</v>
      </c>
      <c r="I57" s="32">
        <f t="shared" si="2"/>
        <v>-857600</v>
      </c>
      <c r="K57" s="34">
        <f t="shared" si="1"/>
        <v>1155346.6659700291</v>
      </c>
    </row>
    <row r="58" spans="1:14" x14ac:dyDescent="0.2">
      <c r="B58" t="s">
        <v>54</v>
      </c>
      <c r="E58" s="29"/>
      <c r="H58" s="29">
        <v>55000</v>
      </c>
      <c r="I58" s="36">
        <f t="shared" si="2"/>
        <v>-55000</v>
      </c>
      <c r="K58" s="37">
        <f t="shared" si="1"/>
        <v>22362.072997026888</v>
      </c>
    </row>
    <row r="59" spans="1:14" x14ac:dyDescent="0.2">
      <c r="E59" s="35">
        <f>SUM(E53:E58)</f>
        <v>5314300</v>
      </c>
      <c r="H59" s="35">
        <f>SUM(H53:H58)</f>
        <v>6594600</v>
      </c>
      <c r="I59" s="32">
        <f t="shared" si="2"/>
        <v>-1280300</v>
      </c>
      <c r="K59" s="34">
        <f t="shared" si="1"/>
        <v>2681253.2106580636</v>
      </c>
    </row>
    <row r="60" spans="1:14" x14ac:dyDescent="0.2">
      <c r="E60" s="35"/>
      <c r="H60" s="35"/>
      <c r="K60" s="33"/>
    </row>
    <row r="61" spans="1:14" x14ac:dyDescent="0.2">
      <c r="E61" s="35"/>
      <c r="H61" s="35"/>
      <c r="K61" s="33"/>
    </row>
    <row r="62" spans="1:14" ht="13.5" thickBot="1" x14ac:dyDescent="0.25">
      <c r="A62" s="5" t="s">
        <v>55</v>
      </c>
      <c r="E62" s="30">
        <f>E59+E50</f>
        <v>9374005.7142857146</v>
      </c>
      <c r="H62" s="30">
        <f>H59+H50</f>
        <v>11193799.5</v>
      </c>
      <c r="I62" s="38">
        <f>E62-H62</f>
        <v>-1819793.7857142854</v>
      </c>
      <c r="K62" s="37">
        <f>H62*$K$33</f>
        <v>4551210.2096924195</v>
      </c>
    </row>
    <row r="63" spans="1:14" ht="13.5" thickTop="1" x14ac:dyDescent="0.2"/>
  </sheetData>
  <mergeCells count="7">
    <mergeCell ref="A5:K5"/>
    <mergeCell ref="D7:F7"/>
    <mergeCell ref="H7:I7"/>
    <mergeCell ref="A1:K1"/>
    <mergeCell ref="A2:K2"/>
    <mergeCell ref="A3:K3"/>
    <mergeCell ref="A4:K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Felienne</cp:lastModifiedBy>
  <dcterms:created xsi:type="dcterms:W3CDTF">2001-10-23T21:28:05Z</dcterms:created>
  <dcterms:modified xsi:type="dcterms:W3CDTF">2014-09-04T07:52:31Z</dcterms:modified>
</cp:coreProperties>
</file>