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7665" yWindow="-15" windowWidth="7650" windowHeight="9120" activeTab="6"/>
  </bookViews>
  <sheets>
    <sheet name="Executive" sheetId="8" r:id="rId1"/>
    <sheet name="Bridgeline" sheetId="9" r:id="rId2"/>
    <sheet name="E-Commerce" sheetId="1" r:id="rId3"/>
    <sheet name="Wellhead" sheetId="2" r:id="rId4"/>
    <sheet name="Offshore" sheetId="3" r:id="rId5"/>
    <sheet name="Compression" sheetId="7" r:id="rId6"/>
    <sheet name="Storage " sheetId="6" r:id="rId7"/>
  </sheets>
  <definedNames>
    <definedName name="_xlnm.Print_Area" localSheetId="5">Compression!$A$1:$H$24</definedName>
  </definedNames>
  <calcPr calcId="152511"/>
</workbook>
</file>

<file path=xl/calcChain.xml><?xml version="1.0" encoding="utf-8"?>
<calcChain xmlns="http://schemas.openxmlformats.org/spreadsheetml/2006/main">
  <c r="B4" i="9" l="1"/>
  <c r="B5" i="9"/>
  <c r="E5" i="9"/>
  <c r="B6" i="9"/>
  <c r="A3" i="7"/>
  <c r="B4" i="3"/>
  <c r="C11" i="8" s="1"/>
  <c r="C12" i="8" s="1"/>
</calcChain>
</file>

<file path=xl/sharedStrings.xml><?xml version="1.0" encoding="utf-8"?>
<sst xmlns="http://schemas.openxmlformats.org/spreadsheetml/2006/main" count="297" uniqueCount="201">
  <si>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</si>
  <si>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</si>
  <si>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</si>
  <si>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</si>
  <si>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</si>
  <si>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</si>
  <si>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</si>
  <si>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</si>
  <si>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</si>
  <si>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</si>
  <si>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</si>
  <si>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</si>
  <si>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</si>
  <si>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</si>
  <si>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</si>
  <si>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Western Hub Properties</t>
  </si>
  <si>
    <t>TBD</t>
  </si>
  <si>
    <t>Big Red-2</t>
  </si>
  <si>
    <t>$2.40 MM</t>
  </si>
  <si>
    <t>Project Seebreeze Phase II A</t>
  </si>
  <si>
    <t>$1.00 MM</t>
  </si>
  <si>
    <t>Project Seebreeze Phase II B</t>
  </si>
  <si>
    <t>Additional gas procurement into NGL system benefiting Enron net profit interest.</t>
  </si>
  <si>
    <t>$3.00 MM</t>
  </si>
  <si>
    <t>Project Seebreeze Phase III</t>
  </si>
  <si>
    <t>Final monetization of Enron position.</t>
  </si>
  <si>
    <t>Stagecoach</t>
  </si>
  <si>
    <t>Tennessee Gas Pipeline (EPG)</t>
  </si>
  <si>
    <t>14,000 HP expansion of Tennessee 300 line.</t>
  </si>
  <si>
    <t>Bay Gas</t>
  </si>
  <si>
    <t>Bay Gas Storage Co.</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</si>
  <si>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</si>
  <si>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</si>
  <si>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</si>
  <si>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</si>
  <si>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</si>
  <si>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</si>
  <si>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</si>
  <si>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</si>
  <si>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</si>
  <si>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</si>
  <si>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</si>
  <si>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Nicor</t>
  </si>
  <si>
    <t>Eastchester Phase II</t>
  </si>
  <si>
    <t>Iroquois Gas Pipeline</t>
  </si>
  <si>
    <t>$2.00 MM</t>
  </si>
  <si>
    <t>Oilman</t>
  </si>
  <si>
    <t>EOTT</t>
  </si>
  <si>
    <t>Back office accounting services.</t>
  </si>
  <si>
    <t>Columbia Natural Resources</t>
  </si>
  <si>
    <t>Application Service Provider, gas and liquids, E&amp;P accounting, forecasting.</t>
  </si>
  <si>
    <t>Running Man</t>
  </si>
  <si>
    <t>Marathon</t>
  </si>
  <si>
    <t>Integrated outsourcing products.</t>
  </si>
  <si>
    <t>Project Deep Blue Sea</t>
  </si>
  <si>
    <t>Ocean Energy</t>
  </si>
  <si>
    <t>Mariner</t>
  </si>
  <si>
    <t>Gather Company</t>
  </si>
  <si>
    <t>Monetization and metering services.</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</si>
  <si>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</si>
  <si>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</si>
  <si>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</si>
  <si>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</si>
  <si>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</si>
  <si>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</si>
  <si>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</si>
  <si>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</si>
  <si>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</si>
  <si>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</si>
  <si>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</si>
  <si>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</si>
  <si>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</si>
  <si>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</si>
  <si>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Andex</t>
  </si>
  <si>
    <t>Outsourcing- scheduling, balancing, settlement, deal confirmations and measurement &amp; accounting.</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</si>
  <si>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</si>
  <si>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</si>
  <si>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</si>
  <si>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</si>
  <si>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</si>
  <si>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</si>
  <si>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</si>
  <si>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</si>
  <si>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</si>
  <si>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</si>
  <si>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</si>
  <si>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</si>
  <si>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</si>
  <si>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 Accrual</t>
  </si>
  <si>
    <t>Oakhill</t>
  </si>
  <si>
    <t>Oakhill Pipeline LP</t>
  </si>
  <si>
    <t>N/A</t>
  </si>
  <si>
    <t>Cross Timbers</t>
  </si>
  <si>
    <t>6,200 HP of Gathering Compression</t>
  </si>
  <si>
    <t>$500 M (early)</t>
  </si>
  <si>
    <t>Gathering information.</t>
  </si>
  <si>
    <t>$1.30 MM</t>
  </si>
  <si>
    <t>Customer is reviewing proposal.</t>
  </si>
  <si>
    <t>Submitted revised engagement letter; data gathering.</t>
  </si>
  <si>
    <t>7,000 HP grass roots station.</t>
  </si>
  <si>
    <t>$1.25 MM</t>
  </si>
  <si>
    <t>4,000 HP grass roots expansion.</t>
  </si>
  <si>
    <t>Capline</t>
  </si>
  <si>
    <t>Equilon</t>
  </si>
  <si>
    <t>KN Interstate</t>
  </si>
  <si>
    <t>Columbia Gas</t>
  </si>
  <si>
    <t>Questar Regulated Services</t>
  </si>
  <si>
    <t>Target client list being updated; potential deals w/McMoran, ATP, Magnum Hunter.  Joint marketing to begin in late May.  Working on proposal for McMoran.</t>
  </si>
  <si>
    <t>Montana Power</t>
  </si>
  <si>
    <t>13,000 HP storage facility expansion.</t>
  </si>
  <si>
    <t>JM Huber</t>
  </si>
  <si>
    <t>Will be meeting with Roger Plank and Craig Clark on 6/6/01.</t>
  </si>
  <si>
    <t>Meeting set up for first part of June with Linda Roberts.</t>
  </si>
  <si>
    <t>Follow up meeting in June, 2001.</t>
  </si>
  <si>
    <t>FERC certificate not accepted.  EPG to refile in August/September pending new open season for transport.</t>
  </si>
  <si>
    <t>7,000 HP retrofit.</t>
  </si>
  <si>
    <t>Carthage</t>
  </si>
  <si>
    <t>Anadarko</t>
  </si>
  <si>
    <t>12,000 HP Compression Station</t>
  </si>
  <si>
    <t>Met with Iroquois on 5/11.  Customer is waiting on FERC approval by the end of summer.</t>
  </si>
  <si>
    <t>ENA to follow up in June</t>
  </si>
  <si>
    <t>Initial deal to close in June.  2 wells.  ATS &amp; ENA commodity.</t>
  </si>
  <si>
    <t>Transaction closure upon delivery of El Paso contract.  Duke proposal currently under consideration by El Paso.</t>
  </si>
  <si>
    <t>Producer asset/HP outsourcing deal.</t>
  </si>
  <si>
    <t>Crestone</t>
  </si>
  <si>
    <t>Northern Border Pipeline</t>
  </si>
  <si>
    <t>15,000 HP greenfield for NBP expansion.</t>
  </si>
  <si>
    <t>EOTT meeting set up for mid June, 2001 with HMS.</t>
  </si>
  <si>
    <t>Meeting June 8, 2001.  Proposed total outsourcing and supply acquisition.</t>
  </si>
  <si>
    <t>Devon</t>
  </si>
  <si>
    <t>Supply on various pipelines.</t>
  </si>
  <si>
    <t>TXU</t>
  </si>
  <si>
    <t>CNG/Dominion</t>
  </si>
  <si>
    <t>Developing structure.  Waiting for technical estimates.</t>
  </si>
  <si>
    <t>Meeting with customer on 6/13 to present proposal and scenarios.</t>
  </si>
  <si>
    <t>Waiting for customer to provide more information.</t>
  </si>
  <si>
    <t>Initial information presented to customer, waiting on customer feedback.</t>
  </si>
  <si>
    <t>Meeting with manager of operations set up for June 13, 2001.</t>
  </si>
  <si>
    <t>ATS will close in June 2001.  ENA will close in June 2001.</t>
  </si>
  <si>
    <t>Meeting in late June.</t>
  </si>
  <si>
    <t>Freeport McMoRan</t>
  </si>
  <si>
    <t>Volumetric Production payment on McMoRan Offshore Reserves.</t>
  </si>
  <si>
    <t>Working with Enron Energy Capital Resources on a VPP proposal.  Waiting on additional reserve information.</t>
  </si>
  <si>
    <t>Origination credit from Wellhead Desk.
Wellhead Desk would manage HES' 100-150,000 MMBtu of flowing supply.</t>
  </si>
  <si>
    <t>Manage HES' commodity position derived from storage capacity assigned by Northern Natural as payment for HES services.</t>
  </si>
  <si>
    <t>Spoke with Drew Fossum and Kent Miller. HES is finalizing their engineering review and will be presenting data to ET&amp;S shortly.</t>
  </si>
  <si>
    <t>Base gas financing at Lodi Storage Field (6.0 Bcf).
Base gas financing at Atkinson Storage Field (4.5 Bcf).</t>
  </si>
  <si>
    <t>Lodi should go onstream in 3Q01, Atkinson 4Q01.  WHP has expressed an interest in a proposal but will not be able to focus on the specifics until the pending acquisition by one of their customers closes.</t>
  </si>
  <si>
    <t>Big Bird-1</t>
  </si>
  <si>
    <t>Falcon Gas Storage</t>
  </si>
  <si>
    <t>Base gas financing @ Worsham Steed Storage Field (8 Bcf).
Base gas financing @ Hill Lake Storage Field (7.7 Bcf).</t>
  </si>
  <si>
    <t>Falcon has asked us to propose a financing structure to finance additional base gas for their Hill Lake facility and to take current base gas as well as the new base gas as collateral.  We have a client visit scheduled.  Total financing 7.7Bcf</t>
  </si>
  <si>
    <t>Base gas monetization</t>
  </si>
  <si>
    <t>NGPL has expressed interest in a proposal to monetize 1 Bcf.
Working with Structuring to prepare proposal.
Awaiting regulatory support.</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</si>
  <si>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</si>
  <si>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Early stage.  Interested in setting up a CA to discuss numbers.  TX PUC regulated</t>
  </si>
  <si>
    <t>Early stage. Evaluating regulatory issues with ENA Regulatory Affairs</t>
  </si>
  <si>
    <t xml:space="preserve">Sent presentation to CFO, planning meeting with him to discuss monetization.  MPC is being acquired by Northwestern Corp., expected completion 3Q 2001.  Also, MPC is in the middle of a regulatory hearing to determine how to allocate revenues from previous sale of unneeded base gas.  </t>
  </si>
  <si>
    <t>Notional pricing for gas w/parking provision received. Conf. with customer regarding parking was positive but not confirmed. Proposal adjustment for tiered heat rates, on/int/off peak &amp; a reduced annual charge.</t>
  </si>
  <si>
    <t>Negotiating with counterparties for wellhead contracts.</t>
  </si>
  <si>
    <t>Met with customer on 6/4 and presented initial proposal.  Waiting for customer feedback.</t>
  </si>
  <si>
    <t>22,000 - 72,000 HP replacement project.</t>
  </si>
  <si>
    <t>225,000 (+) HP Pipeline System HP-Hr structuring.</t>
  </si>
  <si>
    <t>Duke Field Services (El Paso-Matagorda Plant)</t>
  </si>
  <si>
    <t>Duke upfront payment for connection of El Paso Matagorda Plant to system.</t>
  </si>
  <si>
    <t>6,000 HP Beaumont Station</t>
  </si>
  <si>
    <t>Held initial data gathering meeting on 5/31.  Developing proposal.</t>
  </si>
  <si>
    <t>Met w/ Nicor on 6/12 and laid out forward plan to finalize scope definition and deal structure requirements.  Planning on submitting detailed proposal by 7/31.</t>
  </si>
  <si>
    <t>Working market and awaiting initial Williams production.  Will develop Information Memorandum for sale to appropriate counter-parties by 10/1/01.</t>
  </si>
  <si>
    <t>Working w/ customer and Rusk County Co-Op to finalize deal.</t>
  </si>
  <si>
    <t>Met with Duke on 6/6 and presented additional options.  Gathering additional information for detailed proposal.</t>
  </si>
  <si>
    <t>Deal Description Sheet</t>
  </si>
  <si>
    <t>Executive</t>
  </si>
  <si>
    <t xml:space="preserve">YTD P &amp; L </t>
  </si>
  <si>
    <t>Valuation</t>
  </si>
  <si>
    <t>Total Upstream Products P &amp; L</t>
  </si>
  <si>
    <t>W/out Production Offshore</t>
  </si>
  <si>
    <t xml:space="preserve">Note : All Upstream Products P&amp;L includes other, origination and accrual. </t>
  </si>
  <si>
    <t>The P&amp;L from Production Offshore is derived from the Pluto/ MEGS deal.</t>
  </si>
  <si>
    <t>Bridgeline</t>
  </si>
  <si>
    <t>YTD EBIT forecast</t>
  </si>
  <si>
    <t>2nd Qtr EBIT forecast</t>
  </si>
  <si>
    <t>YTD EBIT plan</t>
  </si>
  <si>
    <t>2nd Qtr EBIT plan</t>
  </si>
  <si>
    <t>Variance</t>
  </si>
  <si>
    <t>Compensation Plan</t>
  </si>
  <si>
    <t>Incentive Plan for BHLP Employees and Upper Management.  Recommend Accural Bonus Funding based on EBITDA performance targets.  Revision of Performance Review to incorporate new categories.</t>
  </si>
  <si>
    <t>Blowfish</t>
  </si>
  <si>
    <t>Sale of Napoleonville Land led by Eva Rainer, Storage.</t>
  </si>
  <si>
    <t>$ 5 MM</t>
  </si>
  <si>
    <t xml:space="preserve">Paul Bienawski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 introduction to another OXY representative.  </t>
  </si>
  <si>
    <t>13 &amp; 14 Workorder</t>
  </si>
  <si>
    <t>Workorder drafted by Technical Services for infrastructure to get pad gas out of Wells 13 &amp; 14 on Dow property.</t>
  </si>
  <si>
    <t>$ -847 K</t>
  </si>
  <si>
    <t>Received revised work order with new numbers for labor.  Accepted by Brian Redmond.  Signed and Approved.</t>
  </si>
  <si>
    <t>YTD P&amp;L</t>
  </si>
  <si>
    <t>Since Randy Curry refuses to sign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Brian and I will be meeting with Texaco next week.</t>
  </si>
  <si>
    <r>
      <t xml:space="preserve">Working with Enron Energy Capital Resources on joint bridge financing proposal for Callon.  Callon Sr. Management presentation to Enron on May 22, 2001.  </t>
    </r>
    <r>
      <rPr>
        <b/>
        <sz val="10"/>
        <rFont val="Arial"/>
        <family val="2"/>
      </rPr>
      <t>Ken Loch spoke with Callon yesterday and their management is not interested in ECR's financing proposal.</t>
    </r>
  </si>
  <si>
    <t>The accrual numbers used are actual and do not include forecasts the remaining months of the year (June - Dec).</t>
  </si>
  <si>
    <t>Deal Description Sheet - 6/14/01</t>
  </si>
  <si>
    <t>Deal Description Sheet - 06/14/01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</si>
</sst>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43" formatCode="_(* #,##0.00_);_(* \(#,##0.00\);_(* &quot;-&quot;??_);_(@_)"/>
    <numFmt numFmtId="166" formatCode="_(&quot;$&quot;* #,##0_);_(&quot;$&quot;* \(#,##0\);_(&quot;$&quot;* &quot;-&quot;??_);_(@_)"/>
    <numFmt numFmtId="168" formatCode="_(* #,##0_);_(* \(#,##0\);_(* &quot;-&quot;??_);_(@_)"/>
  </numFmts>
  <fonts count="11" x14ac:knownFonts="1">
    <font>
      <sz val="10"/>
      <name val="Arial"/>
    </font>
    <font>
      <sz val="10"/>
      <name val="Arial"/>
    </font>
    <font>
      <b/>
      <u/>
      <sz val="10"/>
      <name val="Arial"/>
      <family val="2"/>
    </font>
    <font>
      <sz val="10"/>
      <name val="Arial"/>
      <family val="2"/>
    </font>
    <font>
      <b/>
      <sz val="10"/>
      <name val="Arial"/>
      <family val="2"/>
    </font>
    <font>
      <b/>
      <u/>
      <sz val="16"/>
      <name val="Arial"/>
      <family val="2"/>
    </font>
    <font>
      <b/>
      <sz val="14"/>
      <name val="Arial"/>
      <family val="2"/>
    </font>
    <font>
      <b/>
      <i/>
      <sz val="12"/>
      <name val="Arial"/>
      <family val="2"/>
    </font>
    <font>
      <sz val="12"/>
      <name val="Arial"/>
      <family val="2"/>
    </font>
    <font>
      <b/>
      <i/>
      <sz val="10"/>
      <name val="Arial"/>
      <family val="2"/>
    </font>
    <font>
      <b/>
      <u/>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6" fontId="0" fillId="0" borderId="2" xfId="0" applyNumberFormat="1" applyFill="1" applyBorder="1" applyAlignment="1">
      <alignment vertical="top" wrapText="1"/>
    </xf>
    <xf numFmtId="14" fontId="0" fillId="0" borderId="0" xfId="0" applyNumberFormat="1"/>
    <xf numFmtId="9" fontId="0" fillId="0" borderId="2" xfId="0" applyNumberFormat="1" applyFill="1" applyBorder="1" applyAlignment="1">
      <alignment vertical="top" wrapText="1"/>
    </xf>
    <xf numFmtId="6" fontId="0" fillId="0" borderId="1" xfId="0" applyNumberFormat="1" applyBorder="1" applyAlignment="1">
      <alignment horizontal="left" vertical="top" wrapText="1"/>
    </xf>
    <xf numFmtId="0" fontId="0" fillId="0" borderId="3" xfId="0" applyBorder="1" applyAlignment="1">
      <alignment vertical="top" wrapText="1"/>
    </xf>
    <xf numFmtId="0" fontId="0" fillId="0" borderId="0" xfId="0" applyFill="1" applyBorder="1" applyAlignment="1">
      <alignment vertical="top" wrapText="1"/>
    </xf>
    <xf numFmtId="17" fontId="0" fillId="0" borderId="4" xfId="0" applyNumberFormat="1" applyBorder="1" applyAlignment="1">
      <alignment vertical="top" wrapText="1"/>
    </xf>
    <xf numFmtId="3" fontId="0" fillId="0" borderId="1" xfId="0" applyNumberFormat="1" applyBorder="1" applyAlignment="1">
      <alignment vertical="top" wrapText="1"/>
    </xf>
    <xf numFmtId="168" fontId="0" fillId="0" borderId="1" xfId="1" applyNumberFormat="1" applyFont="1" applyBorder="1" applyAlignment="1">
      <alignment vertical="top" wrapText="1"/>
    </xf>
    <xf numFmtId="0" fontId="4" fillId="0" borderId="1" xfId="0" applyFont="1" applyBorder="1" applyAlignment="1">
      <alignment wrapText="1"/>
    </xf>
    <xf numFmtId="0" fontId="0" fillId="0" borderId="1" xfId="0" applyFill="1" applyBorder="1" applyAlignment="1">
      <alignment vertical="top" wrapText="1"/>
    </xf>
    <xf numFmtId="0" fontId="0" fillId="0" borderId="0" xfId="0" applyFill="1" applyAlignment="1">
      <alignment vertical="top" wrapText="1"/>
    </xf>
    <xf numFmtId="0" fontId="0" fillId="0" borderId="1" xfId="0" quotePrefix="1" applyFill="1" applyBorder="1" applyAlignment="1">
      <alignment horizontal="left" vertical="top" wrapText="1"/>
    </xf>
    <xf numFmtId="0" fontId="0" fillId="0" borderId="0" xfId="0" applyAlignment="1">
      <alignment horizontal="center"/>
    </xf>
    <xf numFmtId="0" fontId="4" fillId="0" borderId="1" xfId="0" applyFont="1" applyBorder="1" applyAlignment="1">
      <alignment horizontal="center" wrapText="1"/>
    </xf>
    <xf numFmtId="0" fontId="0" fillId="0" borderId="1" xfId="0" applyFill="1" applyBorder="1" applyAlignment="1">
      <alignment horizontal="center" vertical="top" wrapText="1"/>
    </xf>
    <xf numFmtId="14" fontId="0" fillId="0" borderId="1" xfId="0" applyNumberFormat="1" applyFill="1" applyBorder="1" applyAlignment="1">
      <alignment horizontal="center" vertical="top" wrapText="1"/>
    </xf>
    <xf numFmtId="9" fontId="0" fillId="0" borderId="1" xfId="0" applyNumberFormat="1" applyFill="1" applyBorder="1" applyAlignment="1">
      <alignment horizontal="center" vertical="top" wrapText="1"/>
    </xf>
    <xf numFmtId="14" fontId="3" fillId="0" borderId="1" xfId="0" applyNumberFormat="1" applyFont="1" applyFill="1" applyBorder="1" applyAlignment="1">
      <alignment horizontal="center" vertical="top" wrapText="1"/>
    </xf>
    <xf numFmtId="0" fontId="0" fillId="0" borderId="0" xfId="0" applyAlignment="1">
      <alignment horizontal="center" vertical="top" wrapText="1"/>
    </xf>
    <xf numFmtId="17" fontId="0" fillId="0" borderId="1" xfId="0" applyNumberFormat="1" applyFill="1" applyBorder="1" applyAlignment="1">
      <alignment horizontal="center" vertical="top" wrapText="1"/>
    </xf>
    <xf numFmtId="17" fontId="0" fillId="0" borderId="0" xfId="0" applyNumberFormat="1" applyAlignment="1">
      <alignment horizontal="center" vertical="top" wrapText="1"/>
    </xf>
    <xf numFmtId="17" fontId="0" fillId="0" borderId="0" xfId="0" applyNumberFormat="1" applyAlignment="1">
      <alignment horizontal="center"/>
    </xf>
    <xf numFmtId="0" fontId="5" fillId="0" borderId="0" xfId="0" applyFont="1"/>
    <xf numFmtId="0" fontId="6" fillId="0" borderId="0" xfId="0" applyFont="1"/>
    <xf numFmtId="14" fontId="7" fillId="0" borderId="0" xfId="0" applyNumberFormat="1" applyFont="1" applyAlignment="1">
      <alignment horizontal="left"/>
    </xf>
    <xf numFmtId="166" fontId="1" fillId="0" borderId="0" xfId="2" applyNumberFormat="1"/>
    <xf numFmtId="43" fontId="1" fillId="0" borderId="0" xfId="1"/>
    <xf numFmtId="0" fontId="2" fillId="0" borderId="3" xfId="0" applyFont="1" applyBorder="1" applyAlignment="1">
      <alignment vertical="top" wrapText="1"/>
    </xf>
    <xf numFmtId="0" fontId="7" fillId="0" borderId="0" xfId="0" applyFont="1"/>
    <xf numFmtId="166" fontId="8" fillId="0" borderId="0" xfId="2" applyNumberFormat="1" applyFont="1"/>
    <xf numFmtId="166" fontId="8" fillId="0" borderId="0" xfId="0" applyNumberFormat="1" applyFont="1"/>
    <xf numFmtId="0" fontId="9" fillId="0" borderId="0" xfId="0" applyFont="1"/>
    <xf numFmtId="0" fontId="4" fillId="0" borderId="0" xfId="0" applyFont="1"/>
    <xf numFmtId="0" fontId="0" fillId="0" borderId="0" xfId="0" applyBorder="1" applyAlignment="1">
      <alignment vertical="top" wrapText="1"/>
    </xf>
    <xf numFmtId="0" fontId="4" fillId="0" borderId="1" xfId="0" applyFont="1" applyBorder="1" applyAlignment="1">
      <alignment vertical="top" wrapText="1"/>
    </xf>
    <xf numFmtId="0" fontId="0" fillId="0" borderId="1" xfId="0" quotePrefix="1" applyBorder="1" applyAlignment="1">
      <alignment vertical="top" wrapText="1"/>
    </xf>
    <xf numFmtId="0" fontId="0" fillId="0" borderId="0" xfId="0" applyBorder="1"/>
    <xf numFmtId="166" fontId="0" fillId="0" borderId="0" xfId="2" applyNumberFormat="1" applyFont="1"/>
    <xf numFmtId="0" fontId="10" fillId="0" borderId="0" xfId="0" applyFont="1"/>
    <xf numFmtId="6" fontId="0" fillId="0" borderId="0" xfId="0" applyNumberFormat="1"/>
    <xf numFmtId="9" fontId="4" fillId="0" borderId="1" xfId="0" applyNumberFormat="1" applyFont="1" applyBorder="1" applyAlignment="1">
      <alignmen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2.75" x14ac:dyDescent="0.2"/>
  <cols>
    <col min="1" max="1" width="14.85546875" customWidth="1"/>
    <col min="2" max="2" width="19.285156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172</v>
      </c>
    </row>
    <row r="3" spans="1:8" x14ac:dyDescent="0.2">
      <c r="A3" s="1"/>
    </row>
    <row r="4" spans="1:8" x14ac:dyDescent="0.2">
      <c r="A4" s="1" t="s">
        <v>173</v>
      </c>
      <c r="B4" s="45">
        <v>6190000</v>
      </c>
    </row>
    <row r="5" spans="1:8" x14ac:dyDescent="0.2">
      <c r="A5" s="1"/>
      <c r="B5" s="45"/>
    </row>
    <row r="6" spans="1:8" x14ac:dyDescent="0.2">
      <c r="B6" s="46"/>
    </row>
    <row r="7" spans="1:8" ht="25.5" x14ac:dyDescent="0.2">
      <c r="A7" s="47" t="s">
        <v>0</v>
      </c>
      <c r="B7" s="47" t="s">
        <v>1</v>
      </c>
      <c r="C7" s="47" t="s">
        <v>2</v>
      </c>
      <c r="D7" s="47" t="s">
        <v>174</v>
      </c>
      <c r="E7" s="47" t="s">
        <v>4</v>
      </c>
      <c r="F7" s="47" t="s">
        <v>5</v>
      </c>
      <c r="G7" s="47" t="s">
        <v>6</v>
      </c>
      <c r="H7" s="47" t="s">
        <v>7</v>
      </c>
    </row>
    <row r="11" spans="1:8" ht="15" x14ac:dyDescent="0.2">
      <c r="A11" s="48" t="s">
        <v>175</v>
      </c>
      <c r="C11" s="49">
        <f>+B4+'E-Commerce'!B4+Wellhead!B4+Offshore!B4+Compression!B5+'Storage '!B4</f>
        <v>16061000</v>
      </c>
    </row>
    <row r="12" spans="1:8" ht="15" x14ac:dyDescent="0.2">
      <c r="A12" s="48" t="s">
        <v>176</v>
      </c>
      <c r="C12" s="50">
        <f>+C11-Offshore!B4</f>
        <v>12346000</v>
      </c>
    </row>
    <row r="17" spans="1:1" x14ac:dyDescent="0.2">
      <c r="A17" s="51" t="s">
        <v>177</v>
      </c>
    </row>
    <row r="18" spans="1:1" x14ac:dyDescent="0.2">
      <c r="A18" s="51" t="s">
        <v>198</v>
      </c>
    </row>
    <row r="19" spans="1:1" x14ac:dyDescent="0.2">
      <c r="A19" s="51" t="s">
        <v>178</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
    </sheetView>
  </sheetViews>
  <sheetFormatPr defaultRowHeight="12.75" x14ac:dyDescent="0.2"/>
  <cols>
    <col min="1" max="1" width="17.28515625" customWidth="1"/>
    <col min="2" max="2" width="32.85546875" customWidth="1"/>
    <col min="3" max="3" width="11" customWidth="1"/>
    <col min="4" max="4" width="20.28515625" customWidth="1"/>
    <col min="5" max="5" width="11.85546875" customWidth="1"/>
    <col min="6" max="6" width="16.85546875" customWidth="1"/>
    <col min="7" max="7" width="35.28515625" customWidth="1"/>
  </cols>
  <sheetData>
    <row r="1" spans="1:7" x14ac:dyDescent="0.2">
      <c r="A1" s="1" t="s">
        <v>199</v>
      </c>
    </row>
    <row r="2" spans="1:7" x14ac:dyDescent="0.2">
      <c r="A2" s="1" t="s">
        <v>179</v>
      </c>
    </row>
    <row r="3" spans="1:7" x14ac:dyDescent="0.2">
      <c r="A3" s="1"/>
    </row>
    <row r="4" spans="1:7" x14ac:dyDescent="0.2">
      <c r="A4" s="52" t="s">
        <v>180</v>
      </c>
      <c r="B4" s="45">
        <f>-10828*1000</f>
        <v>-10828000</v>
      </c>
      <c r="D4" s="52" t="s">
        <v>181</v>
      </c>
      <c r="E4" s="45">
        <v>-5182000</v>
      </c>
    </row>
    <row r="5" spans="1:7" x14ac:dyDescent="0.2">
      <c r="A5" s="52" t="s">
        <v>182</v>
      </c>
      <c r="B5" s="45">
        <f>-13490*1000</f>
        <v>-13490000</v>
      </c>
      <c r="D5" s="52" t="s">
        <v>183</v>
      </c>
      <c r="E5" s="45">
        <f>-3372*1000</f>
        <v>-3372000</v>
      </c>
    </row>
    <row r="6" spans="1:7" x14ac:dyDescent="0.2">
      <c r="A6" s="52" t="s">
        <v>184</v>
      </c>
      <c r="B6" s="45">
        <f>2662*1000</f>
        <v>2662000</v>
      </c>
      <c r="D6" s="52" t="s">
        <v>184</v>
      </c>
      <c r="E6" s="45">
        <v>-1810000</v>
      </c>
    </row>
    <row r="8" spans="1:7" s="53" customFormat="1" ht="27" customHeight="1" x14ac:dyDescent="0.2">
      <c r="A8" s="6" t="s">
        <v>0</v>
      </c>
      <c r="B8" s="6" t="s">
        <v>2</v>
      </c>
      <c r="C8" s="6" t="s">
        <v>3</v>
      </c>
      <c r="D8" s="6" t="s">
        <v>4</v>
      </c>
      <c r="E8" s="6" t="s">
        <v>5</v>
      </c>
      <c r="F8" s="6" t="s">
        <v>6</v>
      </c>
      <c r="G8" s="6" t="s">
        <v>7</v>
      </c>
    </row>
    <row r="9" spans="1:7" s="53" customFormat="1" ht="165.75" x14ac:dyDescent="0.2">
      <c r="A9" s="7" t="s">
        <v>185</v>
      </c>
      <c r="B9" s="7" t="s">
        <v>186</v>
      </c>
      <c r="C9" s="7">
        <v>0</v>
      </c>
      <c r="D9" s="9">
        <v>37042</v>
      </c>
      <c r="E9" s="10">
        <v>1</v>
      </c>
      <c r="F9" s="9">
        <v>37036</v>
      </c>
      <c r="G9" s="54" t="s">
        <v>196</v>
      </c>
    </row>
    <row r="10" spans="1:7" s="53" customFormat="1" ht="127.5" x14ac:dyDescent="0.2">
      <c r="A10" s="7" t="s">
        <v>187</v>
      </c>
      <c r="B10" s="7" t="s">
        <v>188</v>
      </c>
      <c r="C10" s="7" t="s">
        <v>189</v>
      </c>
      <c r="D10" s="9">
        <v>37047</v>
      </c>
      <c r="E10" s="10">
        <v>1</v>
      </c>
      <c r="F10" s="9">
        <v>37149</v>
      </c>
      <c r="G10" s="7" t="s">
        <v>190</v>
      </c>
    </row>
    <row r="11" spans="1:7" s="53" customFormat="1" ht="51" x14ac:dyDescent="0.2">
      <c r="A11" s="7" t="s">
        <v>191</v>
      </c>
      <c r="B11" s="7" t="s">
        <v>192</v>
      </c>
      <c r="C11" s="55" t="s">
        <v>193</v>
      </c>
      <c r="D11" s="9">
        <v>37011</v>
      </c>
      <c r="E11" s="10">
        <v>1</v>
      </c>
      <c r="F11" s="9">
        <v>37016</v>
      </c>
      <c r="G11" s="7" t="s">
        <v>194</v>
      </c>
    </row>
    <row r="12" spans="1:7" s="56" customFormat="1" x14ac:dyDescent="0.2"/>
    <row r="13" spans="1:7" s="56" customFormat="1" x14ac:dyDescent="0.2"/>
    <row r="14" spans="1:7" s="56" customFormat="1" x14ac:dyDescent="0.2"/>
    <row r="15" spans="1:7" s="56" customFormat="1" x14ac:dyDescent="0.2"/>
    <row r="16" spans="1:7" s="56" customFormat="1" x14ac:dyDescent="0.2"/>
    <row r="17" s="56" customFormat="1" x14ac:dyDescent="0.2"/>
    <row r="18" s="56" customFormat="1" x14ac:dyDescent="0.2"/>
    <row r="19" s="56" customFormat="1" x14ac:dyDescent="0.2"/>
    <row r="20" s="56" customFormat="1" x14ac:dyDescent="0.2"/>
    <row r="21" s="56" customFormat="1" x14ac:dyDescent="0.2"/>
    <row r="22" s="56" customFormat="1" x14ac:dyDescent="0.2"/>
    <row r="23" s="56" customFormat="1" x14ac:dyDescent="0.2"/>
    <row r="24" s="56" customFormat="1" x14ac:dyDescent="0.2"/>
    <row r="25" s="56" customFormat="1" x14ac:dyDescent="0.2"/>
    <row r="26" s="56" customFormat="1" x14ac:dyDescent="0.2"/>
    <row r="27" s="56" customFormat="1" x14ac:dyDescent="0.2"/>
    <row r="28" s="56" customFormat="1" x14ac:dyDescent="0.2"/>
    <row r="29" s="56" customFormat="1" x14ac:dyDescent="0.2"/>
    <row r="30" s="56" customFormat="1" x14ac:dyDescent="0.2"/>
    <row r="31" s="56" customFormat="1" x14ac:dyDescent="0.2"/>
    <row r="32" s="56" customFormat="1" x14ac:dyDescent="0.2"/>
    <row r="33" s="56" customFormat="1" x14ac:dyDescent="0.2"/>
    <row r="34" s="56" customFormat="1" x14ac:dyDescent="0.2"/>
    <row r="35" s="56" customFormat="1" x14ac:dyDescent="0.2"/>
    <row r="36" s="56" customFormat="1" x14ac:dyDescent="0.2"/>
    <row r="37" s="56" customFormat="1" x14ac:dyDescent="0.2"/>
    <row r="38" s="56" customFormat="1" x14ac:dyDescent="0.2"/>
    <row r="39" s="56" customFormat="1" x14ac:dyDescent="0.2"/>
    <row r="40" s="56" customFormat="1" x14ac:dyDescent="0.2"/>
    <row r="41" s="56" customFormat="1" x14ac:dyDescent="0.2"/>
    <row r="42" s="56" customFormat="1" x14ac:dyDescent="0.2"/>
    <row r="43" s="56" customFormat="1" x14ac:dyDescent="0.2"/>
    <row r="44" s="56" customFormat="1" x14ac:dyDescent="0.2"/>
    <row r="45" s="56" customFormat="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A2" sqref="A2"/>
    </sheetView>
  </sheetViews>
  <sheetFormatPr defaultRowHeight="12.75" x14ac:dyDescent="0.2"/>
  <cols>
    <col min="1" max="1" width="1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8</v>
      </c>
    </row>
    <row r="4" spans="1:8" x14ac:dyDescent="0.2">
      <c r="A4" s="1" t="s">
        <v>195</v>
      </c>
      <c r="B4" s="57">
        <v>1444000</v>
      </c>
    </row>
    <row r="6" spans="1:8" s="3" customFormat="1" ht="27" customHeight="1" x14ac:dyDescent="0.2">
      <c r="A6" s="6" t="s">
        <v>0</v>
      </c>
      <c r="B6" s="6" t="s">
        <v>1</v>
      </c>
      <c r="C6" s="6" t="s">
        <v>2</v>
      </c>
      <c r="D6" s="6" t="s">
        <v>3</v>
      </c>
      <c r="E6" s="6" t="s">
        <v>4</v>
      </c>
      <c r="F6" s="6" t="s">
        <v>5</v>
      </c>
      <c r="G6" s="6" t="s">
        <v>6</v>
      </c>
      <c r="H6" s="6" t="s">
        <v>7</v>
      </c>
    </row>
    <row r="7" spans="1:8" s="3" customFormat="1" ht="38.25" x14ac:dyDescent="0.2">
      <c r="A7" s="7" t="s">
        <v>73</v>
      </c>
      <c r="B7" s="7" t="s">
        <v>73</v>
      </c>
      <c r="C7" s="7" t="s">
        <v>74</v>
      </c>
      <c r="D7" s="22">
        <v>50000</v>
      </c>
      <c r="E7" s="9">
        <v>37033</v>
      </c>
      <c r="F7" s="10">
        <v>0.8</v>
      </c>
      <c r="G7" s="11">
        <v>37043</v>
      </c>
      <c r="H7" s="7" t="s">
        <v>138</v>
      </c>
    </row>
    <row r="8" spans="1:8" s="3" customFormat="1" ht="51.75" customHeight="1" x14ac:dyDescent="0.2">
      <c r="A8" s="7" t="s">
        <v>49</v>
      </c>
      <c r="B8" s="7" t="s">
        <v>49</v>
      </c>
      <c r="C8" s="7" t="s">
        <v>50</v>
      </c>
      <c r="D8" s="22" t="s">
        <v>85</v>
      </c>
      <c r="E8" s="9">
        <v>36997</v>
      </c>
      <c r="F8" s="10">
        <v>0.35</v>
      </c>
      <c r="G8" s="11">
        <v>37164</v>
      </c>
      <c r="H8" s="7" t="s">
        <v>83</v>
      </c>
    </row>
    <row r="9" spans="1:8" s="3" customFormat="1" ht="25.5" x14ac:dyDescent="0.2">
      <c r="A9" s="7" t="s">
        <v>54</v>
      </c>
      <c r="B9" s="7" t="s">
        <v>55</v>
      </c>
      <c r="C9" s="7" t="s">
        <v>53</v>
      </c>
      <c r="D9" s="22" t="s">
        <v>84</v>
      </c>
      <c r="E9" s="9">
        <v>37053</v>
      </c>
      <c r="F9" s="10">
        <v>0.25</v>
      </c>
      <c r="G9" s="11">
        <v>37135</v>
      </c>
      <c r="H9" s="7" t="s">
        <v>137</v>
      </c>
    </row>
    <row r="10" spans="1:8" s="3" customFormat="1" x14ac:dyDescent="0.2">
      <c r="A10" s="7" t="s">
        <v>56</v>
      </c>
      <c r="B10" s="7" t="s">
        <v>56</v>
      </c>
      <c r="C10" s="7" t="s">
        <v>53</v>
      </c>
      <c r="D10" s="22" t="s">
        <v>87</v>
      </c>
      <c r="E10" s="9">
        <v>36908</v>
      </c>
      <c r="F10" s="10">
        <v>0.25</v>
      </c>
      <c r="G10" s="11">
        <v>37135</v>
      </c>
      <c r="H10" s="7" t="s">
        <v>113</v>
      </c>
    </row>
    <row r="11" spans="1:8" s="3" customFormat="1" ht="25.5" x14ac:dyDescent="0.2">
      <c r="A11" s="7" t="s">
        <v>46</v>
      </c>
      <c r="B11" s="7" t="s">
        <v>47</v>
      </c>
      <c r="C11" s="7" t="s">
        <v>48</v>
      </c>
      <c r="D11" s="22" t="s">
        <v>84</v>
      </c>
      <c r="E11" s="9">
        <v>37025</v>
      </c>
      <c r="F11" s="10">
        <v>0.25</v>
      </c>
      <c r="G11" s="11">
        <v>37165</v>
      </c>
      <c r="H11" s="7" t="s">
        <v>127</v>
      </c>
    </row>
    <row r="12" spans="1:8" s="3" customFormat="1" x14ac:dyDescent="0.2">
      <c r="A12" s="7" t="s">
        <v>59</v>
      </c>
      <c r="B12" s="7" t="s">
        <v>60</v>
      </c>
      <c r="C12" s="7" t="s">
        <v>53</v>
      </c>
      <c r="D12" s="22" t="s">
        <v>85</v>
      </c>
      <c r="E12" s="9">
        <v>37053</v>
      </c>
      <c r="F12" s="10">
        <v>0.25</v>
      </c>
      <c r="G12" s="11">
        <v>37226</v>
      </c>
      <c r="H12" s="7" t="s">
        <v>120</v>
      </c>
    </row>
    <row r="13" spans="1:8" s="3" customFormat="1" ht="12.75" customHeight="1" x14ac:dyDescent="0.2">
      <c r="A13" s="7" t="s">
        <v>57</v>
      </c>
      <c r="B13" s="7" t="s">
        <v>57</v>
      </c>
      <c r="C13" s="7" t="s">
        <v>58</v>
      </c>
      <c r="D13" s="22">
        <v>200000</v>
      </c>
      <c r="E13" s="9">
        <v>37021</v>
      </c>
      <c r="F13" s="10">
        <v>0.25</v>
      </c>
      <c r="G13" s="11">
        <v>37226</v>
      </c>
      <c r="H13" s="7" t="s">
        <v>113</v>
      </c>
    </row>
    <row r="14" spans="1:8" s="3" customFormat="1" x14ac:dyDescent="0.2">
      <c r="A14" s="7" t="s">
        <v>51</v>
      </c>
      <c r="B14" s="7" t="s">
        <v>52</v>
      </c>
      <c r="C14" s="7" t="s">
        <v>53</v>
      </c>
      <c r="D14" s="22" t="s">
        <v>86</v>
      </c>
      <c r="E14" s="9">
        <v>37053</v>
      </c>
      <c r="F14" s="10">
        <v>0.1</v>
      </c>
      <c r="G14" s="11">
        <v>37226</v>
      </c>
      <c r="H14" s="7" t="s">
        <v>139</v>
      </c>
    </row>
    <row r="15" spans="1:8" s="3" customFormat="1" x14ac:dyDescent="0.2">
      <c r="G15" s="4"/>
      <c r="H15" s="3" t="s">
        <v>88</v>
      </c>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3" customFormat="1" x14ac:dyDescent="0.2"/>
    <row r="34" s="3" customFormat="1" x14ac:dyDescent="0.2"/>
    <row r="35" s="3" customFormat="1" x14ac:dyDescent="0.2"/>
    <row r="36" s="3" customFormat="1" x14ac:dyDescent="0.2"/>
    <row r="37" s="3" customFormat="1" x14ac:dyDescent="0.2"/>
    <row r="38" s="3" customFormat="1" x14ac:dyDescent="0.2"/>
    <row r="39" s="3" customFormat="1" x14ac:dyDescent="0.2"/>
    <row r="40" s="3" customFormat="1" x14ac:dyDescent="0.2"/>
    <row r="41" s="3" customFormat="1" x14ac:dyDescent="0.2"/>
    <row r="42" s="3" customFormat="1" x14ac:dyDescent="0.2"/>
    <row r="43" s="3" customFormat="1" x14ac:dyDescent="0.2"/>
    <row r="44" s="3" customFormat="1" x14ac:dyDescent="0.2"/>
    <row r="45" s="3" customFormat="1" x14ac:dyDescent="0.2"/>
    <row r="46" s="3" customFormat="1" x14ac:dyDescent="0.2"/>
    <row r="47" s="3" customFormat="1" x14ac:dyDescent="0.2"/>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A2" sqref="A2"/>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6.85546875" customWidth="1"/>
    <col min="8" max="8" width="35.28515625" customWidth="1"/>
  </cols>
  <sheetData>
    <row r="1" spans="1:8" x14ac:dyDescent="0.2">
      <c r="A1" s="1" t="s">
        <v>199</v>
      </c>
    </row>
    <row r="2" spans="1:8" x14ac:dyDescent="0.2">
      <c r="A2" s="1" t="s">
        <v>9</v>
      </c>
    </row>
    <row r="3" spans="1:8" x14ac:dyDescent="0.2">
      <c r="A3" s="1"/>
    </row>
    <row r="4" spans="1:8" x14ac:dyDescent="0.2">
      <c r="A4" s="1" t="s">
        <v>195</v>
      </c>
      <c r="B4" s="59">
        <v>33000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25.5" x14ac:dyDescent="0.2">
      <c r="A8" s="7" t="s">
        <v>76</v>
      </c>
      <c r="B8" s="7" t="s">
        <v>64</v>
      </c>
      <c r="C8" s="7" t="s">
        <v>77</v>
      </c>
      <c r="D8" s="8" t="s">
        <v>78</v>
      </c>
      <c r="E8" s="9">
        <v>37033</v>
      </c>
      <c r="F8" s="10">
        <v>0.9</v>
      </c>
      <c r="G8" s="11">
        <v>37043</v>
      </c>
      <c r="H8" s="7" t="s">
        <v>121</v>
      </c>
    </row>
    <row r="9" spans="1:8" x14ac:dyDescent="0.2">
      <c r="A9" s="14" t="s">
        <v>129</v>
      </c>
      <c r="B9" s="14" t="s">
        <v>129</v>
      </c>
      <c r="C9" s="14" t="s">
        <v>130</v>
      </c>
      <c r="D9" s="19" t="s">
        <v>75</v>
      </c>
      <c r="E9" s="20">
        <v>37053</v>
      </c>
      <c r="F9" s="21">
        <v>0.25</v>
      </c>
      <c r="G9" s="5">
        <v>37043</v>
      </c>
      <c r="H9" s="14" t="s">
        <v>95</v>
      </c>
    </row>
    <row r="10" spans="1:8" s="3" customFormat="1" ht="51" customHeight="1" x14ac:dyDescent="0.2">
      <c r="A10" s="7" t="s">
        <v>62</v>
      </c>
      <c r="B10" s="7" t="s">
        <v>62</v>
      </c>
      <c r="C10" s="7" t="s">
        <v>63</v>
      </c>
      <c r="D10" s="8" t="s">
        <v>75</v>
      </c>
      <c r="E10" s="9">
        <v>37050</v>
      </c>
      <c r="F10" s="10">
        <v>0.5</v>
      </c>
      <c r="G10" s="11">
        <v>37073</v>
      </c>
      <c r="H10" s="7" t="s">
        <v>128</v>
      </c>
    </row>
    <row r="11" spans="1:8" s="3" customFormat="1" ht="38.25" x14ac:dyDescent="0.2">
      <c r="A11" s="7" t="s">
        <v>61</v>
      </c>
      <c r="B11" s="7" t="s">
        <v>61</v>
      </c>
      <c r="C11" s="7" t="s">
        <v>66</v>
      </c>
      <c r="D11" s="8" t="s">
        <v>85</v>
      </c>
      <c r="E11" s="9">
        <v>37048</v>
      </c>
      <c r="F11" s="10">
        <v>0.25</v>
      </c>
      <c r="G11" s="11">
        <v>37104</v>
      </c>
      <c r="H11" s="7" t="s">
        <v>111</v>
      </c>
    </row>
    <row r="12" spans="1:8" s="3" customFormat="1" ht="26.25" customHeight="1" x14ac:dyDescent="0.2">
      <c r="A12" s="7" t="s">
        <v>80</v>
      </c>
      <c r="B12" s="7" t="s">
        <v>64</v>
      </c>
      <c r="C12" s="7" t="s">
        <v>81</v>
      </c>
      <c r="D12" s="22">
        <v>50000</v>
      </c>
      <c r="E12" s="9">
        <v>37033</v>
      </c>
      <c r="F12" s="10">
        <v>0.5</v>
      </c>
      <c r="G12" s="11">
        <v>37135</v>
      </c>
      <c r="H12" s="23" t="s">
        <v>82</v>
      </c>
    </row>
    <row r="13" spans="1:8" s="3" customFormat="1" ht="38.25" x14ac:dyDescent="0.2">
      <c r="A13" s="7" t="s">
        <v>65</v>
      </c>
      <c r="B13" s="7" t="s">
        <v>65</v>
      </c>
      <c r="C13" s="7" t="s">
        <v>66</v>
      </c>
      <c r="D13" s="8" t="s">
        <v>79</v>
      </c>
      <c r="E13" s="9">
        <v>37033</v>
      </c>
      <c r="F13" s="10">
        <v>0.25</v>
      </c>
      <c r="G13" s="25">
        <v>37135</v>
      </c>
      <c r="H13" s="7" t="s">
        <v>112</v>
      </c>
    </row>
    <row r="14" spans="1:8" x14ac:dyDescent="0.2">
      <c r="H14" s="24" t="s">
        <v>88</v>
      </c>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s="3" customFormat="1" x14ac:dyDescent="0.2">
      <c r="G35" s="4"/>
    </row>
    <row r="36" spans="7:7" s="3" customFormat="1" x14ac:dyDescent="0.2">
      <c r="G36" s="4"/>
    </row>
    <row r="37" spans="7:7" s="3" customFormat="1" x14ac:dyDescent="0.2">
      <c r="G37" s="4"/>
    </row>
    <row r="38" spans="7:7" x14ac:dyDescent="0.2">
      <c r="G38" s="5"/>
    </row>
    <row r="39" spans="7:7" x14ac:dyDescent="0.2">
      <c r="G39" s="5"/>
    </row>
    <row r="40" spans="7:7" x14ac:dyDescent="0.2">
      <c r="G40"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2" sqref="A2"/>
    </sheetView>
  </sheetViews>
  <sheetFormatPr defaultRowHeight="12.75" x14ac:dyDescent="0.2"/>
  <cols>
    <col min="1" max="1" width="14.85546875" customWidth="1"/>
    <col min="2" max="2" width="19.42578125" customWidth="1"/>
    <col min="3" max="3" width="32.85546875" customWidth="1"/>
    <col min="4" max="4" width="11" customWidth="1"/>
    <col min="5" max="5" width="14" customWidth="1"/>
    <col min="6" max="6" width="10.85546875" customWidth="1"/>
    <col min="7" max="7" width="17" customWidth="1"/>
    <col min="8" max="8" width="35.28515625" customWidth="1"/>
  </cols>
  <sheetData>
    <row r="1" spans="1:8" x14ac:dyDescent="0.2">
      <c r="A1" s="1" t="s">
        <v>199</v>
      </c>
    </row>
    <row r="2" spans="1:8" x14ac:dyDescent="0.2">
      <c r="A2" s="1" t="s">
        <v>10</v>
      </c>
    </row>
    <row r="3" spans="1:8" x14ac:dyDescent="0.2">
      <c r="A3" s="1"/>
    </row>
    <row r="4" spans="1:8" x14ac:dyDescent="0.2">
      <c r="A4" s="1" t="s">
        <v>195</v>
      </c>
      <c r="B4" s="57">
        <f>(3027+25+663)*1000</f>
        <v>3715000</v>
      </c>
    </row>
    <row r="6" spans="1:8" s="2" customFormat="1" ht="27" customHeight="1" x14ac:dyDescent="0.2">
      <c r="A6" s="12" t="s">
        <v>0</v>
      </c>
      <c r="B6" s="12" t="s">
        <v>1</v>
      </c>
      <c r="C6" s="12" t="s">
        <v>2</v>
      </c>
      <c r="D6" s="12" t="s">
        <v>3</v>
      </c>
      <c r="E6" s="12" t="s">
        <v>4</v>
      </c>
      <c r="F6" s="12" t="s">
        <v>5</v>
      </c>
      <c r="G6" s="12" t="s">
        <v>6</v>
      </c>
      <c r="H6" s="12" t="s">
        <v>7</v>
      </c>
    </row>
    <row r="7" spans="1:8" x14ac:dyDescent="0.2">
      <c r="A7" s="13"/>
      <c r="B7" s="13"/>
      <c r="C7" s="13"/>
      <c r="D7" s="13"/>
      <c r="E7" s="13"/>
      <c r="F7" s="13"/>
      <c r="G7" s="13"/>
      <c r="H7" s="13"/>
    </row>
    <row r="8" spans="1:8" s="3" customFormat="1" ht="102" x14ac:dyDescent="0.2">
      <c r="A8" s="7" t="s">
        <v>67</v>
      </c>
      <c r="B8" s="7" t="s">
        <v>68</v>
      </c>
      <c r="C8" s="7" t="s">
        <v>69</v>
      </c>
      <c r="D8" s="22">
        <v>500000</v>
      </c>
      <c r="E8" s="15">
        <v>37032</v>
      </c>
      <c r="F8" s="60">
        <v>0</v>
      </c>
      <c r="G8" s="17">
        <v>37104</v>
      </c>
      <c r="H8" s="18" t="s">
        <v>197</v>
      </c>
    </row>
    <row r="9" spans="1:8" s="3" customFormat="1" ht="38.25" x14ac:dyDescent="0.2">
      <c r="A9" s="7" t="s">
        <v>140</v>
      </c>
      <c r="B9" s="7" t="s">
        <v>140</v>
      </c>
      <c r="C9" s="7" t="s">
        <v>141</v>
      </c>
      <c r="D9" s="22">
        <v>500000</v>
      </c>
      <c r="E9" s="9">
        <v>37045</v>
      </c>
      <c r="F9" s="10">
        <v>0.1</v>
      </c>
      <c r="G9" s="11">
        <v>37104</v>
      </c>
      <c r="H9" s="7" t="s">
        <v>142</v>
      </c>
    </row>
    <row r="10" spans="1:8" s="3" customFormat="1" ht="53.25" customHeight="1" x14ac:dyDescent="0.2">
      <c r="A10" s="7" t="s">
        <v>70</v>
      </c>
      <c r="B10" s="7" t="s">
        <v>71</v>
      </c>
      <c r="C10" s="7" t="s">
        <v>72</v>
      </c>
      <c r="D10" s="22">
        <v>500000</v>
      </c>
      <c r="E10" s="15">
        <v>37032</v>
      </c>
      <c r="F10" s="16">
        <v>0.1</v>
      </c>
      <c r="G10" s="17">
        <v>37135</v>
      </c>
      <c r="H10" s="18" t="s">
        <v>107</v>
      </c>
    </row>
    <row r="11" spans="1:8" s="3" customFormat="1" x14ac:dyDescent="0.2">
      <c r="G11" s="4"/>
    </row>
    <row r="12" spans="1:8" s="3" customFormat="1" x14ac:dyDescent="0.2">
      <c r="G12" s="4"/>
    </row>
    <row r="13" spans="1:8" s="3" customFormat="1" x14ac:dyDescent="0.2">
      <c r="G13" s="4"/>
    </row>
    <row r="14" spans="1:8" s="3" customFormat="1" x14ac:dyDescent="0.2">
      <c r="G14" s="4"/>
    </row>
    <row r="15" spans="1:8" s="3" customFormat="1" x14ac:dyDescent="0.2">
      <c r="G15" s="4"/>
    </row>
    <row r="16" spans="1:8" s="3" customFormat="1" x14ac:dyDescent="0.2">
      <c r="G16" s="4"/>
    </row>
    <row r="17" spans="7:7" s="3" customFormat="1" x14ac:dyDescent="0.2">
      <c r="G17" s="4"/>
    </row>
    <row r="18" spans="7:7" s="3" customFormat="1" x14ac:dyDescent="0.2">
      <c r="G18" s="4"/>
    </row>
    <row r="19" spans="7:7" s="3" customFormat="1" x14ac:dyDescent="0.2">
      <c r="G19" s="4"/>
    </row>
    <row r="20" spans="7:7" s="3" customFormat="1" x14ac:dyDescent="0.2">
      <c r="G20" s="4"/>
    </row>
    <row r="21" spans="7:7" s="3" customFormat="1" x14ac:dyDescent="0.2">
      <c r="G21" s="4"/>
    </row>
    <row r="22" spans="7:7" s="3" customFormat="1" x14ac:dyDescent="0.2">
      <c r="G22" s="4"/>
    </row>
    <row r="23" spans="7:7" s="3" customFormat="1" x14ac:dyDescent="0.2">
      <c r="G23" s="4"/>
    </row>
    <row r="24" spans="7:7" s="3" customFormat="1" x14ac:dyDescent="0.2">
      <c r="G24" s="4"/>
    </row>
    <row r="25" spans="7:7" s="3" customFormat="1" x14ac:dyDescent="0.2">
      <c r="G25" s="4"/>
    </row>
    <row r="26" spans="7:7" s="3" customFormat="1" x14ac:dyDescent="0.2">
      <c r="G26" s="4"/>
    </row>
    <row r="27" spans="7:7" s="3" customFormat="1" x14ac:dyDescent="0.2">
      <c r="G27" s="4"/>
    </row>
    <row r="28" spans="7:7" s="3" customFormat="1" x14ac:dyDescent="0.2">
      <c r="G28" s="4"/>
    </row>
    <row r="29" spans="7:7" s="3" customFormat="1" x14ac:dyDescent="0.2">
      <c r="G29" s="4"/>
    </row>
    <row r="30" spans="7:7" s="3" customFormat="1" x14ac:dyDescent="0.2">
      <c r="G30" s="4"/>
    </row>
    <row r="31" spans="7:7" s="3" customFormat="1" x14ac:dyDescent="0.2">
      <c r="G31" s="4"/>
    </row>
    <row r="32" spans="7:7" s="3" customFormat="1" x14ac:dyDescent="0.2">
      <c r="G32" s="4"/>
    </row>
    <row r="33" spans="7:7" s="3" customFormat="1" x14ac:dyDescent="0.2">
      <c r="G33" s="4"/>
    </row>
    <row r="34" spans="7:7" s="3" customFormat="1" x14ac:dyDescent="0.2">
      <c r="G34" s="4"/>
    </row>
    <row r="35" spans="7:7" x14ac:dyDescent="0.2">
      <c r="G35" s="5"/>
    </row>
    <row r="36" spans="7:7" x14ac:dyDescent="0.2">
      <c r="G36"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A3" sqref="A3"/>
    </sheetView>
  </sheetViews>
  <sheetFormatPr defaultRowHeight="12.75" x14ac:dyDescent="0.2"/>
  <cols>
    <col min="1" max="1" width="19.28515625" customWidth="1"/>
    <col min="2" max="2" width="22.28515625" customWidth="1"/>
    <col min="3" max="3" width="36.5703125" customWidth="1"/>
    <col min="4" max="4" width="15" style="32" customWidth="1"/>
    <col min="5" max="5" width="14" style="32" bestFit="1" customWidth="1"/>
    <col min="6" max="6" width="15.5703125" style="32" customWidth="1"/>
    <col min="7" max="7" width="16.85546875" style="32" customWidth="1"/>
    <col min="8" max="8" width="40.42578125" customWidth="1"/>
  </cols>
  <sheetData>
    <row r="1" spans="1:11" ht="20.25" x14ac:dyDescent="0.3">
      <c r="A1" s="42" t="s">
        <v>171</v>
      </c>
    </row>
    <row r="2" spans="1:11" ht="18" x14ac:dyDescent="0.25">
      <c r="A2" s="43" t="s">
        <v>11</v>
      </c>
    </row>
    <row r="3" spans="1:11" ht="15" x14ac:dyDescent="0.2">
      <c r="A3" s="44">
        <f ca="1">TODAY()</f>
        <v>41886</v>
      </c>
    </row>
    <row r="5" spans="1:11" ht="15.75" x14ac:dyDescent="0.25">
      <c r="A5" s="58" t="s">
        <v>195</v>
      </c>
      <c r="B5" s="49">
        <v>4304000</v>
      </c>
    </row>
    <row r="7" spans="1:11" s="2" customFormat="1" ht="27" customHeight="1" x14ac:dyDescent="0.2">
      <c r="A7" s="28" t="s">
        <v>0</v>
      </c>
      <c r="B7" s="28" t="s">
        <v>1</v>
      </c>
      <c r="C7" s="28" t="s">
        <v>2</v>
      </c>
      <c r="D7" s="33" t="s">
        <v>3</v>
      </c>
      <c r="E7" s="33" t="s">
        <v>4</v>
      </c>
      <c r="F7" s="33" t="s">
        <v>5</v>
      </c>
      <c r="G7" s="33" t="s">
        <v>6</v>
      </c>
      <c r="H7" s="28" t="s">
        <v>7</v>
      </c>
    </row>
    <row r="8" spans="1:11" s="3" customFormat="1" ht="69.75" customHeight="1" x14ac:dyDescent="0.2">
      <c r="A8" s="29" t="s">
        <v>19</v>
      </c>
      <c r="B8" s="29" t="s">
        <v>163</v>
      </c>
      <c r="C8" s="29" t="s">
        <v>164</v>
      </c>
      <c r="D8" s="34" t="s">
        <v>20</v>
      </c>
      <c r="E8" s="35">
        <v>37043</v>
      </c>
      <c r="F8" s="36">
        <v>0.75</v>
      </c>
      <c r="G8" s="39">
        <v>37043</v>
      </c>
      <c r="H8" s="29" t="s">
        <v>122</v>
      </c>
      <c r="I8" s="30"/>
      <c r="J8" s="30"/>
    </row>
    <row r="9" spans="1:11" s="3" customFormat="1" ht="69.75" customHeight="1" x14ac:dyDescent="0.2">
      <c r="A9" s="29" t="s">
        <v>29</v>
      </c>
      <c r="B9" s="29" t="s">
        <v>30</v>
      </c>
      <c r="C9" s="29" t="s">
        <v>109</v>
      </c>
      <c r="D9" s="34" t="s">
        <v>18</v>
      </c>
      <c r="E9" s="35">
        <v>37047</v>
      </c>
      <c r="F9" s="36">
        <v>0.75</v>
      </c>
      <c r="G9" s="39">
        <v>37043</v>
      </c>
      <c r="H9" s="29" t="s">
        <v>158</v>
      </c>
      <c r="I9" s="30"/>
      <c r="J9" s="30"/>
    </row>
    <row r="10" spans="1:11" s="3" customFormat="1" ht="69.75" customHeight="1" x14ac:dyDescent="0.2">
      <c r="A10" s="29" t="s">
        <v>89</v>
      </c>
      <c r="B10" s="29" t="s">
        <v>90</v>
      </c>
      <c r="C10" s="31" t="s">
        <v>115</v>
      </c>
      <c r="D10" s="34" t="s">
        <v>31</v>
      </c>
      <c r="E10" s="35">
        <v>37048</v>
      </c>
      <c r="F10" s="36">
        <v>0.75</v>
      </c>
      <c r="G10" s="39">
        <v>37043</v>
      </c>
      <c r="H10" s="29" t="s">
        <v>169</v>
      </c>
      <c r="I10" s="30"/>
      <c r="J10" s="30"/>
    </row>
    <row r="11" spans="1:11" s="3" customFormat="1" ht="69.75" customHeight="1" x14ac:dyDescent="0.2">
      <c r="A11" s="29" t="s">
        <v>32</v>
      </c>
      <c r="B11" s="29" t="s">
        <v>33</v>
      </c>
      <c r="C11" s="29" t="s">
        <v>34</v>
      </c>
      <c r="D11" s="34" t="s">
        <v>35</v>
      </c>
      <c r="E11" s="35">
        <v>37048</v>
      </c>
      <c r="F11" s="36">
        <v>0.5</v>
      </c>
      <c r="G11" s="39">
        <v>37104</v>
      </c>
      <c r="H11" s="31" t="s">
        <v>170</v>
      </c>
      <c r="I11" s="30"/>
      <c r="J11" s="30"/>
    </row>
    <row r="12" spans="1:11" s="3" customFormat="1" ht="69.75" customHeight="1" x14ac:dyDescent="0.2">
      <c r="A12" s="29" t="s">
        <v>21</v>
      </c>
      <c r="B12" s="29" t="s">
        <v>16</v>
      </c>
      <c r="C12" s="29" t="s">
        <v>22</v>
      </c>
      <c r="D12" s="34" t="s">
        <v>23</v>
      </c>
      <c r="E12" s="35" t="s">
        <v>91</v>
      </c>
      <c r="F12" s="36">
        <v>0.5</v>
      </c>
      <c r="G12" s="39">
        <v>37104</v>
      </c>
      <c r="H12" s="29" t="s">
        <v>159</v>
      </c>
      <c r="I12" s="30"/>
      <c r="J12" s="30"/>
      <c r="K12" s="30"/>
    </row>
    <row r="13" spans="1:11" s="3" customFormat="1" ht="69.75" customHeight="1" x14ac:dyDescent="0.2">
      <c r="A13" s="29" t="s">
        <v>92</v>
      </c>
      <c r="B13" s="29" t="s">
        <v>92</v>
      </c>
      <c r="C13" s="29" t="s">
        <v>93</v>
      </c>
      <c r="D13" s="34" t="s">
        <v>94</v>
      </c>
      <c r="E13" s="35">
        <v>37021</v>
      </c>
      <c r="F13" s="36">
        <v>0.25</v>
      </c>
      <c r="G13" s="39">
        <v>37104</v>
      </c>
      <c r="H13" s="31" t="s">
        <v>133</v>
      </c>
      <c r="I13" s="30"/>
      <c r="J13" s="30"/>
      <c r="K13" s="30"/>
    </row>
    <row r="14" spans="1:11" s="3" customFormat="1" ht="69.75" customHeight="1" x14ac:dyDescent="0.2">
      <c r="A14" s="29" t="s">
        <v>116</v>
      </c>
      <c r="B14" s="29" t="s">
        <v>117</v>
      </c>
      <c r="C14" s="29" t="s">
        <v>118</v>
      </c>
      <c r="D14" s="34" t="s">
        <v>94</v>
      </c>
      <c r="E14" s="35">
        <v>37046</v>
      </c>
      <c r="F14" s="36">
        <v>0.5</v>
      </c>
      <c r="G14" s="39">
        <v>37104</v>
      </c>
      <c r="H14" s="29" t="s">
        <v>160</v>
      </c>
      <c r="I14" s="30"/>
      <c r="J14" s="30"/>
      <c r="K14" s="30"/>
    </row>
    <row r="15" spans="1:11" s="3" customFormat="1" ht="69.75" customHeight="1" x14ac:dyDescent="0.2">
      <c r="A15" s="29" t="s">
        <v>36</v>
      </c>
      <c r="B15" s="29" t="s">
        <v>37</v>
      </c>
      <c r="C15" s="31" t="s">
        <v>165</v>
      </c>
      <c r="D15" s="34" t="s">
        <v>20</v>
      </c>
      <c r="E15" s="35">
        <v>37046</v>
      </c>
      <c r="F15" s="36">
        <v>0.5</v>
      </c>
      <c r="G15" s="39">
        <v>37135</v>
      </c>
      <c r="H15" s="29" t="s">
        <v>134</v>
      </c>
      <c r="I15" s="30"/>
      <c r="J15" s="30"/>
      <c r="K15" s="30"/>
    </row>
    <row r="16" spans="1:11" s="3" customFormat="1" ht="69.75" customHeight="1" x14ac:dyDescent="0.2">
      <c r="A16" s="29" t="s">
        <v>38</v>
      </c>
      <c r="B16" s="29" t="s">
        <v>39</v>
      </c>
      <c r="C16" s="29" t="s">
        <v>40</v>
      </c>
      <c r="D16" s="34" t="s">
        <v>45</v>
      </c>
      <c r="E16" s="35">
        <v>37054</v>
      </c>
      <c r="F16" s="36">
        <v>0.25</v>
      </c>
      <c r="G16" s="39">
        <v>37135</v>
      </c>
      <c r="H16" s="29" t="s">
        <v>98</v>
      </c>
      <c r="I16" s="30"/>
      <c r="J16" s="30"/>
      <c r="K16" s="30"/>
    </row>
    <row r="17" spans="1:11" s="3" customFormat="1" ht="69.75" customHeight="1" x14ac:dyDescent="0.2">
      <c r="A17" s="29" t="s">
        <v>41</v>
      </c>
      <c r="B17" s="29" t="s">
        <v>41</v>
      </c>
      <c r="C17" s="29" t="s">
        <v>99</v>
      </c>
      <c r="D17" s="34" t="s">
        <v>100</v>
      </c>
      <c r="E17" s="35">
        <v>37015</v>
      </c>
      <c r="F17" s="36">
        <v>0.25</v>
      </c>
      <c r="G17" s="39">
        <v>37196</v>
      </c>
      <c r="H17" s="29" t="s">
        <v>97</v>
      </c>
      <c r="I17" s="30"/>
      <c r="J17" s="30"/>
      <c r="K17" s="30"/>
    </row>
    <row r="18" spans="1:11" s="3" customFormat="1" ht="69.75" customHeight="1" x14ac:dyDescent="0.2">
      <c r="A18" s="29" t="s">
        <v>42</v>
      </c>
      <c r="B18" s="29" t="s">
        <v>42</v>
      </c>
      <c r="C18" s="31" t="s">
        <v>161</v>
      </c>
      <c r="D18" s="34" t="s">
        <v>45</v>
      </c>
      <c r="E18" s="35">
        <v>37054</v>
      </c>
      <c r="F18" s="36">
        <v>0.25</v>
      </c>
      <c r="G18" s="39">
        <v>37135</v>
      </c>
      <c r="H18" s="29" t="s">
        <v>167</v>
      </c>
      <c r="I18" s="30"/>
      <c r="J18" s="30"/>
      <c r="K18" s="30"/>
    </row>
    <row r="19" spans="1:11" s="3" customFormat="1" ht="69.75" customHeight="1" x14ac:dyDescent="0.2">
      <c r="A19" s="29" t="s">
        <v>110</v>
      </c>
      <c r="B19" s="29" t="s">
        <v>110</v>
      </c>
      <c r="C19" s="31" t="s">
        <v>123</v>
      </c>
      <c r="D19" s="34" t="s">
        <v>45</v>
      </c>
      <c r="E19" s="35">
        <v>37047</v>
      </c>
      <c r="F19" s="36">
        <v>0.25</v>
      </c>
      <c r="G19" s="39">
        <v>37165</v>
      </c>
      <c r="H19" s="29" t="s">
        <v>166</v>
      </c>
      <c r="I19" s="30"/>
      <c r="J19" s="30"/>
      <c r="K19" s="30"/>
    </row>
    <row r="20" spans="1:11" s="3" customFormat="1" ht="69.75" customHeight="1" x14ac:dyDescent="0.2">
      <c r="A20" s="29" t="s">
        <v>43</v>
      </c>
      <c r="B20" s="29" t="s">
        <v>44</v>
      </c>
      <c r="C20" s="29" t="s">
        <v>101</v>
      </c>
      <c r="D20" s="34" t="s">
        <v>45</v>
      </c>
      <c r="E20" s="35">
        <v>37022</v>
      </c>
      <c r="F20" s="36">
        <v>0.5</v>
      </c>
      <c r="G20" s="39">
        <v>37196</v>
      </c>
      <c r="H20" s="29" t="s">
        <v>119</v>
      </c>
      <c r="I20" s="30"/>
      <c r="J20" s="30"/>
      <c r="K20" s="30"/>
    </row>
    <row r="21" spans="1:11" s="3" customFormat="1" ht="69.75" customHeight="1" x14ac:dyDescent="0.2">
      <c r="A21" s="29" t="s">
        <v>102</v>
      </c>
      <c r="B21" s="29" t="s">
        <v>103</v>
      </c>
      <c r="C21" s="29" t="s">
        <v>162</v>
      </c>
      <c r="D21" s="34" t="s">
        <v>94</v>
      </c>
      <c r="E21" s="35">
        <v>37046</v>
      </c>
      <c r="F21" s="36">
        <v>0.25</v>
      </c>
      <c r="G21" s="39">
        <v>37196</v>
      </c>
      <c r="H21" s="31" t="s">
        <v>135</v>
      </c>
      <c r="I21" s="30"/>
      <c r="J21" s="30"/>
      <c r="K21" s="30"/>
    </row>
    <row r="22" spans="1:11" s="3" customFormat="1" ht="69.75" customHeight="1" x14ac:dyDescent="0.2">
      <c r="A22" s="29" t="s">
        <v>26</v>
      </c>
      <c r="B22" s="29" t="s">
        <v>27</v>
      </c>
      <c r="C22" s="29" t="s">
        <v>28</v>
      </c>
      <c r="D22" s="34" t="s">
        <v>96</v>
      </c>
      <c r="E22" s="37">
        <v>37046</v>
      </c>
      <c r="F22" s="36">
        <v>0.75</v>
      </c>
      <c r="G22" s="39">
        <v>37226</v>
      </c>
      <c r="H22" s="29" t="s">
        <v>114</v>
      </c>
      <c r="I22" s="30"/>
      <c r="J22" s="30"/>
    </row>
    <row r="23" spans="1:11" s="3" customFormat="1" ht="69.75" customHeight="1" x14ac:dyDescent="0.2">
      <c r="A23" s="29" t="s">
        <v>24</v>
      </c>
      <c r="B23" s="29" t="s">
        <v>16</v>
      </c>
      <c r="C23" s="29" t="s">
        <v>25</v>
      </c>
      <c r="D23" s="34" t="s">
        <v>23</v>
      </c>
      <c r="E23" s="35" t="s">
        <v>91</v>
      </c>
      <c r="F23" s="36">
        <v>0.25</v>
      </c>
      <c r="G23" s="39">
        <v>37226</v>
      </c>
      <c r="H23" s="29" t="s">
        <v>168</v>
      </c>
      <c r="I23" s="30"/>
      <c r="J23" s="30"/>
      <c r="K23" s="30"/>
    </row>
    <row r="24" spans="1:11" s="3" customFormat="1" ht="69.75" customHeight="1" x14ac:dyDescent="0.2">
      <c r="A24" s="29" t="s">
        <v>124</v>
      </c>
      <c r="B24" s="29" t="s">
        <v>125</v>
      </c>
      <c r="C24" s="29" t="s">
        <v>126</v>
      </c>
      <c r="D24" s="34" t="s">
        <v>94</v>
      </c>
      <c r="E24" s="37">
        <v>37047</v>
      </c>
      <c r="F24" s="36">
        <v>0.25</v>
      </c>
      <c r="G24" s="39">
        <v>37226</v>
      </c>
      <c r="H24" s="29" t="s">
        <v>136</v>
      </c>
      <c r="I24" s="30"/>
      <c r="J24" s="30"/>
      <c r="K24" s="30"/>
    </row>
    <row r="25" spans="1:11" s="3" customFormat="1" x14ac:dyDescent="0.2">
      <c r="D25" s="38"/>
      <c r="E25" s="38"/>
      <c r="F25" s="38"/>
      <c r="G25" s="40"/>
    </row>
    <row r="26" spans="1:11" s="3" customFormat="1" x14ac:dyDescent="0.2">
      <c r="D26" s="38"/>
      <c r="E26" s="38"/>
      <c r="F26" s="38"/>
      <c r="G26" s="40"/>
    </row>
    <row r="27" spans="1:11" s="3" customFormat="1" x14ac:dyDescent="0.2">
      <c r="D27" s="38"/>
      <c r="E27" s="38"/>
      <c r="F27" s="38"/>
      <c r="G27" s="40"/>
    </row>
    <row r="28" spans="1:11" s="3" customFormat="1" x14ac:dyDescent="0.2">
      <c r="D28" s="38"/>
      <c r="E28" s="38"/>
      <c r="F28" s="38"/>
      <c r="G28" s="40"/>
    </row>
    <row r="29" spans="1:11" s="3" customFormat="1" x14ac:dyDescent="0.2">
      <c r="D29" s="38"/>
      <c r="E29" s="38"/>
      <c r="F29" s="38"/>
      <c r="G29" s="40"/>
    </row>
    <row r="30" spans="1:11" s="3" customFormat="1" x14ac:dyDescent="0.2">
      <c r="D30" s="38"/>
      <c r="E30" s="38"/>
      <c r="F30" s="38"/>
      <c r="G30" s="40"/>
    </row>
    <row r="31" spans="1:11" s="3" customFormat="1" x14ac:dyDescent="0.2">
      <c r="D31" s="38"/>
      <c r="E31" s="38"/>
      <c r="F31" s="38"/>
      <c r="G31" s="40"/>
    </row>
    <row r="32" spans="1:11" s="3" customFormat="1" x14ac:dyDescent="0.2">
      <c r="D32" s="38"/>
      <c r="E32" s="38"/>
      <c r="F32" s="38"/>
      <c r="G32" s="40"/>
    </row>
    <row r="33" spans="4:7" s="3" customFormat="1" x14ac:dyDescent="0.2">
      <c r="D33" s="38"/>
      <c r="E33" s="38"/>
      <c r="F33" s="38"/>
      <c r="G33" s="40"/>
    </row>
    <row r="34" spans="4:7" s="3" customFormat="1" x14ac:dyDescent="0.2">
      <c r="D34" s="38"/>
      <c r="E34" s="38"/>
      <c r="F34" s="38"/>
      <c r="G34" s="40"/>
    </row>
    <row r="35" spans="4:7" x14ac:dyDescent="0.2">
      <c r="G35" s="41"/>
    </row>
    <row r="36" spans="4:7" x14ac:dyDescent="0.2">
      <c r="G36" s="41"/>
    </row>
    <row r="37" spans="4:7" x14ac:dyDescent="0.2">
      <c r="G37" s="41"/>
    </row>
    <row r="38" spans="4:7" x14ac:dyDescent="0.2">
      <c r="G38" s="41"/>
    </row>
    <row r="39" spans="4:7" x14ac:dyDescent="0.2">
      <c r="G39" s="41"/>
    </row>
    <row r="40" spans="4:7" x14ac:dyDescent="0.2">
      <c r="G40" s="41"/>
    </row>
    <row r="41" spans="4:7" x14ac:dyDescent="0.2">
      <c r="G41" s="41"/>
    </row>
    <row r="42" spans="4:7" x14ac:dyDescent="0.2">
      <c r="G42" s="41"/>
    </row>
    <row r="43" spans="4:7" x14ac:dyDescent="0.2">
      <c r="G43" s="41"/>
    </row>
    <row r="44" spans="4:7" x14ac:dyDescent="0.2">
      <c r="G44" s="41"/>
    </row>
    <row r="45" spans="4:7" x14ac:dyDescent="0.2">
      <c r="G45" s="41"/>
    </row>
    <row r="46" spans="4:7" x14ac:dyDescent="0.2">
      <c r="G46" s="41"/>
    </row>
    <row r="47" spans="4:7" x14ac:dyDescent="0.2">
      <c r="G47" s="41"/>
    </row>
    <row r="48" spans="4:7" x14ac:dyDescent="0.2">
      <c r="G48" s="41"/>
    </row>
    <row r="49" spans="7:7" x14ac:dyDescent="0.2">
      <c r="G49" s="41"/>
    </row>
    <row r="50" spans="7:7" x14ac:dyDescent="0.2">
      <c r="G50" s="41"/>
    </row>
  </sheetData>
  <phoneticPr fontId="0" type="noConversion"/>
  <pageMargins left="0.5" right="0.5" top="0.5" bottom="0.5" header="0.5" footer="0.5"/>
  <pageSetup scale="65" orientation="landscape" r:id="rId1"/>
  <headerFooter alignWithMargins="0"/>
  <rowBreaks count="1" manualBreakCount="1">
    <brk id="15"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A2" sqref="A2"/>
    </sheetView>
  </sheetViews>
  <sheetFormatPr defaultRowHeight="12.75" x14ac:dyDescent="0.2"/>
  <cols>
    <col min="1" max="1" width="15" customWidth="1"/>
    <col min="2" max="2" width="19.140625" customWidth="1"/>
    <col min="3" max="3" width="32.5703125" customWidth="1"/>
    <col min="4" max="4" width="10.5703125" customWidth="1"/>
    <col min="5" max="5" width="13.85546875" customWidth="1"/>
    <col min="6" max="6" width="11.42578125" customWidth="1"/>
    <col min="7" max="7" width="17.42578125" customWidth="1"/>
    <col min="8" max="8" width="34.85546875" customWidth="1"/>
  </cols>
  <sheetData>
    <row r="1" spans="1:8" x14ac:dyDescent="0.2">
      <c r="A1" s="1" t="s">
        <v>200</v>
      </c>
    </row>
    <row r="2" spans="1:8" x14ac:dyDescent="0.2">
      <c r="A2" s="1" t="s">
        <v>12</v>
      </c>
    </row>
    <row r="4" spans="1:8" ht="15.75" x14ac:dyDescent="0.25">
      <c r="A4" s="58" t="s">
        <v>195</v>
      </c>
      <c r="B4" s="49">
        <v>375000</v>
      </c>
    </row>
    <row r="6" spans="1:8" ht="38.25" customHeight="1" x14ac:dyDescent="0.2">
      <c r="A6" s="12" t="s">
        <v>0</v>
      </c>
      <c r="B6" s="12" t="s">
        <v>1</v>
      </c>
      <c r="C6" s="12" t="s">
        <v>2</v>
      </c>
      <c r="D6" s="12" t="s">
        <v>3</v>
      </c>
      <c r="E6" s="12" t="s">
        <v>4</v>
      </c>
      <c r="F6" s="12" t="s">
        <v>5</v>
      </c>
      <c r="G6" s="12" t="s">
        <v>6</v>
      </c>
      <c r="H6" s="12" t="s">
        <v>7</v>
      </c>
    </row>
    <row r="7" spans="1:8" ht="42.75" customHeight="1" x14ac:dyDescent="0.2">
      <c r="A7" s="7" t="s">
        <v>13</v>
      </c>
      <c r="B7" s="7" t="s">
        <v>14</v>
      </c>
      <c r="C7" s="7" t="s">
        <v>143</v>
      </c>
      <c r="D7" s="7">
        <v>75</v>
      </c>
      <c r="E7" s="9">
        <v>37048</v>
      </c>
      <c r="F7" s="10">
        <v>0.5</v>
      </c>
      <c r="G7" s="11">
        <v>37104</v>
      </c>
      <c r="H7" s="7"/>
    </row>
    <row r="8" spans="1:8" ht="54.75" customHeight="1" x14ac:dyDescent="0.2">
      <c r="A8" s="7" t="s">
        <v>17</v>
      </c>
      <c r="B8" s="7" t="s">
        <v>14</v>
      </c>
      <c r="C8" s="7" t="s">
        <v>144</v>
      </c>
      <c r="D8" s="7">
        <v>500</v>
      </c>
      <c r="E8" s="9">
        <v>37050</v>
      </c>
      <c r="F8" s="10">
        <v>0.4</v>
      </c>
      <c r="G8" s="11">
        <v>37104</v>
      </c>
      <c r="H8" s="7" t="s">
        <v>145</v>
      </c>
    </row>
    <row r="9" spans="1:8" ht="85.5" customHeight="1" x14ac:dyDescent="0.2">
      <c r="A9" s="7"/>
      <c r="B9" s="7" t="s">
        <v>15</v>
      </c>
      <c r="C9" s="7" t="s">
        <v>146</v>
      </c>
      <c r="D9" s="26">
        <v>1500</v>
      </c>
      <c r="E9" s="9">
        <v>37053</v>
      </c>
      <c r="F9" s="10">
        <v>0.4</v>
      </c>
      <c r="G9" s="11">
        <v>37135</v>
      </c>
      <c r="H9" s="7" t="s">
        <v>147</v>
      </c>
    </row>
    <row r="10" spans="1:8" ht="81" customHeight="1" x14ac:dyDescent="0.2">
      <c r="A10" s="7" t="s">
        <v>148</v>
      </c>
      <c r="B10" s="7" t="s">
        <v>149</v>
      </c>
      <c r="C10" s="7" t="s">
        <v>150</v>
      </c>
      <c r="D10" s="26">
        <v>1500</v>
      </c>
      <c r="E10" s="9">
        <v>37049</v>
      </c>
      <c r="F10" s="10">
        <v>0.35</v>
      </c>
      <c r="G10" s="11">
        <v>37165</v>
      </c>
      <c r="H10" s="7" t="s">
        <v>151</v>
      </c>
    </row>
    <row r="11" spans="1:8" ht="69.75" customHeight="1" x14ac:dyDescent="0.2">
      <c r="A11" s="7"/>
      <c r="B11" s="7" t="s">
        <v>104</v>
      </c>
      <c r="C11" s="7" t="s">
        <v>152</v>
      </c>
      <c r="D11" s="27">
        <v>1000</v>
      </c>
      <c r="E11" s="9">
        <v>37035</v>
      </c>
      <c r="F11" s="10">
        <v>0.45</v>
      </c>
      <c r="G11" s="11">
        <v>37196</v>
      </c>
      <c r="H11" s="7" t="s">
        <v>153</v>
      </c>
    </row>
    <row r="12" spans="1:8" ht="104.25" customHeight="1" x14ac:dyDescent="0.2">
      <c r="A12" s="7"/>
      <c r="B12" s="7" t="s">
        <v>105</v>
      </c>
      <c r="C12" s="7" t="s">
        <v>152</v>
      </c>
      <c r="D12" s="27">
        <v>1000</v>
      </c>
      <c r="E12" s="9">
        <v>37027</v>
      </c>
      <c r="F12" s="10">
        <v>0.4</v>
      </c>
      <c r="G12" s="11">
        <v>37196</v>
      </c>
      <c r="H12" s="7" t="s">
        <v>154</v>
      </c>
    </row>
    <row r="13" spans="1:8" ht="42.75" customHeight="1" x14ac:dyDescent="0.2">
      <c r="A13" s="7"/>
      <c r="B13" s="7" t="s">
        <v>131</v>
      </c>
      <c r="C13" s="7" t="s">
        <v>152</v>
      </c>
      <c r="D13" s="27">
        <v>1000</v>
      </c>
      <c r="E13" s="9">
        <v>37047</v>
      </c>
      <c r="F13" s="10">
        <v>0.4</v>
      </c>
      <c r="G13" s="11">
        <v>37196</v>
      </c>
      <c r="H13" s="7" t="s">
        <v>155</v>
      </c>
    </row>
    <row r="14" spans="1:8" ht="31.5" customHeight="1" x14ac:dyDescent="0.2">
      <c r="A14" s="7"/>
      <c r="B14" s="7" t="s">
        <v>132</v>
      </c>
      <c r="C14" s="7" t="s">
        <v>152</v>
      </c>
      <c r="D14" s="27">
        <v>2000</v>
      </c>
      <c r="E14" s="9">
        <v>37040</v>
      </c>
      <c r="F14" s="10">
        <v>0.3</v>
      </c>
      <c r="G14" s="11">
        <v>37226</v>
      </c>
      <c r="H14" s="7" t="s">
        <v>156</v>
      </c>
    </row>
    <row r="15" spans="1:8" ht="29.25" customHeight="1" x14ac:dyDescent="0.2">
      <c r="A15" s="7"/>
      <c r="B15" s="7" t="s">
        <v>106</v>
      </c>
      <c r="C15" s="7" t="s">
        <v>152</v>
      </c>
      <c r="D15" s="27">
        <v>1000</v>
      </c>
      <c r="E15" s="9">
        <v>36999</v>
      </c>
      <c r="F15" s="10">
        <v>0.3</v>
      </c>
      <c r="G15" s="11">
        <v>37288</v>
      </c>
      <c r="H15" s="7" t="s">
        <v>156</v>
      </c>
    </row>
    <row r="16" spans="1:8" ht="102.75" customHeight="1" x14ac:dyDescent="0.2">
      <c r="A16" s="7"/>
      <c r="B16" s="7" t="s">
        <v>108</v>
      </c>
      <c r="C16" s="7" t="s">
        <v>152</v>
      </c>
      <c r="D16" s="27">
        <v>1000</v>
      </c>
      <c r="E16" s="9">
        <v>37047</v>
      </c>
      <c r="F16" s="10">
        <v>0.3</v>
      </c>
      <c r="G16" s="11">
        <v>37289</v>
      </c>
      <c r="H16" s="7" t="s">
        <v>157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Executive</vt:lpstr>
      <vt:lpstr>Bridgeline</vt:lpstr>
      <vt:lpstr>E-Commerce</vt:lpstr>
      <vt:lpstr>Wellhead</vt:lpstr>
      <vt:lpstr>Offshore</vt:lpstr>
      <vt:lpstr>Compression</vt:lpstr>
      <vt:lpstr>Storage </vt:lpstr>
      <vt:lpstr>Compression!Print_Area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Felienne</cp:lastModifiedBy>
  <cp:lastPrinted>2001-06-13T18:11:47Z</cp:lastPrinted>
  <dcterms:created xsi:type="dcterms:W3CDTF">2001-04-23T21:43:52Z</dcterms:created>
  <dcterms:modified xsi:type="dcterms:W3CDTF">2014-09-04T09:52:26Z</dcterms:modified>
</cp:coreProperties>
</file>