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015" windowHeight="8580"/>
  </bookViews>
  <sheets>
    <sheet name="1Q" sheetId="2" r:id="rId1"/>
    <sheet name="2Q" sheetId="5" r:id="rId2"/>
    <sheet name="3Q" sheetId="6" r:id="rId3"/>
    <sheet name="Summary" sheetId="7" r:id="rId4"/>
  </sheets>
  <definedNames>
    <definedName name="_xlnm.Print_Area" localSheetId="0">'1Q'!$A$1:$AE$59</definedName>
    <definedName name="_xlnm.Print_Area" localSheetId="1">'2Q'!$A$1:$AE$58</definedName>
    <definedName name="_xlnm.Print_Area" localSheetId="2">'3Q'!$A$1:$AK$66</definedName>
    <definedName name="_xlnm.Print_Area" localSheetId="3">Summary!$A$1:$AK$59</definedName>
  </definedNames>
  <calcPr calcId="152511"/>
</workbook>
</file>

<file path=xl/calcChain.xml><?xml version="1.0" encoding="utf-8"?>
<calcChain xmlns="http://schemas.openxmlformats.org/spreadsheetml/2006/main">
  <c r="AE5" i="2" l="1"/>
  <c r="AE6" i="2"/>
  <c r="AE28" i="2" s="1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D28" i="2"/>
  <c r="G28" i="2"/>
  <c r="J28" i="2"/>
  <c r="J44" i="2" s="1"/>
  <c r="M28" i="2"/>
  <c r="M44" i="2" s="1"/>
  <c r="P28" i="2"/>
  <c r="S28" i="2"/>
  <c r="S44" i="2" s="1"/>
  <c r="V28" i="2"/>
  <c r="V44" i="2" s="1"/>
  <c r="Y28" i="2"/>
  <c r="AB28" i="2"/>
  <c r="AE30" i="2"/>
  <c r="D31" i="2"/>
  <c r="AE31" i="2" s="1"/>
  <c r="AE32" i="2"/>
  <c r="D33" i="2"/>
  <c r="D33" i="7" s="1"/>
  <c r="AK33" i="7" s="1"/>
  <c r="G34" i="2"/>
  <c r="J34" i="2"/>
  <c r="M34" i="2"/>
  <c r="P34" i="2"/>
  <c r="S34" i="2"/>
  <c r="V34" i="2"/>
  <c r="Y34" i="2"/>
  <c r="AB34" i="2"/>
  <c r="AE36" i="2"/>
  <c r="AE42" i="2" s="1"/>
  <c r="AE37" i="2"/>
  <c r="AE38" i="2"/>
  <c r="AE39" i="2"/>
  <c r="AE40" i="2"/>
  <c r="AE41" i="2"/>
  <c r="D42" i="2"/>
  <c r="G42" i="2"/>
  <c r="J42" i="2"/>
  <c r="M42" i="2"/>
  <c r="P42" i="2"/>
  <c r="S42" i="2"/>
  <c r="V42" i="2"/>
  <c r="Y42" i="2"/>
  <c r="AB42" i="2"/>
  <c r="G44" i="2"/>
  <c r="P44" i="2"/>
  <c r="Y44" i="2"/>
  <c r="AB44" i="2"/>
  <c r="D5" i="5"/>
  <c r="AE5" i="5"/>
  <c r="D6" i="5"/>
  <c r="D6" i="7" s="1"/>
  <c r="AK6" i="7" s="1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G28" i="5"/>
  <c r="G44" i="5" s="1"/>
  <c r="J28" i="5"/>
  <c r="M28" i="5"/>
  <c r="P28" i="5"/>
  <c r="S28" i="5"/>
  <c r="S44" i="5" s="1"/>
  <c r="V28" i="5"/>
  <c r="Y28" i="5"/>
  <c r="AB28" i="5"/>
  <c r="AB44" i="5" s="1"/>
  <c r="AE30" i="5"/>
  <c r="D31" i="5"/>
  <c r="AE31" i="5" s="1"/>
  <c r="AE32" i="5"/>
  <c r="D33" i="5"/>
  <c r="AE33" i="5" s="1"/>
  <c r="G34" i="5"/>
  <c r="J34" i="5"/>
  <c r="M34" i="5"/>
  <c r="P34" i="5"/>
  <c r="S34" i="5"/>
  <c r="V34" i="5"/>
  <c r="Y34" i="5"/>
  <c r="AB34" i="5"/>
  <c r="AE36" i="5"/>
  <c r="AE37" i="5"/>
  <c r="AE42" i="5" s="1"/>
  <c r="AE38" i="5"/>
  <c r="AE39" i="5"/>
  <c r="D40" i="5"/>
  <c r="AE40" i="5" s="1"/>
  <c r="AE41" i="5"/>
  <c r="D42" i="5"/>
  <c r="G42" i="5"/>
  <c r="J42" i="5"/>
  <c r="M42" i="5"/>
  <c r="P42" i="5"/>
  <c r="P44" i="5" s="1"/>
  <c r="S42" i="5"/>
  <c r="V42" i="5"/>
  <c r="Y42" i="5"/>
  <c r="Y44" i="5" s="1"/>
  <c r="AB42" i="5"/>
  <c r="J44" i="5"/>
  <c r="M44" i="5"/>
  <c r="V44" i="5"/>
  <c r="AK5" i="6"/>
  <c r="AK28" i="6" s="1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D28" i="6"/>
  <c r="G28" i="6"/>
  <c r="J28" i="6"/>
  <c r="M28" i="6"/>
  <c r="P28" i="6"/>
  <c r="S28" i="6"/>
  <c r="V28" i="6"/>
  <c r="Y28" i="6"/>
  <c r="AB28" i="6"/>
  <c r="AE28" i="6"/>
  <c r="AH28" i="6"/>
  <c r="AK30" i="6"/>
  <c r="D31" i="6"/>
  <c r="D34" i="6" s="1"/>
  <c r="D44" i="6" s="1"/>
  <c r="AK32" i="6"/>
  <c r="D33" i="6"/>
  <c r="AK33" i="6"/>
  <c r="G34" i="6"/>
  <c r="J34" i="6"/>
  <c r="M34" i="6"/>
  <c r="M44" i="6" s="1"/>
  <c r="P34" i="6"/>
  <c r="S34" i="6"/>
  <c r="V34" i="6"/>
  <c r="Y34" i="6"/>
  <c r="Y44" i="6" s="1"/>
  <c r="AB34" i="6"/>
  <c r="AB44" i="6" s="1"/>
  <c r="AE34" i="6"/>
  <c r="AH34" i="6"/>
  <c r="AK36" i="6"/>
  <c r="AK37" i="6"/>
  <c r="AK38" i="6"/>
  <c r="AK39" i="6"/>
  <c r="AK42" i="6" s="1"/>
  <c r="AK40" i="6"/>
  <c r="AK41" i="6"/>
  <c r="D42" i="6"/>
  <c r="G42" i="6"/>
  <c r="G44" i="6" s="1"/>
  <c r="J42" i="6"/>
  <c r="M42" i="6"/>
  <c r="P42" i="6"/>
  <c r="S42" i="6"/>
  <c r="V42" i="6"/>
  <c r="V44" i="6" s="1"/>
  <c r="Y42" i="6"/>
  <c r="AB42" i="6"/>
  <c r="AE42" i="6"/>
  <c r="AE44" i="6" s="1"/>
  <c r="AH42" i="6"/>
  <c r="J44" i="6"/>
  <c r="P44" i="6"/>
  <c r="S44" i="6"/>
  <c r="AH44" i="6"/>
  <c r="D5" i="7"/>
  <c r="D28" i="7" s="1"/>
  <c r="G5" i="7"/>
  <c r="G28" i="7" s="1"/>
  <c r="G44" i="7" s="1"/>
  <c r="J5" i="7"/>
  <c r="M5" i="7"/>
  <c r="P5" i="7"/>
  <c r="S5" i="7"/>
  <c r="V5" i="7"/>
  <c r="V28" i="7" s="1"/>
  <c r="Y5" i="7"/>
  <c r="AB5" i="7"/>
  <c r="AB28" i="7" s="1"/>
  <c r="AB44" i="7" s="1"/>
  <c r="AE5" i="7"/>
  <c r="AE28" i="7" s="1"/>
  <c r="AE44" i="7" s="1"/>
  <c r="AH5" i="7"/>
  <c r="G6" i="7"/>
  <c r="J6" i="7"/>
  <c r="M6" i="7"/>
  <c r="P6" i="7"/>
  <c r="S6" i="7"/>
  <c r="V6" i="7"/>
  <c r="Y6" i="7"/>
  <c r="AB6" i="7"/>
  <c r="AE6" i="7"/>
  <c r="AH6" i="7"/>
  <c r="D7" i="7"/>
  <c r="AK7" i="7" s="1"/>
  <c r="G7" i="7"/>
  <c r="J7" i="7"/>
  <c r="M7" i="7"/>
  <c r="P7" i="7"/>
  <c r="S7" i="7"/>
  <c r="V7" i="7"/>
  <c r="Y7" i="7"/>
  <c r="AB7" i="7"/>
  <c r="AE7" i="7"/>
  <c r="AH7" i="7"/>
  <c r="D8" i="7"/>
  <c r="AK8" i="7" s="1"/>
  <c r="G8" i="7"/>
  <c r="J8" i="7"/>
  <c r="M8" i="7"/>
  <c r="P8" i="7"/>
  <c r="S8" i="7"/>
  <c r="V8" i="7"/>
  <c r="Y8" i="7"/>
  <c r="AB8" i="7"/>
  <c r="AE8" i="7"/>
  <c r="AH8" i="7"/>
  <c r="D9" i="7"/>
  <c r="AK9" i="7" s="1"/>
  <c r="G9" i="7"/>
  <c r="J9" i="7"/>
  <c r="M9" i="7"/>
  <c r="P9" i="7"/>
  <c r="S9" i="7"/>
  <c r="V9" i="7"/>
  <c r="Y9" i="7"/>
  <c r="AB9" i="7"/>
  <c r="AE9" i="7"/>
  <c r="AH9" i="7"/>
  <c r="D10" i="7"/>
  <c r="AK10" i="7" s="1"/>
  <c r="G10" i="7"/>
  <c r="J10" i="7"/>
  <c r="M10" i="7"/>
  <c r="P10" i="7"/>
  <c r="S10" i="7"/>
  <c r="V10" i="7"/>
  <c r="Y10" i="7"/>
  <c r="AB10" i="7"/>
  <c r="AE10" i="7"/>
  <c r="AH10" i="7"/>
  <c r="D11" i="7"/>
  <c r="AK11" i="7" s="1"/>
  <c r="G11" i="7"/>
  <c r="J11" i="7"/>
  <c r="M11" i="7"/>
  <c r="P11" i="7"/>
  <c r="S11" i="7"/>
  <c r="V11" i="7"/>
  <c r="Y11" i="7"/>
  <c r="AB11" i="7"/>
  <c r="AE11" i="7"/>
  <c r="AH11" i="7"/>
  <c r="D12" i="7"/>
  <c r="AK12" i="7" s="1"/>
  <c r="G12" i="7"/>
  <c r="J12" i="7"/>
  <c r="M12" i="7"/>
  <c r="P12" i="7"/>
  <c r="S12" i="7"/>
  <c r="V12" i="7"/>
  <c r="Y12" i="7"/>
  <c r="AB12" i="7"/>
  <c r="AE12" i="7"/>
  <c r="AH12" i="7"/>
  <c r="D13" i="7"/>
  <c r="AK13" i="7" s="1"/>
  <c r="G13" i="7"/>
  <c r="J13" i="7"/>
  <c r="M13" i="7"/>
  <c r="P13" i="7"/>
  <c r="S13" i="7"/>
  <c r="V13" i="7"/>
  <c r="Y13" i="7"/>
  <c r="AB13" i="7"/>
  <c r="AE13" i="7"/>
  <c r="AH13" i="7"/>
  <c r="D14" i="7"/>
  <c r="AK14" i="7" s="1"/>
  <c r="G14" i="7"/>
  <c r="J14" i="7"/>
  <c r="M14" i="7"/>
  <c r="P14" i="7"/>
  <c r="S14" i="7"/>
  <c r="V14" i="7"/>
  <c r="Y14" i="7"/>
  <c r="AB14" i="7"/>
  <c r="AE14" i="7"/>
  <c r="AH14" i="7"/>
  <c r="D15" i="7"/>
  <c r="AK15" i="7" s="1"/>
  <c r="G15" i="7"/>
  <c r="J15" i="7"/>
  <c r="M15" i="7"/>
  <c r="P15" i="7"/>
  <c r="S15" i="7"/>
  <c r="V15" i="7"/>
  <c r="Y15" i="7"/>
  <c r="AB15" i="7"/>
  <c r="AE15" i="7"/>
  <c r="AH15" i="7"/>
  <c r="D16" i="7"/>
  <c r="AK16" i="7" s="1"/>
  <c r="G16" i="7"/>
  <c r="J16" i="7"/>
  <c r="M16" i="7"/>
  <c r="P16" i="7"/>
  <c r="S16" i="7"/>
  <c r="V16" i="7"/>
  <c r="Y16" i="7"/>
  <c r="AB16" i="7"/>
  <c r="AE16" i="7"/>
  <c r="AH16" i="7"/>
  <c r="D17" i="7"/>
  <c r="AK17" i="7" s="1"/>
  <c r="G17" i="7"/>
  <c r="J17" i="7"/>
  <c r="M17" i="7"/>
  <c r="P17" i="7"/>
  <c r="S17" i="7"/>
  <c r="V17" i="7"/>
  <c r="Y17" i="7"/>
  <c r="AB17" i="7"/>
  <c r="AE17" i="7"/>
  <c r="AH17" i="7"/>
  <c r="D18" i="7"/>
  <c r="AK18" i="7" s="1"/>
  <c r="G18" i="7"/>
  <c r="J18" i="7"/>
  <c r="M18" i="7"/>
  <c r="P18" i="7"/>
  <c r="S18" i="7"/>
  <c r="V18" i="7"/>
  <c r="Y18" i="7"/>
  <c r="AB18" i="7"/>
  <c r="AE18" i="7"/>
  <c r="AH18" i="7"/>
  <c r="D19" i="7"/>
  <c r="AK19" i="7" s="1"/>
  <c r="G19" i="7"/>
  <c r="J19" i="7"/>
  <c r="M19" i="7"/>
  <c r="M28" i="7" s="1"/>
  <c r="P19" i="7"/>
  <c r="S19" i="7"/>
  <c r="V19" i="7"/>
  <c r="Y19" i="7"/>
  <c r="AB19" i="7"/>
  <c r="AE19" i="7"/>
  <c r="AH19" i="7"/>
  <c r="D20" i="7"/>
  <c r="AK20" i="7" s="1"/>
  <c r="G20" i="7"/>
  <c r="J20" i="7"/>
  <c r="M20" i="7"/>
  <c r="P20" i="7"/>
  <c r="S20" i="7"/>
  <c r="V20" i="7"/>
  <c r="Y20" i="7"/>
  <c r="AB20" i="7"/>
  <c r="AE20" i="7"/>
  <c r="AH20" i="7"/>
  <c r="D21" i="7"/>
  <c r="AK21" i="7" s="1"/>
  <c r="G21" i="7"/>
  <c r="J21" i="7"/>
  <c r="M21" i="7"/>
  <c r="P21" i="7"/>
  <c r="S21" i="7"/>
  <c r="V21" i="7"/>
  <c r="Y21" i="7"/>
  <c r="AB21" i="7"/>
  <c r="AE21" i="7"/>
  <c r="AH21" i="7"/>
  <c r="D22" i="7"/>
  <c r="AK22" i="7" s="1"/>
  <c r="G22" i="7"/>
  <c r="J22" i="7"/>
  <c r="M22" i="7"/>
  <c r="P22" i="7"/>
  <c r="S22" i="7"/>
  <c r="V22" i="7"/>
  <c r="Y22" i="7"/>
  <c r="AB22" i="7"/>
  <c r="AE22" i="7"/>
  <c r="AH22" i="7"/>
  <c r="D23" i="7"/>
  <c r="AK23" i="7" s="1"/>
  <c r="G23" i="7"/>
  <c r="J23" i="7"/>
  <c r="M23" i="7"/>
  <c r="P23" i="7"/>
  <c r="S23" i="7"/>
  <c r="V23" i="7"/>
  <c r="Y23" i="7"/>
  <c r="AB23" i="7"/>
  <c r="AE23" i="7"/>
  <c r="AH23" i="7"/>
  <c r="D24" i="7"/>
  <c r="AK24" i="7" s="1"/>
  <c r="G24" i="7"/>
  <c r="J24" i="7"/>
  <c r="M24" i="7"/>
  <c r="P24" i="7"/>
  <c r="S24" i="7"/>
  <c r="V24" i="7"/>
  <c r="Y24" i="7"/>
  <c r="AB24" i="7"/>
  <c r="AE24" i="7"/>
  <c r="AH24" i="7"/>
  <c r="D25" i="7"/>
  <c r="AK25" i="7" s="1"/>
  <c r="G25" i="7"/>
  <c r="J25" i="7"/>
  <c r="M25" i="7"/>
  <c r="P25" i="7"/>
  <c r="S25" i="7"/>
  <c r="V25" i="7"/>
  <c r="Y25" i="7"/>
  <c r="AB25" i="7"/>
  <c r="AE25" i="7"/>
  <c r="AH25" i="7"/>
  <c r="D26" i="7"/>
  <c r="AK26" i="7" s="1"/>
  <c r="G26" i="7"/>
  <c r="J26" i="7"/>
  <c r="M26" i="7"/>
  <c r="P26" i="7"/>
  <c r="S26" i="7"/>
  <c r="V26" i="7"/>
  <c r="Y26" i="7"/>
  <c r="AB26" i="7"/>
  <c r="AE26" i="7"/>
  <c r="AH26" i="7"/>
  <c r="D27" i="7"/>
  <c r="AK27" i="7" s="1"/>
  <c r="G27" i="7"/>
  <c r="J27" i="7"/>
  <c r="M27" i="7"/>
  <c r="P27" i="7"/>
  <c r="S27" i="7"/>
  <c r="V27" i="7"/>
  <c r="Y27" i="7"/>
  <c r="AB27" i="7"/>
  <c r="AE27" i="7"/>
  <c r="AH27" i="7"/>
  <c r="J28" i="7"/>
  <c r="J44" i="7" s="1"/>
  <c r="P28" i="7"/>
  <c r="S28" i="7"/>
  <c r="Y28" i="7"/>
  <c r="AH28" i="7"/>
  <c r="AH44" i="7" s="1"/>
  <c r="D30" i="7"/>
  <c r="AK30" i="7" s="1"/>
  <c r="G30" i="7"/>
  <c r="J30" i="7"/>
  <c r="M30" i="7"/>
  <c r="P30" i="7"/>
  <c r="S30" i="7"/>
  <c r="V30" i="7"/>
  <c r="Y30" i="7"/>
  <c r="AB30" i="7"/>
  <c r="AE30" i="7"/>
  <c r="AH30" i="7"/>
  <c r="G31" i="7"/>
  <c r="J31" i="7"/>
  <c r="J34" i="7" s="1"/>
  <c r="M31" i="7"/>
  <c r="P31" i="7"/>
  <c r="P34" i="7" s="1"/>
  <c r="S31" i="7"/>
  <c r="S34" i="7" s="1"/>
  <c r="V31" i="7"/>
  <c r="Y31" i="7"/>
  <c r="Y34" i="7" s="1"/>
  <c r="Y44" i="7" s="1"/>
  <c r="AB31" i="7"/>
  <c r="AE31" i="7"/>
  <c r="AH31" i="7"/>
  <c r="AH34" i="7" s="1"/>
  <c r="D32" i="7"/>
  <c r="AK32" i="7" s="1"/>
  <c r="G32" i="7"/>
  <c r="J32" i="7"/>
  <c r="M32" i="7"/>
  <c r="P32" i="7"/>
  <c r="S32" i="7"/>
  <c r="V32" i="7"/>
  <c r="Y32" i="7"/>
  <c r="AB32" i="7"/>
  <c r="AE32" i="7"/>
  <c r="AH32" i="7"/>
  <c r="G33" i="7"/>
  <c r="J33" i="7"/>
  <c r="M33" i="7"/>
  <c r="P33" i="7"/>
  <c r="S33" i="7"/>
  <c r="V33" i="7"/>
  <c r="Y33" i="7"/>
  <c r="AB33" i="7"/>
  <c r="AE33" i="7"/>
  <c r="AH33" i="7"/>
  <c r="G34" i="7"/>
  <c r="M34" i="7"/>
  <c r="V34" i="7"/>
  <c r="AB34" i="7"/>
  <c r="AE34" i="7"/>
  <c r="D36" i="7"/>
  <c r="AK36" i="7" s="1"/>
  <c r="G36" i="7"/>
  <c r="J36" i="7"/>
  <c r="M36" i="7"/>
  <c r="P36" i="7"/>
  <c r="S36" i="7"/>
  <c r="V36" i="7"/>
  <c r="Y36" i="7"/>
  <c r="AB36" i="7"/>
  <c r="AE36" i="7"/>
  <c r="AH36" i="7"/>
  <c r="D37" i="7"/>
  <c r="G37" i="7"/>
  <c r="G42" i="7" s="1"/>
  <c r="J37" i="7"/>
  <c r="M37" i="7"/>
  <c r="M42" i="7" s="1"/>
  <c r="P37" i="7"/>
  <c r="S37" i="7"/>
  <c r="V37" i="7"/>
  <c r="V42" i="7" s="1"/>
  <c r="Y37" i="7"/>
  <c r="AB37" i="7"/>
  <c r="AB42" i="7" s="1"/>
  <c r="AE37" i="7"/>
  <c r="AE42" i="7" s="1"/>
  <c r="AH37" i="7"/>
  <c r="D38" i="7"/>
  <c r="AK38" i="7" s="1"/>
  <c r="G38" i="7"/>
  <c r="J38" i="7"/>
  <c r="M38" i="7"/>
  <c r="P38" i="7"/>
  <c r="S38" i="7"/>
  <c r="V38" i="7"/>
  <c r="Y38" i="7"/>
  <c r="AB38" i="7"/>
  <c r="AE38" i="7"/>
  <c r="AH38" i="7"/>
  <c r="D39" i="7"/>
  <c r="AK39" i="7" s="1"/>
  <c r="G39" i="7"/>
  <c r="J39" i="7"/>
  <c r="M39" i="7"/>
  <c r="P39" i="7"/>
  <c r="S39" i="7"/>
  <c r="V39" i="7"/>
  <c r="Y39" i="7"/>
  <c r="AB39" i="7"/>
  <c r="AE39" i="7"/>
  <c r="AH39" i="7"/>
  <c r="G40" i="7"/>
  <c r="J40" i="7"/>
  <c r="M40" i="7"/>
  <c r="P40" i="7"/>
  <c r="S40" i="7"/>
  <c r="V40" i="7"/>
  <c r="Y40" i="7"/>
  <c r="AB40" i="7"/>
  <c r="AE40" i="7"/>
  <c r="AH40" i="7"/>
  <c r="D41" i="7"/>
  <c r="AK41" i="7" s="1"/>
  <c r="G41" i="7"/>
  <c r="J41" i="7"/>
  <c r="M41" i="7"/>
  <c r="P41" i="7"/>
  <c r="S41" i="7"/>
  <c r="V41" i="7"/>
  <c r="Y41" i="7"/>
  <c r="AB41" i="7"/>
  <c r="AE41" i="7"/>
  <c r="AH41" i="7"/>
  <c r="J42" i="7"/>
  <c r="P42" i="7"/>
  <c r="S42" i="7"/>
  <c r="Y42" i="7"/>
  <c r="AH42" i="7"/>
  <c r="M44" i="7" l="1"/>
  <c r="S44" i="7"/>
  <c r="V44" i="7"/>
  <c r="P44" i="7"/>
  <c r="AE34" i="5"/>
  <c r="AK37" i="7"/>
  <c r="AK42" i="7" s="1"/>
  <c r="AK5" i="7"/>
  <c r="AK28" i="7" s="1"/>
  <c r="D34" i="2"/>
  <c r="D44" i="2" s="1"/>
  <c r="D40" i="7"/>
  <c r="AK40" i="7" s="1"/>
  <c r="D31" i="7"/>
  <c r="AK31" i="6"/>
  <c r="AK34" i="6" s="1"/>
  <c r="AK44" i="6" s="1"/>
  <c r="AE6" i="5"/>
  <c r="AE28" i="5" s="1"/>
  <c r="AE44" i="5" s="1"/>
  <c r="AE33" i="2"/>
  <c r="AE34" i="2" s="1"/>
  <c r="AE44" i="2" s="1"/>
  <c r="D34" i="5"/>
  <c r="D28" i="5"/>
  <c r="D44" i="5" s="1"/>
  <c r="D42" i="7" l="1"/>
  <c r="AK31" i="7"/>
  <c r="AK34" i="7" s="1"/>
  <c r="AK44" i="7" s="1"/>
  <c r="D34" i="7"/>
  <c r="D44" i="7" l="1"/>
</calcChain>
</file>

<file path=xl/sharedStrings.xml><?xml version="1.0" encoding="utf-8"?>
<sst xmlns="http://schemas.openxmlformats.org/spreadsheetml/2006/main" count="284" uniqueCount="51">
  <si>
    <t>First Quarter 2001</t>
  </si>
  <si>
    <t>Americas</t>
  </si>
  <si>
    <t>Europe</t>
  </si>
  <si>
    <t>Actual</t>
  </si>
  <si>
    <t>Gas</t>
  </si>
  <si>
    <t>$</t>
  </si>
  <si>
    <t>Power</t>
  </si>
  <si>
    <t>Metals</t>
  </si>
  <si>
    <t>Crude &amp; Products</t>
  </si>
  <si>
    <t>Tariff Risk Management</t>
  </si>
  <si>
    <t>Australia</t>
  </si>
  <si>
    <t>E Commerce</t>
  </si>
  <si>
    <t>Drift</t>
  </si>
  <si>
    <t>Trading Margin</t>
  </si>
  <si>
    <t>EEOS</t>
  </si>
  <si>
    <t>EES 
Wholesale</t>
  </si>
  <si>
    <t>Global 
Markets</t>
  </si>
  <si>
    <t>Industrial 
Markets</t>
  </si>
  <si>
    <t xml:space="preserve"> Net 
Works</t>
  </si>
  <si>
    <t>Global 
Assets</t>
  </si>
  <si>
    <t>Wholesale Office
 of Chairman</t>
  </si>
  <si>
    <t>Other</t>
  </si>
  <si>
    <t>Coal</t>
  </si>
  <si>
    <t xml:space="preserve">Financial </t>
  </si>
  <si>
    <t>Weather</t>
  </si>
  <si>
    <t>J-Block</t>
  </si>
  <si>
    <t>Eastern 1 &amp; 2</t>
  </si>
  <si>
    <t>Watershed</t>
  </si>
  <si>
    <t>Credit Trading</t>
  </si>
  <si>
    <t>Lumber</t>
  </si>
  <si>
    <t>Steel</t>
  </si>
  <si>
    <t>Pulp &amp; Paper</t>
  </si>
  <si>
    <r>
      <t>Emerging (</t>
    </r>
    <r>
      <rPr>
        <sz val="8"/>
        <rFont val="Arial"/>
        <family val="2"/>
      </rPr>
      <t>LNG)</t>
    </r>
  </si>
  <si>
    <t>EBS</t>
  </si>
  <si>
    <t>EPI</t>
  </si>
  <si>
    <t xml:space="preserve">Bandwidth </t>
  </si>
  <si>
    <t>Dram Chips</t>
  </si>
  <si>
    <t>Total
Wholesale</t>
  </si>
  <si>
    <t>Second Quarter 2001</t>
  </si>
  <si>
    <t>Third Quarter 2001</t>
  </si>
  <si>
    <t>Consolidated Summary</t>
  </si>
  <si>
    <t>Peakers</t>
  </si>
  <si>
    <t>Origination Margin</t>
  </si>
  <si>
    <t>Public Portfolio</t>
  </si>
  <si>
    <t>Private Valuation</t>
  </si>
  <si>
    <t>EES 50%</t>
  </si>
  <si>
    <t xml:space="preserve">Equity Earnings </t>
  </si>
  <si>
    <t>Asset/Accrual Margin</t>
  </si>
  <si>
    <t>CATS/Margaux</t>
  </si>
  <si>
    <t>Assets &amp; Investments</t>
  </si>
  <si>
    <t>TOTAL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</si>
</sst>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_);\(0.0\)"/>
    <numFmt numFmtId="169" formatCode="_(* #,##0.0_);_(* \(#,##0.0\);_(* &quot;-&quot;??_);_(@_)"/>
    <numFmt numFmtId="170" formatCode="_(* #,##0.0_);_(* \(#,##0.0\);_(* &quot;-&quot;?_);_(@_)"/>
  </numFmts>
  <fonts count="2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12"/>
      <color indexed="9"/>
      <name val="Times New Roman"/>
      <family val="1"/>
    </font>
    <font>
      <b/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color indexed="12"/>
      <name val="Arial"/>
      <family val="2"/>
    </font>
    <font>
      <b/>
      <sz val="11"/>
      <color indexed="9"/>
      <name val="Arial"/>
      <family val="2"/>
    </font>
    <font>
      <b/>
      <sz val="11"/>
      <color indexed="53"/>
      <name val="Arial"/>
      <family val="2"/>
    </font>
    <font>
      <sz val="8"/>
      <name val="Arial"/>
      <family val="2"/>
    </font>
    <font>
      <b/>
      <sz val="11"/>
      <color indexed="40"/>
      <name val="Arial"/>
      <family val="2"/>
    </font>
    <font>
      <b/>
      <sz val="11"/>
      <color indexed="61"/>
      <name val="Arial"/>
      <family val="2"/>
    </font>
    <font>
      <b/>
      <sz val="11"/>
      <color indexed="56"/>
      <name val="Arial"/>
      <family val="2"/>
    </font>
    <font>
      <b/>
      <sz val="9"/>
      <color indexed="16"/>
      <name val="Arial"/>
      <family val="2"/>
    </font>
    <font>
      <b/>
      <sz val="10"/>
      <color indexed="12"/>
      <name val="Arial"/>
      <family val="2"/>
    </font>
    <font>
      <b/>
      <sz val="10"/>
      <color indexed="51"/>
      <name val="Arial"/>
      <family val="2"/>
    </font>
    <font>
      <b/>
      <sz val="10"/>
      <color indexed="57"/>
      <name val="Arial"/>
      <family val="2"/>
    </font>
    <font>
      <b/>
      <sz val="10"/>
      <color indexed="20"/>
      <name val="Arial"/>
      <family val="2"/>
    </font>
    <font>
      <b/>
      <sz val="10"/>
      <color indexed="53"/>
      <name val="Arial"/>
      <family val="2"/>
    </font>
    <font>
      <b/>
      <sz val="10"/>
      <color indexed="29"/>
      <name val="Arial"/>
      <family val="2"/>
    </font>
    <font>
      <b/>
      <sz val="10"/>
      <color indexed="46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51"/>
      </left>
      <right style="thin">
        <color indexed="51"/>
      </right>
      <top style="thin">
        <color indexed="51"/>
      </top>
      <bottom style="thin">
        <color indexed="5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29"/>
      </left>
      <right style="thin">
        <color indexed="29"/>
      </right>
      <top style="thin">
        <color indexed="29"/>
      </top>
      <bottom style="thin">
        <color indexed="29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164" fontId="2" fillId="2" borderId="0" xfId="1" applyNumberFormat="1" applyFont="1" applyFill="1" applyAlignment="1">
      <alignment horizontal="center"/>
    </xf>
    <xf numFmtId="164" fontId="3" fillId="2" borderId="0" xfId="1" applyNumberFormat="1" applyFont="1" applyFill="1" applyAlignment="1">
      <alignment horizontal="center" vertical="center"/>
    </xf>
    <xf numFmtId="164" fontId="4" fillId="0" borderId="0" xfId="1" applyNumberFormat="1" applyFont="1" applyAlignment="1">
      <alignment horizontal="left"/>
    </xf>
    <xf numFmtId="164" fontId="0" fillId="0" borderId="0" xfId="0" applyNumberFormat="1"/>
    <xf numFmtId="164" fontId="0" fillId="0" borderId="0" xfId="0" applyNumberFormat="1" applyFill="1"/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6" fillId="0" borderId="0" xfId="0" applyNumberFormat="1" applyFont="1"/>
    <xf numFmtId="164" fontId="6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6" fillId="0" borderId="0" xfId="0" applyNumberFormat="1" applyFont="1" applyFill="1" applyAlignment="1">
      <alignment horizontal="right"/>
    </xf>
    <xf numFmtId="164" fontId="6" fillId="0" borderId="0" xfId="0" applyNumberFormat="1" applyFont="1" applyBorder="1" applyAlignment="1">
      <alignment horizontal="right"/>
    </xf>
    <xf numFmtId="164" fontId="6" fillId="0" borderId="2" xfId="0" applyNumberFormat="1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left"/>
    </xf>
    <xf numFmtId="170" fontId="6" fillId="0" borderId="0" xfId="0" applyNumberFormat="1" applyFont="1" applyAlignment="1">
      <alignment horizontal="right"/>
    </xf>
    <xf numFmtId="170" fontId="6" fillId="0" borderId="0" xfId="0" applyNumberFormat="1" applyFont="1" applyFill="1" applyAlignment="1">
      <alignment horizontal="right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15" fillId="0" borderId="0" xfId="0" applyNumberFormat="1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/>
    </xf>
    <xf numFmtId="164" fontId="18" fillId="0" borderId="4" xfId="0" applyNumberFormat="1" applyFont="1" applyFill="1" applyBorder="1" applyAlignment="1">
      <alignment horizontal="center" vertical="center" wrapText="1"/>
    </xf>
    <xf numFmtId="164" fontId="19" fillId="0" borderId="5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 wrapText="1"/>
    </xf>
    <xf numFmtId="164" fontId="21" fillId="0" borderId="7" xfId="0" applyNumberFormat="1" applyFont="1" applyFill="1" applyBorder="1" applyAlignment="1">
      <alignment horizontal="center" vertical="center" wrapText="1"/>
    </xf>
    <xf numFmtId="164" fontId="22" fillId="0" borderId="8" xfId="0" applyNumberFormat="1" applyFont="1" applyFill="1" applyBorder="1" applyAlignment="1">
      <alignment horizontal="center" vertical="center" wrapText="1"/>
    </xf>
    <xf numFmtId="164" fontId="23" fillId="0" borderId="9" xfId="0" applyNumberFormat="1" applyFont="1" applyFill="1" applyBorder="1" applyAlignment="1">
      <alignment horizontal="center" vertical="center" wrapText="1"/>
    </xf>
    <xf numFmtId="164" fontId="15" fillId="0" borderId="10" xfId="0" applyNumberFormat="1" applyFont="1" applyFill="1" applyBorder="1" applyAlignment="1">
      <alignment horizontal="center" vertical="center"/>
    </xf>
    <xf numFmtId="164" fontId="16" fillId="0" borderId="11" xfId="0" applyNumberFormat="1" applyFont="1" applyFill="1" applyBorder="1" applyAlignment="1">
      <alignment horizontal="center"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164" fontId="17" fillId="0" borderId="13" xfId="0" applyNumberFormat="1" applyFont="1" applyFill="1" applyBorder="1" applyAlignment="1">
      <alignment horizontal="center" vertical="center"/>
    </xf>
    <xf numFmtId="164" fontId="13" fillId="0" borderId="14" xfId="0" applyNumberFormat="1" applyFont="1" applyFill="1" applyBorder="1" applyAlignment="1">
      <alignment horizontal="center" vertical="center"/>
    </xf>
    <xf numFmtId="164" fontId="14" fillId="0" borderId="15" xfId="0" applyNumberFormat="1" applyFont="1" applyFill="1" applyBorder="1" applyAlignment="1">
      <alignment horizontal="center" vertical="center"/>
    </xf>
    <xf numFmtId="164" fontId="8" fillId="0" borderId="16" xfId="0" applyNumberFormat="1" applyFont="1" applyBorder="1" applyAlignment="1">
      <alignment horizontal="center" vertical="center" wrapText="1"/>
    </xf>
    <xf numFmtId="169" fontId="5" fillId="0" borderId="0" xfId="1" applyNumberFormat="1" applyFont="1" applyFill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164" fontId="6" fillId="0" borderId="0" xfId="0" applyNumberFormat="1" applyFont="1" applyBorder="1"/>
    <xf numFmtId="170" fontId="6" fillId="0" borderId="2" xfId="0" applyNumberFormat="1" applyFont="1" applyFill="1" applyBorder="1" applyAlignment="1">
      <alignment horizontal="right"/>
    </xf>
    <xf numFmtId="164" fontId="7" fillId="0" borderId="0" xfId="0" applyNumberFormat="1" applyFont="1" applyBorder="1" applyAlignment="1">
      <alignment horizontal="center"/>
    </xf>
    <xf numFmtId="169" fontId="6" fillId="0" borderId="2" xfId="1" applyNumberFormat="1" applyFont="1" applyFill="1" applyBorder="1" applyAlignment="1">
      <alignment horizontal="right"/>
    </xf>
    <xf numFmtId="164" fontId="24" fillId="0" borderId="0" xfId="0" applyNumberFormat="1" applyFont="1" applyFill="1" applyAlignment="1">
      <alignment horizontal="center"/>
    </xf>
    <xf numFmtId="164" fontId="24" fillId="0" borderId="0" xfId="0" applyNumberFormat="1" applyFont="1" applyFill="1"/>
    <xf numFmtId="169" fontId="6" fillId="0" borderId="0" xfId="1" applyNumberFormat="1" applyFont="1" applyFill="1" applyBorder="1" applyAlignment="1">
      <alignment horizontal="right"/>
    </xf>
    <xf numFmtId="169" fontId="5" fillId="0" borderId="17" xfId="1" applyNumberFormat="1" applyFont="1" applyFill="1" applyBorder="1" applyAlignment="1">
      <alignment horizontal="right"/>
    </xf>
    <xf numFmtId="170" fontId="7" fillId="0" borderId="0" xfId="0" applyNumberFormat="1" applyFont="1" applyFill="1" applyAlignment="1">
      <alignment horizontal="center"/>
    </xf>
    <xf numFmtId="170" fontId="24" fillId="0" borderId="0" xfId="0" applyNumberFormat="1" applyFont="1" applyFill="1" applyAlignment="1">
      <alignment horizontal="center"/>
    </xf>
    <xf numFmtId="169" fontId="7" fillId="0" borderId="18" xfId="1" applyNumberFormat="1" applyFont="1" applyBorder="1" applyAlignment="1">
      <alignment horizontal="right"/>
    </xf>
    <xf numFmtId="164" fontId="7" fillId="0" borderId="18" xfId="0" applyNumberFormat="1" applyFont="1" applyBorder="1" applyAlignment="1">
      <alignment horizontal="right"/>
    </xf>
    <xf numFmtId="169" fontId="5" fillId="0" borderId="18" xfId="1" applyNumberFormat="1" applyFont="1" applyFill="1" applyBorder="1" applyAlignment="1">
      <alignment horizontal="right"/>
    </xf>
    <xf numFmtId="170" fontId="7" fillId="0" borderId="18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5"/>
  <sheetViews>
    <sheetView tabSelected="1" zoomScale="75" zoomScaleNormal="75" workbookViewId="0">
      <pane ySplit="3" topLeftCell="A13" activePane="bottomLeft" state="frozen"/>
      <selection activeCell="AE44" sqref="AE44"/>
      <selection pane="bottomLeft" activeCell="AE44" sqref="AE44"/>
    </sheetView>
  </sheetViews>
  <sheetFormatPr defaultRowHeight="12.75" x14ac:dyDescent="0.2"/>
  <cols>
    <col min="1" max="1" width="1.7109375" style="4" customWidth="1"/>
    <col min="2" max="2" width="16.28515625" style="4" bestFit="1" customWidth="1"/>
    <col min="3" max="3" width="3.7109375" style="4" customWidth="1"/>
    <col min="4" max="4" width="12.7109375" style="25" customWidth="1"/>
    <col min="5" max="5" width="2" style="25" customWidth="1"/>
    <col min="6" max="6" width="3.28515625" style="25" customWidth="1"/>
    <col min="7" max="7" width="12.7109375" style="25" customWidth="1"/>
    <col min="8" max="8" width="2.85546875" style="25" customWidth="1"/>
    <col min="9" max="9" width="3.28515625" style="4" customWidth="1"/>
    <col min="10" max="10" width="12.7109375" style="25" customWidth="1"/>
    <col min="11" max="11" width="3.42578125" style="25" customWidth="1"/>
    <col min="12" max="12" width="3.28515625" style="25" customWidth="1"/>
    <col min="13" max="13" width="12.7109375" style="25" customWidth="1"/>
    <col min="14" max="14" width="2.5703125" style="25" customWidth="1"/>
    <col min="15" max="15" width="3.140625" style="25" customWidth="1"/>
    <col min="16" max="16" width="12.7109375" style="25" customWidth="1"/>
    <col min="17" max="17" width="1.42578125" style="25" customWidth="1"/>
    <col min="18" max="18" width="4.28515625" style="4" customWidth="1"/>
    <col min="19" max="19" width="12.7109375" style="25" customWidth="1"/>
    <col min="20" max="20" width="4.28515625" style="25" customWidth="1"/>
    <col min="21" max="21" width="3.28515625" style="4" customWidth="1"/>
    <col min="22" max="22" width="12.7109375" style="25" customWidth="1"/>
    <col min="23" max="23" width="4.28515625" style="25" customWidth="1"/>
    <col min="24" max="24" width="3.28515625" style="25" customWidth="1"/>
    <col min="25" max="25" width="12.7109375" style="25" customWidth="1"/>
    <col min="26" max="26" width="4.28515625" style="25" customWidth="1"/>
    <col min="27" max="27" width="3.28515625" style="25" customWidth="1"/>
    <col min="28" max="28" width="12.7109375" style="25" customWidth="1"/>
    <col min="29" max="29" width="3.28515625" style="4" customWidth="1"/>
    <col min="30" max="30" width="3.28515625" style="25" customWidth="1"/>
    <col min="31" max="31" width="12.7109375" style="25" customWidth="1"/>
    <col min="32" max="16384" width="9.140625" style="4"/>
  </cols>
  <sheetData>
    <row r="1" spans="1:31" ht="28.5" customHeight="1" x14ac:dyDescent="0.25">
      <c r="B1" s="1"/>
      <c r="C1" s="2" t="s">
        <v>0</v>
      </c>
      <c r="D1" s="2"/>
      <c r="E1" s="2"/>
    </row>
    <row r="2" spans="1:31" ht="13.5" thickBot="1" x14ac:dyDescent="0.25"/>
    <row r="3" spans="1:31" s="6" customFormat="1" ht="57" customHeight="1" thickBot="1" x14ac:dyDescent="0.25">
      <c r="B3" s="3"/>
      <c r="D3" s="28" t="s">
        <v>1</v>
      </c>
      <c r="E3" s="7"/>
      <c r="G3" s="29" t="s">
        <v>15</v>
      </c>
      <c r="H3" s="8"/>
      <c r="J3" s="30" t="s">
        <v>2</v>
      </c>
      <c r="K3" s="9"/>
      <c r="L3" s="9"/>
      <c r="M3" s="31" t="s">
        <v>16</v>
      </c>
      <c r="N3" s="9"/>
      <c r="O3" s="9"/>
      <c r="P3" s="32" t="s">
        <v>17</v>
      </c>
      <c r="Q3" s="9"/>
      <c r="S3" s="33" t="s">
        <v>18</v>
      </c>
      <c r="T3" s="8"/>
      <c r="V3" s="34" t="s">
        <v>19</v>
      </c>
      <c r="W3" s="9"/>
      <c r="X3" s="9"/>
      <c r="Y3" s="35" t="s">
        <v>14</v>
      </c>
      <c r="Z3" s="27"/>
      <c r="AA3" s="9"/>
      <c r="AB3" s="36" t="s">
        <v>20</v>
      </c>
      <c r="AD3" s="9"/>
      <c r="AE3" s="37" t="s">
        <v>37</v>
      </c>
    </row>
    <row r="4" spans="1:31" s="10" customFormat="1" ht="17.25" customHeight="1" thickBot="1" x14ac:dyDescent="0.25">
      <c r="D4" s="12" t="s">
        <v>3</v>
      </c>
      <c r="E4" s="11"/>
      <c r="G4" s="12" t="s">
        <v>3</v>
      </c>
      <c r="H4" s="11"/>
      <c r="J4" s="12" t="s">
        <v>3</v>
      </c>
      <c r="K4" s="11"/>
      <c r="L4" s="11"/>
      <c r="M4" s="13" t="s">
        <v>3</v>
      </c>
      <c r="N4" s="11"/>
      <c r="O4" s="11"/>
      <c r="P4" s="13" t="s">
        <v>3</v>
      </c>
      <c r="Q4" s="11"/>
      <c r="S4" s="13" t="s">
        <v>3</v>
      </c>
      <c r="T4" s="11"/>
      <c r="V4" s="13" t="s">
        <v>3</v>
      </c>
      <c r="W4" s="11"/>
      <c r="X4" s="11"/>
      <c r="Y4" s="13" t="s">
        <v>3</v>
      </c>
      <c r="Z4" s="11"/>
      <c r="AA4" s="11"/>
      <c r="AB4" s="13" t="s">
        <v>3</v>
      </c>
      <c r="AD4" s="11"/>
      <c r="AE4" s="13" t="s">
        <v>3</v>
      </c>
    </row>
    <row r="5" spans="1:31" s="14" customFormat="1" ht="17.25" customHeight="1" x14ac:dyDescent="0.2">
      <c r="A5" s="14" t="s">
        <v>4</v>
      </c>
      <c r="C5" s="16" t="s">
        <v>5</v>
      </c>
      <c r="D5" s="17">
        <v>527.6</v>
      </c>
      <c r="E5" s="17"/>
      <c r="F5" s="16" t="s">
        <v>5</v>
      </c>
      <c r="G5" s="17">
        <v>-22.6</v>
      </c>
      <c r="H5" s="15"/>
      <c r="I5" s="16" t="s">
        <v>5</v>
      </c>
      <c r="J5" s="17">
        <v>-23.5</v>
      </c>
      <c r="K5" s="15"/>
      <c r="L5" s="16" t="s">
        <v>5</v>
      </c>
      <c r="M5" s="24">
        <v>0</v>
      </c>
      <c r="N5" s="15"/>
      <c r="O5" s="16" t="s">
        <v>5</v>
      </c>
      <c r="P5" s="24">
        <v>0</v>
      </c>
      <c r="Q5" s="15"/>
      <c r="R5" s="16" t="s">
        <v>5</v>
      </c>
      <c r="S5" s="24">
        <v>0</v>
      </c>
      <c r="T5" s="15"/>
      <c r="U5" s="16" t="s">
        <v>5</v>
      </c>
      <c r="V5" s="24">
        <v>0</v>
      </c>
      <c r="W5" s="15"/>
      <c r="X5" s="16" t="s">
        <v>5</v>
      </c>
      <c r="Y5" s="24">
        <v>0</v>
      </c>
      <c r="Z5" s="15"/>
      <c r="AA5" s="16" t="s">
        <v>5</v>
      </c>
      <c r="AB5" s="24">
        <v>0</v>
      </c>
      <c r="AC5" s="15"/>
      <c r="AD5" s="16" t="s">
        <v>5</v>
      </c>
      <c r="AE5" s="15">
        <f t="shared" ref="AE5:AE27" si="0">D5+G5+J5+M5+P5+S5+V5+Y5+AB5</f>
        <v>481.5</v>
      </c>
    </row>
    <row r="6" spans="1:31" s="14" customFormat="1" ht="14.1" customHeight="1" x14ac:dyDescent="0.2">
      <c r="A6" s="14" t="s">
        <v>6</v>
      </c>
      <c r="C6" s="15"/>
      <c r="D6" s="17">
        <v>505.7</v>
      </c>
      <c r="E6" s="17"/>
      <c r="F6" s="15"/>
      <c r="G6" s="17">
        <v>-155.9</v>
      </c>
      <c r="H6" s="15"/>
      <c r="I6" s="15"/>
      <c r="J6" s="15">
        <v>136.1</v>
      </c>
      <c r="K6" s="15"/>
      <c r="L6" s="15"/>
      <c r="M6" s="24">
        <v>0</v>
      </c>
      <c r="N6" s="15"/>
      <c r="O6" s="15"/>
      <c r="P6" s="24">
        <v>0</v>
      </c>
      <c r="Q6" s="15"/>
      <c r="R6" s="15"/>
      <c r="S6" s="24">
        <v>0</v>
      </c>
      <c r="T6" s="15"/>
      <c r="U6" s="15"/>
      <c r="V6" s="24">
        <v>0</v>
      </c>
      <c r="W6" s="15"/>
      <c r="X6" s="15"/>
      <c r="Y6" s="24">
        <v>0</v>
      </c>
      <c r="Z6" s="15"/>
      <c r="AA6" s="15"/>
      <c r="AB6" s="24">
        <v>0</v>
      </c>
      <c r="AD6" s="15"/>
      <c r="AE6" s="15">
        <f t="shared" si="0"/>
        <v>485.9</v>
      </c>
    </row>
    <row r="7" spans="1:31" s="14" customFormat="1" ht="14.1" customHeight="1" x14ac:dyDescent="0.2">
      <c r="A7" s="14" t="s">
        <v>7</v>
      </c>
      <c r="C7" s="15"/>
      <c r="D7" s="24">
        <v>0</v>
      </c>
      <c r="E7" s="17"/>
      <c r="F7" s="15"/>
      <c r="G7" s="24">
        <v>0</v>
      </c>
      <c r="H7" s="15"/>
      <c r="I7" s="15"/>
      <c r="J7" s="15">
        <v>8.6</v>
      </c>
      <c r="K7" s="15"/>
      <c r="L7" s="15"/>
      <c r="M7" s="24">
        <v>0</v>
      </c>
      <c r="N7" s="15"/>
      <c r="O7" s="15"/>
      <c r="P7" s="24">
        <v>0</v>
      </c>
      <c r="Q7" s="15"/>
      <c r="R7" s="15"/>
      <c r="S7" s="24">
        <v>0</v>
      </c>
      <c r="T7" s="15"/>
      <c r="U7" s="15"/>
      <c r="V7" s="24">
        <v>0</v>
      </c>
      <c r="W7" s="15"/>
      <c r="X7" s="15"/>
      <c r="Y7" s="24">
        <v>0</v>
      </c>
      <c r="Z7" s="15"/>
      <c r="AA7" s="15"/>
      <c r="AB7" s="24">
        <v>0</v>
      </c>
      <c r="AD7" s="15"/>
      <c r="AE7" s="15">
        <f t="shared" si="0"/>
        <v>8.6</v>
      </c>
    </row>
    <row r="8" spans="1:31" s="14" customFormat="1" ht="14.1" customHeight="1" x14ac:dyDescent="0.2">
      <c r="A8" s="14" t="s">
        <v>8</v>
      </c>
      <c r="C8" s="15"/>
      <c r="D8" s="24">
        <v>0</v>
      </c>
      <c r="E8" s="17"/>
      <c r="F8" s="15"/>
      <c r="G8" s="24">
        <v>0</v>
      </c>
      <c r="H8" s="15"/>
      <c r="I8" s="15"/>
      <c r="J8" s="24">
        <v>0</v>
      </c>
      <c r="K8" s="15"/>
      <c r="L8" s="15"/>
      <c r="M8" s="15">
        <v>49.5</v>
      </c>
      <c r="N8" s="15"/>
      <c r="O8" s="15"/>
      <c r="P8" s="24">
        <v>0</v>
      </c>
      <c r="Q8" s="15"/>
      <c r="R8" s="15"/>
      <c r="S8" s="24">
        <v>0</v>
      </c>
      <c r="T8" s="15"/>
      <c r="U8" s="15"/>
      <c r="V8" s="24">
        <v>0</v>
      </c>
      <c r="W8" s="15"/>
      <c r="X8" s="15"/>
      <c r="Y8" s="24">
        <v>0</v>
      </c>
      <c r="Z8" s="15"/>
      <c r="AA8" s="15"/>
      <c r="AB8" s="24">
        <v>0</v>
      </c>
      <c r="AD8" s="15"/>
      <c r="AE8" s="15">
        <f t="shared" si="0"/>
        <v>49.5</v>
      </c>
    </row>
    <row r="9" spans="1:31" s="14" customFormat="1" ht="14.1" customHeight="1" x14ac:dyDescent="0.2">
      <c r="A9" s="14" t="s">
        <v>9</v>
      </c>
      <c r="C9" s="15"/>
      <c r="D9" s="24">
        <v>0</v>
      </c>
      <c r="E9" s="17"/>
      <c r="F9" s="15"/>
      <c r="G9" s="17">
        <v>-51.3</v>
      </c>
      <c r="H9" s="15"/>
      <c r="I9" s="15"/>
      <c r="J9" s="24">
        <v>0</v>
      </c>
      <c r="K9" s="15"/>
      <c r="L9" s="15"/>
      <c r="M9" s="24">
        <v>0</v>
      </c>
      <c r="N9" s="15"/>
      <c r="O9" s="15"/>
      <c r="P9" s="24">
        <v>0</v>
      </c>
      <c r="Q9" s="15"/>
      <c r="R9" s="15"/>
      <c r="S9" s="24">
        <v>0</v>
      </c>
      <c r="T9" s="15"/>
      <c r="U9" s="15"/>
      <c r="V9" s="24">
        <v>0</v>
      </c>
      <c r="W9" s="15"/>
      <c r="X9" s="15"/>
      <c r="Y9" s="24">
        <v>0</v>
      </c>
      <c r="Z9" s="15"/>
      <c r="AA9" s="15"/>
      <c r="AB9" s="24">
        <v>0</v>
      </c>
      <c r="AD9" s="15"/>
      <c r="AE9" s="15">
        <f t="shared" si="0"/>
        <v>-51.3</v>
      </c>
    </row>
    <row r="10" spans="1:31" s="14" customFormat="1" ht="14.1" customHeight="1" x14ac:dyDescent="0.2">
      <c r="A10" s="14" t="s">
        <v>32</v>
      </c>
      <c r="C10" s="15"/>
      <c r="D10" s="24">
        <v>0</v>
      </c>
      <c r="E10" s="17"/>
      <c r="F10" s="15"/>
      <c r="G10" s="24">
        <v>0</v>
      </c>
      <c r="H10" s="15"/>
      <c r="I10" s="15"/>
      <c r="J10" s="24">
        <v>0</v>
      </c>
      <c r="K10" s="15"/>
      <c r="L10" s="15"/>
      <c r="M10" s="15">
        <v>-5.0999999999999996</v>
      </c>
      <c r="N10" s="15"/>
      <c r="O10" s="15"/>
      <c r="P10" s="24">
        <v>0</v>
      </c>
      <c r="Q10" s="15"/>
      <c r="R10" s="15"/>
      <c r="S10" s="24">
        <v>0</v>
      </c>
      <c r="T10" s="15"/>
      <c r="U10" s="15"/>
      <c r="V10" s="24">
        <v>0</v>
      </c>
      <c r="W10" s="15"/>
      <c r="X10" s="15"/>
      <c r="Y10" s="24">
        <v>0</v>
      </c>
      <c r="Z10" s="15"/>
      <c r="AA10" s="15"/>
      <c r="AB10" s="24">
        <v>0</v>
      </c>
      <c r="AD10" s="15"/>
      <c r="AE10" s="15">
        <f t="shared" si="0"/>
        <v>-5.0999999999999996</v>
      </c>
    </row>
    <row r="11" spans="1:31" s="14" customFormat="1" ht="14.1" customHeight="1" x14ac:dyDescent="0.2">
      <c r="A11" s="14" t="s">
        <v>22</v>
      </c>
      <c r="C11" s="15"/>
      <c r="D11" s="24">
        <v>0</v>
      </c>
      <c r="E11" s="17"/>
      <c r="F11" s="15"/>
      <c r="G11" s="24">
        <v>0</v>
      </c>
      <c r="H11" s="15"/>
      <c r="I11" s="15"/>
      <c r="J11" s="24">
        <v>0</v>
      </c>
      <c r="K11" s="15"/>
      <c r="L11" s="15"/>
      <c r="M11" s="15">
        <v>1.2</v>
      </c>
      <c r="N11" s="15"/>
      <c r="O11" s="15"/>
      <c r="P11" s="24">
        <v>0</v>
      </c>
      <c r="Q11" s="15"/>
      <c r="R11" s="15"/>
      <c r="S11" s="24">
        <v>0</v>
      </c>
      <c r="T11" s="15"/>
      <c r="U11" s="15"/>
      <c r="V11" s="24">
        <v>0</v>
      </c>
      <c r="W11" s="15"/>
      <c r="X11" s="15"/>
      <c r="Y11" s="24">
        <v>0</v>
      </c>
      <c r="Z11" s="15"/>
      <c r="AA11" s="15"/>
      <c r="AB11" s="24">
        <v>0</v>
      </c>
      <c r="AD11" s="15"/>
      <c r="AE11" s="15">
        <f t="shared" si="0"/>
        <v>1.2</v>
      </c>
    </row>
    <row r="12" spans="1:31" s="14" customFormat="1" ht="14.1" customHeight="1" x14ac:dyDescent="0.2">
      <c r="A12" s="14" t="s">
        <v>23</v>
      </c>
      <c r="C12" s="15"/>
      <c r="D12" s="24">
        <v>0</v>
      </c>
      <c r="E12" s="17"/>
      <c r="F12" s="15"/>
      <c r="G12" s="24">
        <v>0</v>
      </c>
      <c r="H12" s="15"/>
      <c r="I12" s="15"/>
      <c r="J12" s="24">
        <v>0</v>
      </c>
      <c r="K12" s="15"/>
      <c r="L12" s="15"/>
      <c r="M12" s="15">
        <v>13.3</v>
      </c>
      <c r="N12" s="15"/>
      <c r="O12" s="15"/>
      <c r="P12" s="24">
        <v>0</v>
      </c>
      <c r="Q12" s="15"/>
      <c r="R12" s="15"/>
      <c r="S12" s="24">
        <v>0</v>
      </c>
      <c r="T12" s="15"/>
      <c r="U12" s="15"/>
      <c r="V12" s="24">
        <v>0</v>
      </c>
      <c r="W12" s="15"/>
      <c r="X12" s="15"/>
      <c r="Y12" s="24">
        <v>0</v>
      </c>
      <c r="Z12" s="15"/>
      <c r="AA12" s="15"/>
      <c r="AB12" s="24">
        <v>0</v>
      </c>
      <c r="AD12" s="15"/>
      <c r="AE12" s="15">
        <f t="shared" si="0"/>
        <v>13.3</v>
      </c>
    </row>
    <row r="13" spans="1:31" s="14" customFormat="1" ht="14.1" customHeight="1" x14ac:dyDescent="0.2">
      <c r="A13" s="14" t="s">
        <v>24</v>
      </c>
      <c r="C13" s="15"/>
      <c r="D13" s="24">
        <v>0</v>
      </c>
      <c r="E13" s="17"/>
      <c r="F13" s="15"/>
      <c r="G13" s="24">
        <v>0</v>
      </c>
      <c r="H13" s="15"/>
      <c r="I13" s="15"/>
      <c r="J13" s="24">
        <v>0</v>
      </c>
      <c r="K13" s="15"/>
      <c r="L13" s="15"/>
      <c r="M13" s="15">
        <v>8.6999999999999993</v>
      </c>
      <c r="N13" s="15"/>
      <c r="O13" s="15"/>
      <c r="P13" s="24">
        <v>0</v>
      </c>
      <c r="Q13" s="15"/>
      <c r="R13" s="15"/>
      <c r="S13" s="24">
        <v>0</v>
      </c>
      <c r="T13" s="15"/>
      <c r="U13" s="15"/>
      <c r="V13" s="24">
        <v>0</v>
      </c>
      <c r="W13" s="15"/>
      <c r="X13" s="15"/>
      <c r="Y13" s="24">
        <v>0</v>
      </c>
      <c r="Z13" s="15"/>
      <c r="AA13" s="15"/>
      <c r="AB13" s="24">
        <v>0</v>
      </c>
      <c r="AD13" s="15"/>
      <c r="AE13" s="15">
        <f t="shared" si="0"/>
        <v>8.6999999999999993</v>
      </c>
    </row>
    <row r="14" spans="1:31" s="14" customFormat="1" ht="14.1" customHeight="1" x14ac:dyDescent="0.2">
      <c r="A14" s="14" t="s">
        <v>31</v>
      </c>
      <c r="C14" s="15"/>
      <c r="D14" s="24">
        <v>0</v>
      </c>
      <c r="E14" s="17"/>
      <c r="F14" s="15"/>
      <c r="G14" s="24">
        <v>0</v>
      </c>
      <c r="H14" s="15"/>
      <c r="I14" s="15"/>
      <c r="J14" s="24">
        <v>0</v>
      </c>
      <c r="K14" s="15"/>
      <c r="L14" s="15"/>
      <c r="M14" s="24">
        <v>0</v>
      </c>
      <c r="N14" s="15"/>
      <c r="O14" s="15"/>
      <c r="P14" s="15">
        <v>14.1</v>
      </c>
      <c r="Q14" s="15"/>
      <c r="R14" s="15"/>
      <c r="S14" s="24">
        <v>0</v>
      </c>
      <c r="T14" s="15"/>
      <c r="U14" s="15"/>
      <c r="V14" s="24">
        <v>0</v>
      </c>
      <c r="W14" s="15"/>
      <c r="X14" s="15"/>
      <c r="Y14" s="24">
        <v>0</v>
      </c>
      <c r="Z14" s="15"/>
      <c r="AA14" s="15"/>
      <c r="AB14" s="24">
        <v>0</v>
      </c>
      <c r="AD14" s="15"/>
      <c r="AE14" s="15">
        <f t="shared" si="0"/>
        <v>14.1</v>
      </c>
    </row>
    <row r="15" spans="1:31" s="14" customFormat="1" ht="14.1" customHeight="1" x14ac:dyDescent="0.2">
      <c r="A15" s="14" t="s">
        <v>29</v>
      </c>
      <c r="C15" s="15"/>
      <c r="D15" s="24">
        <v>0</v>
      </c>
      <c r="E15" s="17"/>
      <c r="F15" s="15"/>
      <c r="G15" s="24">
        <v>0</v>
      </c>
      <c r="H15" s="15"/>
      <c r="I15" s="15"/>
      <c r="J15" s="24">
        <v>0</v>
      </c>
      <c r="K15" s="15"/>
      <c r="L15" s="15"/>
      <c r="M15" s="24">
        <v>0</v>
      </c>
      <c r="N15" s="15"/>
      <c r="O15" s="15"/>
      <c r="P15" s="15">
        <v>-0.1</v>
      </c>
      <c r="Q15" s="15"/>
      <c r="R15" s="15"/>
      <c r="S15" s="24">
        <v>0</v>
      </c>
      <c r="T15" s="15"/>
      <c r="U15" s="15"/>
      <c r="V15" s="24">
        <v>0</v>
      </c>
      <c r="W15" s="15"/>
      <c r="X15" s="15"/>
      <c r="Y15" s="24">
        <v>0</v>
      </c>
      <c r="Z15" s="15"/>
      <c r="AA15" s="15"/>
      <c r="AB15" s="24">
        <v>0</v>
      </c>
      <c r="AD15" s="15"/>
      <c r="AE15" s="15">
        <f t="shared" si="0"/>
        <v>-0.1</v>
      </c>
    </row>
    <row r="16" spans="1:31" s="14" customFormat="1" ht="14.1" customHeight="1" x14ac:dyDescent="0.2">
      <c r="A16" s="14" t="s">
        <v>2</v>
      </c>
      <c r="C16" s="15"/>
      <c r="D16" s="24">
        <v>0</v>
      </c>
      <c r="E16" s="17"/>
      <c r="F16" s="15"/>
      <c r="G16" s="24">
        <v>0</v>
      </c>
      <c r="H16" s="15"/>
      <c r="I16" s="15"/>
      <c r="J16" s="24">
        <v>0</v>
      </c>
      <c r="K16" s="15"/>
      <c r="L16" s="15"/>
      <c r="M16" s="24">
        <v>0</v>
      </c>
      <c r="N16" s="15"/>
      <c r="O16" s="15"/>
      <c r="P16" s="24">
        <v>0</v>
      </c>
      <c r="Q16" s="15"/>
      <c r="R16" s="15"/>
      <c r="S16" s="24">
        <v>0</v>
      </c>
      <c r="T16" s="15"/>
      <c r="U16" s="15"/>
      <c r="V16" s="24">
        <v>0</v>
      </c>
      <c r="W16" s="15"/>
      <c r="X16" s="15"/>
      <c r="Y16" s="24">
        <v>0</v>
      </c>
      <c r="Z16" s="15"/>
      <c r="AA16" s="15"/>
      <c r="AB16" s="24">
        <v>0</v>
      </c>
      <c r="AD16" s="15"/>
      <c r="AE16" s="15">
        <f t="shared" si="0"/>
        <v>0</v>
      </c>
    </row>
    <row r="17" spans="1:31" s="14" customFormat="1" ht="14.1" customHeight="1" x14ac:dyDescent="0.2">
      <c r="A17" s="14" t="s">
        <v>30</v>
      </c>
      <c r="C17" s="15"/>
      <c r="D17" s="24">
        <v>0</v>
      </c>
      <c r="E17" s="17"/>
      <c r="F17" s="15"/>
      <c r="G17" s="24">
        <v>0</v>
      </c>
      <c r="H17" s="15"/>
      <c r="I17" s="15"/>
      <c r="J17" s="24">
        <v>0</v>
      </c>
      <c r="K17" s="15"/>
      <c r="L17" s="15"/>
      <c r="M17" s="24">
        <v>0</v>
      </c>
      <c r="N17" s="15"/>
      <c r="O17" s="15"/>
      <c r="P17" s="15">
        <v>2.2999999999999998</v>
      </c>
      <c r="Q17" s="15"/>
      <c r="R17" s="15"/>
      <c r="S17" s="24">
        <v>0</v>
      </c>
      <c r="T17" s="15"/>
      <c r="U17" s="15"/>
      <c r="V17" s="24">
        <v>0</v>
      </c>
      <c r="W17" s="15"/>
      <c r="X17" s="15"/>
      <c r="Y17" s="24">
        <v>0</v>
      </c>
      <c r="Z17" s="15"/>
      <c r="AA17" s="15"/>
      <c r="AB17" s="24">
        <v>0</v>
      </c>
      <c r="AD17" s="15"/>
      <c r="AE17" s="15">
        <f t="shared" si="0"/>
        <v>2.2999999999999998</v>
      </c>
    </row>
    <row r="18" spans="1:31" s="14" customFormat="1" ht="14.1" customHeight="1" x14ac:dyDescent="0.2">
      <c r="A18" s="14" t="s">
        <v>10</v>
      </c>
      <c r="C18" s="15"/>
      <c r="D18" s="24">
        <v>0</v>
      </c>
      <c r="E18" s="17"/>
      <c r="F18" s="15"/>
      <c r="G18" s="24">
        <v>0</v>
      </c>
      <c r="H18" s="15"/>
      <c r="I18" s="15"/>
      <c r="J18" s="15">
        <v>5.6</v>
      </c>
      <c r="K18" s="15"/>
      <c r="L18" s="15"/>
      <c r="M18" s="24">
        <v>0</v>
      </c>
      <c r="N18" s="15"/>
      <c r="O18" s="15"/>
      <c r="P18" s="24">
        <v>0</v>
      </c>
      <c r="Q18" s="15"/>
      <c r="R18" s="15"/>
      <c r="S18" s="24">
        <v>0</v>
      </c>
      <c r="T18" s="15"/>
      <c r="U18" s="15"/>
      <c r="V18" s="24">
        <v>0</v>
      </c>
      <c r="W18" s="15"/>
      <c r="X18" s="15"/>
      <c r="Y18" s="24">
        <v>0</v>
      </c>
      <c r="Z18" s="15"/>
      <c r="AA18" s="15"/>
      <c r="AB18" s="24">
        <v>0</v>
      </c>
      <c r="AD18" s="15"/>
      <c r="AE18" s="15">
        <f t="shared" si="0"/>
        <v>5.6</v>
      </c>
    </row>
    <row r="19" spans="1:31" s="14" customFormat="1" ht="14.1" customHeight="1" x14ac:dyDescent="0.2">
      <c r="A19" s="14" t="s">
        <v>11</v>
      </c>
      <c r="C19" s="15"/>
      <c r="D19" s="24">
        <v>0</v>
      </c>
      <c r="E19" s="17"/>
      <c r="F19" s="15"/>
      <c r="G19" s="24">
        <v>0</v>
      </c>
      <c r="H19" s="15"/>
      <c r="I19" s="15"/>
      <c r="J19" s="24">
        <v>0</v>
      </c>
      <c r="K19" s="15"/>
      <c r="L19" s="15"/>
      <c r="M19" s="24">
        <v>0</v>
      </c>
      <c r="N19" s="15"/>
      <c r="O19" s="15"/>
      <c r="P19" s="24">
        <v>0</v>
      </c>
      <c r="Q19" s="15"/>
      <c r="R19" s="15"/>
      <c r="S19" s="15">
        <v>7.1</v>
      </c>
      <c r="T19" s="15"/>
      <c r="U19" s="15"/>
      <c r="V19" s="24">
        <v>0</v>
      </c>
      <c r="W19" s="15"/>
      <c r="X19" s="15"/>
      <c r="Y19" s="24">
        <v>0</v>
      </c>
      <c r="Z19" s="15"/>
      <c r="AA19" s="15"/>
      <c r="AB19" s="24">
        <v>0</v>
      </c>
      <c r="AD19" s="15"/>
      <c r="AE19" s="15">
        <f t="shared" si="0"/>
        <v>7.1</v>
      </c>
    </row>
    <row r="20" spans="1:31" s="14" customFormat="1" ht="14.1" customHeight="1" x14ac:dyDescent="0.2">
      <c r="A20" s="14" t="s">
        <v>12</v>
      </c>
      <c r="C20" s="15"/>
      <c r="D20" s="17">
        <v>49.1</v>
      </c>
      <c r="E20" s="17"/>
      <c r="F20" s="15"/>
      <c r="G20" s="17">
        <v>6</v>
      </c>
      <c r="H20" s="15"/>
      <c r="I20" s="15"/>
      <c r="J20" s="15">
        <v>29</v>
      </c>
      <c r="K20" s="15"/>
      <c r="L20" s="15"/>
      <c r="M20" s="24">
        <v>0</v>
      </c>
      <c r="N20" s="15"/>
      <c r="O20" s="15"/>
      <c r="P20" s="24">
        <v>0</v>
      </c>
      <c r="Q20" s="15"/>
      <c r="R20" s="15"/>
      <c r="S20" s="24">
        <v>0</v>
      </c>
      <c r="T20" s="15"/>
      <c r="U20" s="15"/>
      <c r="V20" s="24">
        <v>0</v>
      </c>
      <c r="W20" s="15"/>
      <c r="X20" s="15"/>
      <c r="Y20" s="24">
        <v>0</v>
      </c>
      <c r="Z20" s="15"/>
      <c r="AA20" s="15"/>
      <c r="AB20" s="24">
        <v>0</v>
      </c>
      <c r="AD20" s="15"/>
      <c r="AE20" s="15">
        <f t="shared" si="0"/>
        <v>84.1</v>
      </c>
    </row>
    <row r="21" spans="1:31" s="14" customFormat="1" ht="14.1" customHeight="1" x14ac:dyDescent="0.2">
      <c r="A21" s="14" t="s">
        <v>35</v>
      </c>
      <c r="C21" s="15"/>
      <c r="D21" s="24">
        <v>0</v>
      </c>
      <c r="E21" s="17"/>
      <c r="F21" s="15"/>
      <c r="G21" s="24">
        <v>0</v>
      </c>
      <c r="H21" s="15"/>
      <c r="I21" s="15"/>
      <c r="J21" s="24">
        <v>0</v>
      </c>
      <c r="K21" s="15"/>
      <c r="L21" s="15"/>
      <c r="M21" s="24">
        <v>0</v>
      </c>
      <c r="N21" s="15"/>
      <c r="O21" s="15"/>
      <c r="P21" s="24">
        <v>0</v>
      </c>
      <c r="Q21" s="15"/>
      <c r="R21" s="15"/>
      <c r="S21" s="24">
        <v>0</v>
      </c>
      <c r="T21" s="15"/>
      <c r="U21" s="15"/>
      <c r="V21" s="24">
        <v>0</v>
      </c>
      <c r="W21" s="15"/>
      <c r="X21" s="15"/>
      <c r="Y21" s="24">
        <v>0</v>
      </c>
      <c r="Z21" s="15"/>
      <c r="AA21" s="15"/>
      <c r="AB21" s="24">
        <v>0</v>
      </c>
      <c r="AD21" s="15"/>
      <c r="AE21" s="23">
        <f t="shared" si="0"/>
        <v>0</v>
      </c>
    </row>
    <row r="22" spans="1:31" s="14" customFormat="1" ht="14.1" customHeight="1" x14ac:dyDescent="0.2">
      <c r="A22" s="14" t="s">
        <v>36</v>
      </c>
      <c r="C22" s="15"/>
      <c r="D22" s="24">
        <v>0</v>
      </c>
      <c r="E22" s="17"/>
      <c r="F22" s="15"/>
      <c r="G22" s="24">
        <v>0</v>
      </c>
      <c r="H22" s="15"/>
      <c r="I22" s="15"/>
      <c r="J22" s="24">
        <v>0</v>
      </c>
      <c r="K22" s="15"/>
      <c r="L22" s="15"/>
      <c r="M22" s="24">
        <v>0</v>
      </c>
      <c r="N22" s="15"/>
      <c r="O22" s="15"/>
      <c r="P22" s="24">
        <v>0</v>
      </c>
      <c r="Q22" s="15"/>
      <c r="R22" s="15"/>
      <c r="S22" s="24">
        <v>0</v>
      </c>
      <c r="T22" s="15"/>
      <c r="U22" s="15"/>
      <c r="V22" s="24">
        <v>0</v>
      </c>
      <c r="W22" s="15"/>
      <c r="X22" s="15"/>
      <c r="Y22" s="24">
        <v>0</v>
      </c>
      <c r="Z22" s="15"/>
      <c r="AA22" s="15"/>
      <c r="AB22" s="24">
        <v>0</v>
      </c>
      <c r="AD22" s="15"/>
      <c r="AE22" s="23">
        <f t="shared" si="0"/>
        <v>0</v>
      </c>
    </row>
    <row r="23" spans="1:31" s="14" customFormat="1" ht="14.1" customHeight="1" x14ac:dyDescent="0.2">
      <c r="A23" s="14" t="s">
        <v>25</v>
      </c>
      <c r="C23" s="15"/>
      <c r="D23" s="24">
        <v>0</v>
      </c>
      <c r="E23" s="17"/>
      <c r="F23" s="15"/>
      <c r="G23" s="24">
        <v>0</v>
      </c>
      <c r="H23" s="15"/>
      <c r="I23" s="15"/>
      <c r="J23" s="15">
        <v>-2.2999999999999998</v>
      </c>
      <c r="K23" s="15"/>
      <c r="L23" s="15"/>
      <c r="M23" s="24">
        <v>0</v>
      </c>
      <c r="N23" s="15"/>
      <c r="O23" s="15"/>
      <c r="P23" s="24">
        <v>0</v>
      </c>
      <c r="Q23" s="15"/>
      <c r="R23" s="15"/>
      <c r="S23" s="24">
        <v>0</v>
      </c>
      <c r="T23" s="15"/>
      <c r="U23" s="15"/>
      <c r="V23" s="24">
        <v>0</v>
      </c>
      <c r="W23" s="15"/>
      <c r="X23" s="15"/>
      <c r="Y23" s="24">
        <v>0</v>
      </c>
      <c r="Z23" s="15"/>
      <c r="AA23" s="15"/>
      <c r="AB23" s="24">
        <v>0</v>
      </c>
      <c r="AD23" s="15"/>
      <c r="AE23" s="15">
        <f t="shared" si="0"/>
        <v>-2.2999999999999998</v>
      </c>
    </row>
    <row r="24" spans="1:31" s="14" customFormat="1" ht="14.1" customHeight="1" x14ac:dyDescent="0.2">
      <c r="A24" s="14" t="s">
        <v>26</v>
      </c>
      <c r="C24" s="15"/>
      <c r="D24" s="24">
        <v>0</v>
      </c>
      <c r="E24" s="17"/>
      <c r="F24" s="15"/>
      <c r="G24" s="24">
        <v>0</v>
      </c>
      <c r="H24" s="15"/>
      <c r="I24" s="15"/>
      <c r="J24" s="15">
        <v>30.4</v>
      </c>
      <c r="K24" s="15"/>
      <c r="L24" s="15"/>
      <c r="M24" s="24">
        <v>0</v>
      </c>
      <c r="N24" s="15"/>
      <c r="O24" s="15"/>
      <c r="P24" s="24">
        <v>0</v>
      </c>
      <c r="Q24" s="15"/>
      <c r="R24" s="15"/>
      <c r="S24" s="24">
        <v>0</v>
      </c>
      <c r="T24" s="15"/>
      <c r="U24" s="15"/>
      <c r="V24" s="24">
        <v>0</v>
      </c>
      <c r="W24" s="15"/>
      <c r="X24" s="15"/>
      <c r="Y24" s="24">
        <v>0</v>
      </c>
      <c r="Z24" s="15"/>
      <c r="AA24" s="15"/>
      <c r="AB24" s="24">
        <v>0</v>
      </c>
      <c r="AD24" s="15"/>
      <c r="AE24" s="15">
        <f t="shared" si="0"/>
        <v>30.4</v>
      </c>
    </row>
    <row r="25" spans="1:31" s="14" customFormat="1" ht="14.1" customHeight="1" x14ac:dyDescent="0.2">
      <c r="A25" s="14" t="s">
        <v>27</v>
      </c>
      <c r="C25" s="15"/>
      <c r="D25" s="24">
        <v>0</v>
      </c>
      <c r="E25" s="17"/>
      <c r="F25" s="15"/>
      <c r="G25" s="24">
        <v>0</v>
      </c>
      <c r="H25" s="15"/>
      <c r="I25" s="15"/>
      <c r="J25" s="15">
        <v>-26.3</v>
      </c>
      <c r="K25" s="15"/>
      <c r="L25" s="15"/>
      <c r="M25" s="24">
        <v>0</v>
      </c>
      <c r="N25" s="15"/>
      <c r="O25" s="15"/>
      <c r="P25" s="24">
        <v>0</v>
      </c>
      <c r="Q25" s="15"/>
      <c r="R25" s="15"/>
      <c r="S25" s="24">
        <v>0</v>
      </c>
      <c r="T25" s="15"/>
      <c r="U25" s="15"/>
      <c r="V25" s="24">
        <v>0</v>
      </c>
      <c r="W25" s="15"/>
      <c r="X25" s="15"/>
      <c r="Y25" s="24">
        <v>0</v>
      </c>
      <c r="Z25" s="15"/>
      <c r="AA25" s="15"/>
      <c r="AB25" s="24">
        <v>0</v>
      </c>
      <c r="AD25" s="15"/>
      <c r="AE25" s="15">
        <f t="shared" si="0"/>
        <v>-26.3</v>
      </c>
    </row>
    <row r="26" spans="1:31" s="14" customFormat="1" ht="14.1" customHeight="1" x14ac:dyDescent="0.2">
      <c r="A26" s="14" t="s">
        <v>28</v>
      </c>
      <c r="C26" s="15"/>
      <c r="D26" s="24">
        <v>0</v>
      </c>
      <c r="E26" s="17"/>
      <c r="F26" s="15"/>
      <c r="G26" s="24">
        <v>0</v>
      </c>
      <c r="H26" s="15"/>
      <c r="I26" s="15"/>
      <c r="J26" s="15">
        <v>-3.5</v>
      </c>
      <c r="K26" s="15"/>
      <c r="L26" s="15"/>
      <c r="M26" s="24">
        <v>0</v>
      </c>
      <c r="N26" s="15"/>
      <c r="O26" s="15"/>
      <c r="P26" s="24">
        <v>0</v>
      </c>
      <c r="Q26" s="15"/>
      <c r="R26" s="15"/>
      <c r="S26" s="24">
        <v>0</v>
      </c>
      <c r="T26" s="15"/>
      <c r="U26" s="15"/>
      <c r="V26" s="24">
        <v>0</v>
      </c>
      <c r="W26" s="15"/>
      <c r="X26" s="15"/>
      <c r="Y26" s="24">
        <v>0</v>
      </c>
      <c r="Z26" s="15"/>
      <c r="AA26" s="15"/>
      <c r="AB26" s="24">
        <v>0</v>
      </c>
      <c r="AD26" s="15"/>
      <c r="AE26" s="15">
        <f t="shared" si="0"/>
        <v>-3.5</v>
      </c>
    </row>
    <row r="27" spans="1:31" s="14" customFormat="1" ht="14.1" customHeight="1" x14ac:dyDescent="0.2">
      <c r="A27" s="14" t="s">
        <v>21</v>
      </c>
      <c r="C27" s="15"/>
      <c r="D27" s="19">
        <v>-23.4</v>
      </c>
      <c r="E27" s="20"/>
      <c r="F27" s="15"/>
      <c r="G27" s="45">
        <v>0</v>
      </c>
      <c r="H27" s="18"/>
      <c r="I27" s="15"/>
      <c r="J27" s="45">
        <v>0</v>
      </c>
      <c r="K27" s="18"/>
      <c r="L27" s="18"/>
      <c r="M27" s="45">
        <v>0</v>
      </c>
      <c r="N27" s="18"/>
      <c r="O27" s="18"/>
      <c r="P27" s="45">
        <v>0</v>
      </c>
      <c r="Q27" s="18"/>
      <c r="R27" s="15"/>
      <c r="S27" s="45">
        <v>0</v>
      </c>
      <c r="T27" s="18"/>
      <c r="U27" s="15"/>
      <c r="V27" s="45">
        <v>0</v>
      </c>
      <c r="W27" s="18"/>
      <c r="X27" s="18"/>
      <c r="Y27" s="45">
        <v>0</v>
      </c>
      <c r="Z27" s="18"/>
      <c r="AA27" s="18"/>
      <c r="AB27" s="21">
        <v>-17.2</v>
      </c>
      <c r="AD27" s="18"/>
      <c r="AE27" s="21">
        <f t="shared" si="0"/>
        <v>-40.599999999999994</v>
      </c>
    </row>
    <row r="28" spans="1:31" s="14" customFormat="1" ht="13.5" customHeight="1" x14ac:dyDescent="0.2">
      <c r="A28" s="15"/>
      <c r="B28" s="22" t="s">
        <v>13</v>
      </c>
      <c r="C28" s="15"/>
      <c r="D28" s="42">
        <f>SUM(D5:D27)</f>
        <v>1058.9999999999998</v>
      </c>
      <c r="E28" s="43"/>
      <c r="F28" s="18"/>
      <c r="G28" s="42">
        <f>SUM(G5:G27)</f>
        <v>-223.8</v>
      </c>
      <c r="H28" s="43"/>
      <c r="I28" s="18"/>
      <c r="J28" s="42">
        <f>SUM(J5:J27)</f>
        <v>154.09999999999997</v>
      </c>
      <c r="K28" s="43"/>
      <c r="L28" s="43"/>
      <c r="M28" s="42">
        <f>SUM(M5:M27)</f>
        <v>67.600000000000009</v>
      </c>
      <c r="N28" s="43"/>
      <c r="O28" s="43"/>
      <c r="P28" s="42">
        <f>SUM(P5:P27)</f>
        <v>16.3</v>
      </c>
      <c r="Q28" s="43"/>
      <c r="R28" s="18"/>
      <c r="S28" s="42">
        <f>SUM(S5:S27)</f>
        <v>7.1</v>
      </c>
      <c r="T28" s="43"/>
      <c r="U28" s="18"/>
      <c r="V28" s="42">
        <f>SUM(V5:V27)</f>
        <v>0</v>
      </c>
      <c r="W28" s="43"/>
      <c r="X28" s="43"/>
      <c r="Y28" s="42">
        <f>SUM(Y5:Y27)</f>
        <v>0</v>
      </c>
      <c r="Z28" s="43"/>
      <c r="AA28" s="43"/>
      <c r="AB28" s="42">
        <f>SUM(AB5:AB27)</f>
        <v>-17.2</v>
      </c>
      <c r="AC28" s="44"/>
      <c r="AD28" s="43"/>
      <c r="AE28" s="42">
        <f>SUM(AE5:AE27)</f>
        <v>1063.1000000000004</v>
      </c>
    </row>
    <row r="30" spans="1:31" x14ac:dyDescent="0.2">
      <c r="A30" s="4" t="s">
        <v>4</v>
      </c>
      <c r="D30" s="17">
        <v>1.6</v>
      </c>
      <c r="G30" s="50">
        <v>0</v>
      </c>
      <c r="J30" s="50">
        <v>0</v>
      </c>
      <c r="M30" s="50">
        <v>0</v>
      </c>
      <c r="P30" s="50">
        <v>0</v>
      </c>
      <c r="S30" s="50">
        <v>0</v>
      </c>
      <c r="V30" s="50">
        <v>0</v>
      </c>
      <c r="Y30" s="50">
        <v>0</v>
      </c>
      <c r="AB30" s="50">
        <v>0</v>
      </c>
      <c r="AE30" s="15">
        <f>D30+G30+J30+M30+P30+S30+V30+Y30+AB30</f>
        <v>1.6</v>
      </c>
    </row>
    <row r="31" spans="1:31" s="5" customFormat="1" x14ac:dyDescent="0.2">
      <c r="A31" s="5" t="s">
        <v>6</v>
      </c>
      <c r="D31" s="17">
        <f>11.9+0.2+26</f>
        <v>38.1</v>
      </c>
      <c r="E31" s="26"/>
      <c r="F31" s="26"/>
      <c r="G31" s="50">
        <v>0</v>
      </c>
      <c r="H31" s="26"/>
      <c r="J31" s="50">
        <v>0</v>
      </c>
      <c r="K31" s="26"/>
      <c r="L31" s="26"/>
      <c r="M31" s="50">
        <v>0</v>
      </c>
      <c r="N31" s="26"/>
      <c r="O31" s="26"/>
      <c r="P31" s="50">
        <v>0</v>
      </c>
      <c r="Q31" s="26"/>
      <c r="S31" s="50">
        <v>0</v>
      </c>
      <c r="T31" s="26"/>
      <c r="V31" s="50">
        <v>0</v>
      </c>
      <c r="W31" s="26"/>
      <c r="X31" s="26"/>
      <c r="Y31" s="50">
        <v>0</v>
      </c>
      <c r="Z31" s="26"/>
      <c r="AA31" s="26"/>
      <c r="AB31" s="50">
        <v>0</v>
      </c>
      <c r="AD31" s="26"/>
      <c r="AE31" s="15">
        <f>D31+G31+J31+M31+P31+S31+V31+Y31+AB31</f>
        <v>38.1</v>
      </c>
    </row>
    <row r="32" spans="1:31" s="5" customFormat="1" x14ac:dyDescent="0.2">
      <c r="A32" s="5" t="s">
        <v>41</v>
      </c>
      <c r="D32" s="17">
        <v>225.3</v>
      </c>
      <c r="E32" s="26"/>
      <c r="F32" s="26"/>
      <c r="G32" s="50">
        <v>0</v>
      </c>
      <c r="H32" s="26"/>
      <c r="J32" s="50">
        <v>0</v>
      </c>
      <c r="K32" s="26"/>
      <c r="L32" s="26"/>
      <c r="M32" s="50">
        <v>0</v>
      </c>
      <c r="N32" s="26"/>
      <c r="O32" s="26"/>
      <c r="P32" s="50">
        <v>0</v>
      </c>
      <c r="Q32" s="26"/>
      <c r="S32" s="50">
        <v>0</v>
      </c>
      <c r="T32" s="26"/>
      <c r="V32" s="50">
        <v>0</v>
      </c>
      <c r="W32" s="26"/>
      <c r="X32" s="26"/>
      <c r="Y32" s="50">
        <v>0</v>
      </c>
      <c r="Z32" s="26"/>
      <c r="AA32" s="26"/>
      <c r="AB32" s="50">
        <v>0</v>
      </c>
      <c r="AD32" s="26"/>
      <c r="AE32" s="15">
        <f>D32+G32+J32+M32+P32+S32+V32+Y32+AB32</f>
        <v>225.3</v>
      </c>
    </row>
    <row r="33" spans="1:31" s="5" customFormat="1" x14ac:dyDescent="0.2">
      <c r="A33" s="5" t="s">
        <v>21</v>
      </c>
      <c r="D33" s="19">
        <f>8.5+0.3+0.1+0.1</f>
        <v>9</v>
      </c>
      <c r="E33" s="26"/>
      <c r="F33" s="26"/>
      <c r="G33" s="47">
        <v>0</v>
      </c>
      <c r="H33" s="48"/>
      <c r="I33" s="49"/>
      <c r="J33" s="47">
        <v>24.1</v>
      </c>
      <c r="K33" s="48"/>
      <c r="L33" s="48"/>
      <c r="M33" s="47">
        <v>33.9</v>
      </c>
      <c r="N33" s="48"/>
      <c r="O33" s="48"/>
      <c r="P33" s="47">
        <v>6.2</v>
      </c>
      <c r="Q33" s="48"/>
      <c r="R33" s="49"/>
      <c r="S33" s="47">
        <v>2.9</v>
      </c>
      <c r="T33" s="48"/>
      <c r="U33" s="49"/>
      <c r="V33" s="47">
        <v>0</v>
      </c>
      <c r="W33" s="48"/>
      <c r="X33" s="48"/>
      <c r="Y33" s="47">
        <v>0</v>
      </c>
      <c r="Z33" s="48"/>
      <c r="AA33" s="48"/>
      <c r="AB33" s="47">
        <v>0</v>
      </c>
      <c r="AD33" s="26"/>
      <c r="AE33" s="21">
        <f>D33+G33+J33+M33+P33+S33+V33+Y33+AB33</f>
        <v>76.100000000000009</v>
      </c>
    </row>
    <row r="34" spans="1:31" s="5" customFormat="1" x14ac:dyDescent="0.2">
      <c r="B34" s="22" t="s">
        <v>42</v>
      </c>
      <c r="D34" s="42">
        <f>SUM(D30:D33)</f>
        <v>274</v>
      </c>
      <c r="E34" s="26"/>
      <c r="F34" s="26"/>
      <c r="G34" s="42">
        <f>SUM(G30:G33)</f>
        <v>0</v>
      </c>
      <c r="H34" s="26"/>
      <c r="J34" s="42">
        <f>SUM(J30:J33)</f>
        <v>24.1</v>
      </c>
      <c r="K34" s="26"/>
      <c r="L34" s="26"/>
      <c r="M34" s="42">
        <f>SUM(M30:M33)</f>
        <v>33.9</v>
      </c>
      <c r="N34" s="26"/>
      <c r="O34" s="26"/>
      <c r="P34" s="42">
        <f>SUM(P30:P33)</f>
        <v>6.2</v>
      </c>
      <c r="Q34" s="26"/>
      <c r="S34" s="42">
        <f>SUM(S30:S33)</f>
        <v>2.9</v>
      </c>
      <c r="T34" s="26"/>
      <c r="V34" s="42">
        <f>SUM(V30:V33)</f>
        <v>0</v>
      </c>
      <c r="W34" s="26"/>
      <c r="X34" s="26"/>
      <c r="Y34" s="42">
        <f>SUM(Y30:Y33)</f>
        <v>0</v>
      </c>
      <c r="Z34" s="26"/>
      <c r="AA34" s="26"/>
      <c r="AB34" s="42">
        <f>SUM(AB30:AB33)</f>
        <v>0</v>
      </c>
      <c r="AD34" s="26"/>
      <c r="AE34" s="42">
        <f>SUM(AE30:AE33)</f>
        <v>341.1</v>
      </c>
    </row>
    <row r="35" spans="1:31" s="5" customFormat="1" x14ac:dyDescent="0.2">
      <c r="D35" s="26"/>
      <c r="E35" s="26"/>
      <c r="F35" s="26"/>
      <c r="G35" s="26"/>
      <c r="H35" s="26"/>
      <c r="J35" s="26"/>
      <c r="K35" s="26"/>
      <c r="L35" s="26"/>
      <c r="M35" s="26"/>
      <c r="N35" s="26"/>
      <c r="O35" s="26"/>
      <c r="P35" s="26"/>
      <c r="Q35" s="26"/>
      <c r="S35" s="26"/>
      <c r="T35" s="26"/>
      <c r="V35" s="26"/>
      <c r="W35" s="26"/>
      <c r="X35" s="26"/>
      <c r="Y35" s="26"/>
      <c r="Z35" s="26"/>
      <c r="AA35" s="26"/>
      <c r="AB35" s="26"/>
      <c r="AD35" s="26"/>
      <c r="AE35" s="26"/>
    </row>
    <row r="36" spans="1:31" s="5" customFormat="1" x14ac:dyDescent="0.2">
      <c r="A36" s="14" t="s">
        <v>43</v>
      </c>
      <c r="D36" s="17">
        <v>-13.4</v>
      </c>
      <c r="E36" s="26"/>
      <c r="F36" s="26"/>
      <c r="G36" s="50">
        <v>0</v>
      </c>
      <c r="H36" s="26"/>
      <c r="J36" s="17">
        <v>5.6</v>
      </c>
      <c r="K36" s="26"/>
      <c r="L36" s="26"/>
      <c r="M36" s="50">
        <v>0</v>
      </c>
      <c r="N36" s="26"/>
      <c r="O36" s="26"/>
      <c r="P36" s="50">
        <v>0</v>
      </c>
      <c r="Q36" s="26"/>
      <c r="S36" s="50">
        <v>0</v>
      </c>
      <c r="T36" s="26"/>
      <c r="V36" s="50">
        <v>0</v>
      </c>
      <c r="W36" s="26"/>
      <c r="X36" s="26"/>
      <c r="Y36" s="17">
        <v>28.8</v>
      </c>
      <c r="Z36" s="26"/>
      <c r="AA36" s="26"/>
      <c r="AB36" s="50">
        <v>0</v>
      </c>
      <c r="AD36" s="26"/>
      <c r="AE36" s="15">
        <f t="shared" ref="AE36:AE41" si="1">D36+G36+J36+M36+P36+S36+V36+Y36+AB36</f>
        <v>21</v>
      </c>
    </row>
    <row r="37" spans="1:31" x14ac:dyDescent="0.2">
      <c r="A37" s="14" t="s">
        <v>44</v>
      </c>
      <c r="D37" s="17">
        <v>23.6</v>
      </c>
      <c r="G37" s="50">
        <v>0</v>
      </c>
      <c r="J37" s="17">
        <v>1.9</v>
      </c>
      <c r="M37" s="50">
        <v>0</v>
      </c>
      <c r="P37" s="50">
        <v>0</v>
      </c>
      <c r="S37" s="17">
        <v>-0.1</v>
      </c>
      <c r="V37" s="50">
        <v>0</v>
      </c>
      <c r="Y37" s="17">
        <v>-1.6</v>
      </c>
      <c r="AB37" s="50">
        <v>0</v>
      </c>
      <c r="AE37" s="15">
        <f t="shared" si="1"/>
        <v>23.799999999999997</v>
      </c>
    </row>
    <row r="38" spans="1:31" x14ac:dyDescent="0.2">
      <c r="A38" s="14" t="s">
        <v>45</v>
      </c>
      <c r="D38" s="50">
        <v>0</v>
      </c>
      <c r="G38" s="50">
        <v>0</v>
      </c>
      <c r="J38" s="17">
        <v>20.9</v>
      </c>
      <c r="M38" s="50">
        <v>0</v>
      </c>
      <c r="P38" s="50">
        <v>0</v>
      </c>
      <c r="S38" s="50">
        <v>0</v>
      </c>
      <c r="V38" s="50">
        <v>0</v>
      </c>
      <c r="Y38" s="50">
        <v>0</v>
      </c>
      <c r="AB38" s="50">
        <v>0</v>
      </c>
      <c r="AE38" s="15">
        <f t="shared" si="1"/>
        <v>20.9</v>
      </c>
    </row>
    <row r="39" spans="1:31" x14ac:dyDescent="0.2">
      <c r="A39" s="14" t="s">
        <v>46</v>
      </c>
      <c r="D39" s="50">
        <v>0</v>
      </c>
      <c r="G39" s="50">
        <v>0</v>
      </c>
      <c r="J39" s="50">
        <v>0</v>
      </c>
      <c r="M39" s="50">
        <v>0</v>
      </c>
      <c r="P39" s="17">
        <v>8.5</v>
      </c>
      <c r="S39" s="50">
        <v>0</v>
      </c>
      <c r="V39" s="50">
        <v>0</v>
      </c>
      <c r="Y39" s="50">
        <v>0</v>
      </c>
      <c r="AB39" s="50">
        <v>0</v>
      </c>
      <c r="AE39" s="15">
        <f t="shared" si="1"/>
        <v>8.5</v>
      </c>
    </row>
    <row r="40" spans="1:31" x14ac:dyDescent="0.2">
      <c r="A40" s="44" t="s">
        <v>47</v>
      </c>
      <c r="D40" s="17">
        <v>-1.1000000000000001</v>
      </c>
      <c r="G40" s="50">
        <v>0</v>
      </c>
      <c r="J40" s="17">
        <v>1.9</v>
      </c>
      <c r="M40" s="17">
        <v>-0.8</v>
      </c>
      <c r="P40" s="17">
        <v>7</v>
      </c>
      <c r="S40" s="50">
        <v>0</v>
      </c>
      <c r="V40" s="17">
        <v>65.8</v>
      </c>
      <c r="Y40" s="50">
        <v>0</v>
      </c>
      <c r="AB40" s="50">
        <v>0</v>
      </c>
      <c r="AE40" s="15">
        <f t="shared" si="1"/>
        <v>72.8</v>
      </c>
    </row>
    <row r="41" spans="1:31" ht="14.25" customHeight="1" x14ac:dyDescent="0.2">
      <c r="A41" s="14" t="s">
        <v>48</v>
      </c>
      <c r="D41" s="47">
        <v>0</v>
      </c>
      <c r="G41" s="47">
        <v>0</v>
      </c>
      <c r="J41" s="47">
        <v>0</v>
      </c>
      <c r="M41" s="47">
        <v>0</v>
      </c>
      <c r="P41" s="47">
        <v>0</v>
      </c>
      <c r="S41" s="47">
        <v>0</v>
      </c>
      <c r="V41" s="47">
        <v>0</v>
      </c>
      <c r="Y41" s="47">
        <v>0</v>
      </c>
      <c r="AB41" s="47">
        <v>0</v>
      </c>
      <c r="AE41" s="15">
        <f t="shared" si="1"/>
        <v>0</v>
      </c>
    </row>
    <row r="42" spans="1:31" x14ac:dyDescent="0.2">
      <c r="B42" s="22" t="s">
        <v>49</v>
      </c>
      <c r="D42" s="51">
        <f>SUM(D36:D41)</f>
        <v>9.1000000000000014</v>
      </c>
      <c r="G42" s="51">
        <f>SUM(G36:G41)</f>
        <v>0</v>
      </c>
      <c r="J42" s="51">
        <f>SUM(J36:J41)</f>
        <v>30.299999999999997</v>
      </c>
      <c r="M42" s="51">
        <f>SUM(M36:M41)</f>
        <v>-0.8</v>
      </c>
      <c r="P42" s="51">
        <f>SUM(P36:P41)</f>
        <v>15.5</v>
      </c>
      <c r="S42" s="51">
        <f>SUM(S36:S41)</f>
        <v>-0.1</v>
      </c>
      <c r="V42" s="51">
        <f>SUM(V36:V41)</f>
        <v>65.8</v>
      </c>
      <c r="Y42" s="51">
        <f>SUM(Y36:Y41)</f>
        <v>27.2</v>
      </c>
      <c r="AB42" s="51">
        <f>SUM(AB36:AB41)</f>
        <v>0</v>
      </c>
      <c r="AE42" s="51">
        <f>SUM(AE36:AE41)</f>
        <v>147</v>
      </c>
    </row>
    <row r="43" spans="1:31" ht="6" customHeight="1" x14ac:dyDescent="0.2"/>
    <row r="44" spans="1:31" ht="13.5" thickBot="1" x14ac:dyDescent="0.25">
      <c r="B44" s="22" t="s">
        <v>50</v>
      </c>
      <c r="D44" s="54">
        <f>D28+D34+D42</f>
        <v>1342.0999999999997</v>
      </c>
      <c r="G44" s="55">
        <f>G28+G34+G42</f>
        <v>-223.8</v>
      </c>
      <c r="J44" s="55">
        <f>J28+J34+J42</f>
        <v>208.49999999999994</v>
      </c>
      <c r="M44" s="55">
        <f>M28+M34+M42</f>
        <v>100.7</v>
      </c>
      <c r="P44" s="55">
        <f>P28+P34+P42</f>
        <v>38</v>
      </c>
      <c r="S44" s="55">
        <f>S28+S34+S42</f>
        <v>9.9</v>
      </c>
      <c r="V44" s="55">
        <f>V28+V34+V42</f>
        <v>65.8</v>
      </c>
      <c r="Y44" s="55">
        <f>Y28+Y34+Y42</f>
        <v>27.2</v>
      </c>
      <c r="AB44" s="55">
        <f>AB28+AB34+AB42</f>
        <v>-17.2</v>
      </c>
      <c r="AE44" s="56">
        <f>AE28+AE34+AE42</f>
        <v>1551.2000000000003</v>
      </c>
    </row>
    <row r="45" spans="1:31" ht="13.5" thickTop="1" x14ac:dyDescent="0.2"/>
  </sheetData>
  <phoneticPr fontId="0" type="noConversion"/>
  <pageMargins left="0.2" right="0.2" top="0.5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5"/>
  <sheetViews>
    <sheetView zoomScale="75" zoomScaleNormal="75" workbookViewId="0">
      <pane ySplit="3" topLeftCell="A13" activePane="bottomLeft" state="frozen"/>
      <selection activeCell="AE44" sqref="AE44"/>
      <selection pane="bottomLeft" activeCell="AE44" sqref="AE44"/>
    </sheetView>
  </sheetViews>
  <sheetFormatPr defaultRowHeight="12.75" x14ac:dyDescent="0.2"/>
  <cols>
    <col min="1" max="1" width="1.7109375" style="4" customWidth="1"/>
    <col min="2" max="2" width="16.28515625" style="4" bestFit="1" customWidth="1"/>
    <col min="3" max="3" width="5.5703125" style="4" customWidth="1"/>
    <col min="4" max="4" width="12.7109375" style="25" customWidth="1"/>
    <col min="5" max="5" width="2" style="25" customWidth="1"/>
    <col min="6" max="6" width="3.28515625" style="25" customWidth="1"/>
    <col min="7" max="7" width="12.7109375" style="25" customWidth="1"/>
    <col min="8" max="8" width="2.85546875" style="25" customWidth="1"/>
    <col min="9" max="9" width="3.28515625" style="4" customWidth="1"/>
    <col min="10" max="10" width="12.7109375" style="25" customWidth="1"/>
    <col min="11" max="11" width="3.42578125" style="25" customWidth="1"/>
    <col min="12" max="12" width="3.28515625" style="25" customWidth="1"/>
    <col min="13" max="13" width="12.7109375" style="25" customWidth="1"/>
    <col min="14" max="14" width="2.5703125" style="25" customWidth="1"/>
    <col min="15" max="15" width="3.140625" style="25" customWidth="1"/>
    <col min="16" max="16" width="12.7109375" style="25" customWidth="1"/>
    <col min="17" max="17" width="1.42578125" style="25" customWidth="1"/>
    <col min="18" max="18" width="4.28515625" style="4" customWidth="1"/>
    <col min="19" max="19" width="12.7109375" style="25" customWidth="1"/>
    <col min="20" max="20" width="4.28515625" style="25" customWidth="1"/>
    <col min="21" max="21" width="3.28515625" style="4" customWidth="1"/>
    <col min="22" max="22" width="12.7109375" style="25" customWidth="1"/>
    <col min="23" max="23" width="4.28515625" style="25" customWidth="1"/>
    <col min="24" max="24" width="3.28515625" style="25" customWidth="1"/>
    <col min="25" max="25" width="12.7109375" style="25" customWidth="1"/>
    <col min="26" max="26" width="4.28515625" style="25" customWidth="1"/>
    <col min="27" max="27" width="3.28515625" style="25" customWidth="1"/>
    <col min="28" max="28" width="12.7109375" style="25" customWidth="1"/>
    <col min="29" max="29" width="4.7109375" style="4" customWidth="1"/>
    <col min="30" max="30" width="3.28515625" style="25" customWidth="1"/>
    <col min="31" max="31" width="12.7109375" style="25" customWidth="1"/>
    <col min="32" max="16384" width="9.140625" style="4"/>
  </cols>
  <sheetData>
    <row r="1" spans="1:31" ht="28.5" customHeight="1" x14ac:dyDescent="0.25">
      <c r="B1" s="1"/>
      <c r="C1" s="2" t="s">
        <v>38</v>
      </c>
      <c r="D1" s="2"/>
      <c r="E1" s="2"/>
    </row>
    <row r="2" spans="1:31" ht="13.5" thickBot="1" x14ac:dyDescent="0.25"/>
    <row r="3" spans="1:31" s="6" customFormat="1" ht="57" customHeight="1" thickBot="1" x14ac:dyDescent="0.25">
      <c r="B3" s="3"/>
      <c r="D3" s="28" t="s">
        <v>1</v>
      </c>
      <c r="E3" s="7"/>
      <c r="G3" s="29" t="s">
        <v>15</v>
      </c>
      <c r="H3" s="8"/>
      <c r="J3" s="30" t="s">
        <v>2</v>
      </c>
      <c r="K3" s="9"/>
      <c r="L3" s="9"/>
      <c r="M3" s="31" t="s">
        <v>16</v>
      </c>
      <c r="N3" s="9"/>
      <c r="O3" s="9"/>
      <c r="P3" s="32" t="s">
        <v>17</v>
      </c>
      <c r="Q3" s="9"/>
      <c r="S3" s="33" t="s">
        <v>18</v>
      </c>
      <c r="T3" s="8"/>
      <c r="V3" s="34" t="s">
        <v>19</v>
      </c>
      <c r="W3" s="9"/>
      <c r="X3" s="9"/>
      <c r="Y3" s="35" t="s">
        <v>14</v>
      </c>
      <c r="Z3" s="27"/>
      <c r="AA3" s="9"/>
      <c r="AB3" s="36" t="s">
        <v>20</v>
      </c>
      <c r="AD3" s="9"/>
      <c r="AE3" s="37" t="s">
        <v>37</v>
      </c>
    </row>
    <row r="4" spans="1:31" s="10" customFormat="1" ht="17.25" customHeight="1" thickBot="1" x14ac:dyDescent="0.25">
      <c r="D4" s="12" t="s">
        <v>3</v>
      </c>
      <c r="E4" s="11"/>
      <c r="G4" s="12" t="s">
        <v>3</v>
      </c>
      <c r="H4" s="11"/>
      <c r="J4" s="12" t="s">
        <v>3</v>
      </c>
      <c r="K4" s="11"/>
      <c r="L4" s="11"/>
      <c r="M4" s="13" t="s">
        <v>3</v>
      </c>
      <c r="N4" s="11"/>
      <c r="O4" s="11"/>
      <c r="P4" s="13" t="s">
        <v>3</v>
      </c>
      <c r="Q4" s="11"/>
      <c r="S4" s="13" t="s">
        <v>3</v>
      </c>
      <c r="T4" s="11"/>
      <c r="V4" s="13" t="s">
        <v>3</v>
      </c>
      <c r="W4" s="11"/>
      <c r="X4" s="11"/>
      <c r="Y4" s="13" t="s">
        <v>3</v>
      </c>
      <c r="Z4" s="11"/>
      <c r="AA4" s="11"/>
      <c r="AB4" s="13" t="s">
        <v>3</v>
      </c>
      <c r="AD4" s="11"/>
      <c r="AE4" s="13" t="s">
        <v>3</v>
      </c>
    </row>
    <row r="5" spans="1:31" s="14" customFormat="1" ht="17.25" customHeight="1" x14ac:dyDescent="0.2">
      <c r="A5" s="14" t="s">
        <v>4</v>
      </c>
      <c r="C5" s="16" t="s">
        <v>5</v>
      </c>
      <c r="D5" s="17">
        <f>148.5+0.7</f>
        <v>149.19999999999999</v>
      </c>
      <c r="E5" s="17"/>
      <c r="F5" s="16" t="s">
        <v>5</v>
      </c>
      <c r="G5" s="17">
        <v>11.9</v>
      </c>
      <c r="H5" s="15"/>
      <c r="I5" s="16" t="s">
        <v>5</v>
      </c>
      <c r="J5" s="17">
        <v>14.6</v>
      </c>
      <c r="K5" s="15"/>
      <c r="L5" s="16" t="s">
        <v>5</v>
      </c>
      <c r="M5" s="24">
        <v>0</v>
      </c>
      <c r="N5" s="15"/>
      <c r="O5" s="16" t="s">
        <v>5</v>
      </c>
      <c r="P5" s="24">
        <v>0</v>
      </c>
      <c r="Q5" s="15"/>
      <c r="R5" s="16" t="s">
        <v>5</v>
      </c>
      <c r="S5" s="24">
        <v>0</v>
      </c>
      <c r="T5" s="15"/>
      <c r="U5" s="16" t="s">
        <v>5</v>
      </c>
      <c r="V5" s="24">
        <v>0</v>
      </c>
      <c r="W5" s="15"/>
      <c r="X5" s="16" t="s">
        <v>5</v>
      </c>
      <c r="Y5" s="24">
        <v>0</v>
      </c>
      <c r="Z5" s="15"/>
      <c r="AA5" s="16" t="s">
        <v>5</v>
      </c>
      <c r="AB5" s="24">
        <v>0</v>
      </c>
      <c r="AD5" s="16" t="s">
        <v>5</v>
      </c>
      <c r="AE5" s="15">
        <f t="shared" ref="AE5:AE27" si="0">D5+G5+J5+M5+P5+S5+V5+Y5+AB5</f>
        <v>175.7</v>
      </c>
    </row>
    <row r="6" spans="1:31" s="14" customFormat="1" ht="14.1" customHeight="1" x14ac:dyDescent="0.2">
      <c r="A6" s="14" t="s">
        <v>6</v>
      </c>
      <c r="C6" s="15"/>
      <c r="D6" s="17">
        <f>686.9+16.2</f>
        <v>703.1</v>
      </c>
      <c r="E6" s="17"/>
      <c r="F6" s="15"/>
      <c r="G6" s="17">
        <v>-174.4</v>
      </c>
      <c r="H6" s="15"/>
      <c r="I6" s="15"/>
      <c r="J6" s="15">
        <v>51.8</v>
      </c>
      <c r="K6" s="15"/>
      <c r="L6" s="15"/>
      <c r="M6" s="24">
        <v>0</v>
      </c>
      <c r="N6" s="15"/>
      <c r="O6" s="15"/>
      <c r="P6" s="24">
        <v>0</v>
      </c>
      <c r="Q6" s="15"/>
      <c r="R6" s="15"/>
      <c r="S6" s="24">
        <v>0</v>
      </c>
      <c r="T6" s="15"/>
      <c r="U6" s="15"/>
      <c r="V6" s="24">
        <v>0</v>
      </c>
      <c r="W6" s="15"/>
      <c r="X6" s="15"/>
      <c r="Y6" s="24">
        <v>0</v>
      </c>
      <c r="Z6" s="15"/>
      <c r="AA6" s="15"/>
      <c r="AB6" s="24">
        <v>0</v>
      </c>
      <c r="AD6" s="15"/>
      <c r="AE6" s="15">
        <f t="shared" si="0"/>
        <v>580.5</v>
      </c>
    </row>
    <row r="7" spans="1:31" s="14" customFormat="1" ht="14.1" customHeight="1" x14ac:dyDescent="0.2">
      <c r="A7" s="14" t="s">
        <v>7</v>
      </c>
      <c r="C7" s="15"/>
      <c r="D7" s="24">
        <v>0</v>
      </c>
      <c r="E7" s="17"/>
      <c r="F7" s="15"/>
      <c r="G7" s="24">
        <v>0</v>
      </c>
      <c r="H7" s="15"/>
      <c r="I7" s="15"/>
      <c r="J7" s="15">
        <v>16.600000000000001</v>
      </c>
      <c r="K7" s="15"/>
      <c r="L7" s="15"/>
      <c r="M7" s="24">
        <v>0</v>
      </c>
      <c r="N7" s="15"/>
      <c r="O7" s="15"/>
      <c r="P7" s="24">
        <v>0</v>
      </c>
      <c r="Q7" s="15"/>
      <c r="R7" s="15"/>
      <c r="S7" s="24">
        <v>0</v>
      </c>
      <c r="T7" s="15"/>
      <c r="U7" s="15"/>
      <c r="V7" s="24">
        <v>0</v>
      </c>
      <c r="W7" s="15"/>
      <c r="X7" s="15"/>
      <c r="Y7" s="24">
        <v>0</v>
      </c>
      <c r="Z7" s="15"/>
      <c r="AA7" s="15"/>
      <c r="AB7" s="24">
        <v>0</v>
      </c>
      <c r="AD7" s="15"/>
      <c r="AE7" s="15">
        <f t="shared" si="0"/>
        <v>16.600000000000001</v>
      </c>
    </row>
    <row r="8" spans="1:31" s="14" customFormat="1" ht="14.1" customHeight="1" x14ac:dyDescent="0.2">
      <c r="A8" s="14" t="s">
        <v>8</v>
      </c>
      <c r="C8" s="15"/>
      <c r="D8" s="24">
        <v>0</v>
      </c>
      <c r="E8" s="17"/>
      <c r="F8" s="15"/>
      <c r="G8" s="24">
        <v>0</v>
      </c>
      <c r="H8" s="15"/>
      <c r="I8" s="15"/>
      <c r="J8" s="24">
        <v>0</v>
      </c>
      <c r="K8" s="15"/>
      <c r="L8" s="15"/>
      <c r="M8" s="15">
        <v>-91.2</v>
      </c>
      <c r="N8" s="15"/>
      <c r="O8" s="15"/>
      <c r="P8" s="24">
        <v>0</v>
      </c>
      <c r="Q8" s="15"/>
      <c r="R8" s="15"/>
      <c r="S8" s="24">
        <v>0</v>
      </c>
      <c r="T8" s="15"/>
      <c r="U8" s="15"/>
      <c r="V8" s="24">
        <v>0</v>
      </c>
      <c r="W8" s="15"/>
      <c r="X8" s="15"/>
      <c r="Y8" s="24">
        <v>0</v>
      </c>
      <c r="Z8" s="15"/>
      <c r="AA8" s="15"/>
      <c r="AB8" s="24">
        <v>0</v>
      </c>
      <c r="AD8" s="15"/>
      <c r="AE8" s="15">
        <f t="shared" si="0"/>
        <v>-91.2</v>
      </c>
    </row>
    <row r="9" spans="1:31" s="14" customFormat="1" ht="14.1" customHeight="1" x14ac:dyDescent="0.2">
      <c r="A9" s="14" t="s">
        <v>9</v>
      </c>
      <c r="C9" s="15"/>
      <c r="D9" s="24">
        <v>0</v>
      </c>
      <c r="E9" s="17"/>
      <c r="F9" s="15"/>
      <c r="G9" s="17">
        <v>-341.1</v>
      </c>
      <c r="H9" s="15"/>
      <c r="I9" s="15"/>
      <c r="J9" s="24">
        <v>0</v>
      </c>
      <c r="K9" s="15"/>
      <c r="L9" s="15"/>
      <c r="M9" s="24">
        <v>0</v>
      </c>
      <c r="N9" s="15"/>
      <c r="O9" s="15"/>
      <c r="P9" s="24">
        <v>0</v>
      </c>
      <c r="Q9" s="15"/>
      <c r="R9" s="15"/>
      <c r="S9" s="24">
        <v>0</v>
      </c>
      <c r="T9" s="15"/>
      <c r="U9" s="15"/>
      <c r="V9" s="24">
        <v>0</v>
      </c>
      <c r="W9" s="15"/>
      <c r="X9" s="15"/>
      <c r="Y9" s="24">
        <v>0</v>
      </c>
      <c r="Z9" s="15"/>
      <c r="AA9" s="15"/>
      <c r="AB9" s="24">
        <v>0</v>
      </c>
      <c r="AD9" s="15"/>
      <c r="AE9" s="15">
        <f t="shared" si="0"/>
        <v>-341.1</v>
      </c>
    </row>
    <row r="10" spans="1:31" s="14" customFormat="1" ht="14.1" customHeight="1" x14ac:dyDescent="0.2">
      <c r="A10" s="14" t="s">
        <v>32</v>
      </c>
      <c r="C10" s="15"/>
      <c r="D10" s="24">
        <v>0</v>
      </c>
      <c r="E10" s="17"/>
      <c r="F10" s="15"/>
      <c r="G10" s="24">
        <v>0</v>
      </c>
      <c r="H10" s="15"/>
      <c r="I10" s="15"/>
      <c r="J10" s="24">
        <v>0</v>
      </c>
      <c r="K10" s="15"/>
      <c r="L10" s="15"/>
      <c r="M10" s="15">
        <v>1.5</v>
      </c>
      <c r="N10" s="15"/>
      <c r="O10" s="15"/>
      <c r="P10" s="24">
        <v>0</v>
      </c>
      <c r="Q10" s="15"/>
      <c r="R10" s="15"/>
      <c r="S10" s="24">
        <v>0</v>
      </c>
      <c r="T10" s="15"/>
      <c r="U10" s="15"/>
      <c r="V10" s="24">
        <v>0</v>
      </c>
      <c r="W10" s="15"/>
      <c r="X10" s="15"/>
      <c r="Y10" s="24">
        <v>0</v>
      </c>
      <c r="Z10" s="15"/>
      <c r="AA10" s="15"/>
      <c r="AB10" s="24">
        <v>0</v>
      </c>
      <c r="AD10" s="15"/>
      <c r="AE10" s="15">
        <f t="shared" si="0"/>
        <v>1.5</v>
      </c>
    </row>
    <row r="11" spans="1:31" s="14" customFormat="1" ht="14.1" customHeight="1" x14ac:dyDescent="0.2">
      <c r="A11" s="14" t="s">
        <v>22</v>
      </c>
      <c r="C11" s="15"/>
      <c r="D11" s="24">
        <v>0</v>
      </c>
      <c r="E11" s="17"/>
      <c r="F11" s="15"/>
      <c r="G11" s="24">
        <v>0</v>
      </c>
      <c r="H11" s="15"/>
      <c r="I11" s="15"/>
      <c r="J11" s="24">
        <v>0</v>
      </c>
      <c r="K11" s="15"/>
      <c r="L11" s="15"/>
      <c r="M11" s="15">
        <v>-12.7</v>
      </c>
      <c r="N11" s="15"/>
      <c r="O11" s="15"/>
      <c r="P11" s="24">
        <v>0</v>
      </c>
      <c r="Q11" s="15"/>
      <c r="R11" s="15"/>
      <c r="S11" s="24">
        <v>0</v>
      </c>
      <c r="T11" s="15"/>
      <c r="U11" s="15"/>
      <c r="V11" s="24">
        <v>0</v>
      </c>
      <c r="W11" s="15"/>
      <c r="X11" s="15"/>
      <c r="Y11" s="24">
        <v>0</v>
      </c>
      <c r="Z11" s="15"/>
      <c r="AA11" s="15"/>
      <c r="AB11" s="24">
        <v>0</v>
      </c>
      <c r="AD11" s="15"/>
      <c r="AE11" s="15">
        <f t="shared" si="0"/>
        <v>-12.7</v>
      </c>
    </row>
    <row r="12" spans="1:31" s="14" customFormat="1" ht="14.1" customHeight="1" x14ac:dyDescent="0.2">
      <c r="A12" s="14" t="s">
        <v>23</v>
      </c>
      <c r="C12" s="15"/>
      <c r="D12" s="24">
        <v>0</v>
      </c>
      <c r="E12" s="17"/>
      <c r="F12" s="15"/>
      <c r="G12" s="24">
        <v>0</v>
      </c>
      <c r="H12" s="15"/>
      <c r="I12" s="15"/>
      <c r="J12" s="24">
        <v>0</v>
      </c>
      <c r="K12" s="15"/>
      <c r="L12" s="15"/>
      <c r="M12" s="15">
        <v>17.2</v>
      </c>
      <c r="N12" s="15"/>
      <c r="O12" s="15"/>
      <c r="P12" s="24">
        <v>0</v>
      </c>
      <c r="Q12" s="15"/>
      <c r="R12" s="15"/>
      <c r="S12" s="24">
        <v>0</v>
      </c>
      <c r="T12" s="15"/>
      <c r="U12" s="15"/>
      <c r="V12" s="24">
        <v>0</v>
      </c>
      <c r="W12" s="15"/>
      <c r="X12" s="15"/>
      <c r="Y12" s="24">
        <v>0</v>
      </c>
      <c r="Z12" s="15"/>
      <c r="AA12" s="15"/>
      <c r="AB12" s="24">
        <v>0</v>
      </c>
      <c r="AD12" s="15"/>
      <c r="AE12" s="15">
        <f t="shared" si="0"/>
        <v>17.2</v>
      </c>
    </row>
    <row r="13" spans="1:31" s="14" customFormat="1" ht="14.1" customHeight="1" x14ac:dyDescent="0.2">
      <c r="A13" s="14" t="s">
        <v>24</v>
      </c>
      <c r="C13" s="15"/>
      <c r="D13" s="24">
        <v>0</v>
      </c>
      <c r="E13" s="17"/>
      <c r="F13" s="15"/>
      <c r="G13" s="24">
        <v>0</v>
      </c>
      <c r="H13" s="15"/>
      <c r="I13" s="15"/>
      <c r="J13" s="24">
        <v>0</v>
      </c>
      <c r="K13" s="15"/>
      <c r="L13" s="15"/>
      <c r="M13" s="15">
        <v>8.9</v>
      </c>
      <c r="N13" s="15"/>
      <c r="O13" s="15"/>
      <c r="P13" s="24">
        <v>0</v>
      </c>
      <c r="Q13" s="15"/>
      <c r="R13" s="15"/>
      <c r="S13" s="24">
        <v>0</v>
      </c>
      <c r="T13" s="15"/>
      <c r="U13" s="15"/>
      <c r="V13" s="24">
        <v>0</v>
      </c>
      <c r="W13" s="15"/>
      <c r="X13" s="15"/>
      <c r="Y13" s="24">
        <v>0</v>
      </c>
      <c r="Z13" s="15"/>
      <c r="AA13" s="15"/>
      <c r="AB13" s="24">
        <v>0</v>
      </c>
      <c r="AD13" s="15"/>
      <c r="AE13" s="15">
        <f t="shared" si="0"/>
        <v>8.9</v>
      </c>
    </row>
    <row r="14" spans="1:31" s="14" customFormat="1" ht="14.1" customHeight="1" x14ac:dyDescent="0.2">
      <c r="A14" s="14" t="s">
        <v>31</v>
      </c>
      <c r="C14" s="15"/>
      <c r="D14" s="24">
        <v>0</v>
      </c>
      <c r="E14" s="17"/>
      <c r="F14" s="15"/>
      <c r="G14" s="24">
        <v>0</v>
      </c>
      <c r="H14" s="15"/>
      <c r="I14" s="15"/>
      <c r="J14" s="24">
        <v>0</v>
      </c>
      <c r="K14" s="15"/>
      <c r="L14" s="15"/>
      <c r="M14" s="24">
        <v>0</v>
      </c>
      <c r="N14" s="15"/>
      <c r="O14" s="15"/>
      <c r="P14" s="15">
        <v>-2</v>
      </c>
      <c r="Q14" s="15"/>
      <c r="R14" s="15"/>
      <c r="S14" s="24">
        <v>0</v>
      </c>
      <c r="T14" s="15"/>
      <c r="U14" s="15"/>
      <c r="V14" s="24">
        <v>0</v>
      </c>
      <c r="W14" s="15"/>
      <c r="X14" s="15"/>
      <c r="Y14" s="24">
        <v>0</v>
      </c>
      <c r="Z14" s="15"/>
      <c r="AA14" s="15"/>
      <c r="AB14" s="24">
        <v>0</v>
      </c>
      <c r="AD14" s="15"/>
      <c r="AE14" s="15">
        <f t="shared" si="0"/>
        <v>-2</v>
      </c>
    </row>
    <row r="15" spans="1:31" s="14" customFormat="1" ht="14.1" customHeight="1" x14ac:dyDescent="0.2">
      <c r="A15" s="14" t="s">
        <v>29</v>
      </c>
      <c r="C15" s="15"/>
      <c r="D15" s="24">
        <v>0</v>
      </c>
      <c r="E15" s="17"/>
      <c r="F15" s="15"/>
      <c r="G15" s="24">
        <v>0</v>
      </c>
      <c r="H15" s="15"/>
      <c r="I15" s="15"/>
      <c r="J15" s="24">
        <v>0</v>
      </c>
      <c r="K15" s="15"/>
      <c r="L15" s="15"/>
      <c r="M15" s="24">
        <v>0</v>
      </c>
      <c r="N15" s="15"/>
      <c r="O15" s="15"/>
      <c r="P15" s="15">
        <v>-5.0999999999999996</v>
      </c>
      <c r="Q15" s="15"/>
      <c r="R15" s="15"/>
      <c r="S15" s="24">
        <v>0</v>
      </c>
      <c r="T15" s="15"/>
      <c r="U15" s="15"/>
      <c r="V15" s="24">
        <v>0</v>
      </c>
      <c r="W15" s="15"/>
      <c r="X15" s="15"/>
      <c r="Y15" s="24">
        <v>0</v>
      </c>
      <c r="Z15" s="15"/>
      <c r="AA15" s="15"/>
      <c r="AB15" s="24">
        <v>0</v>
      </c>
      <c r="AD15" s="15"/>
      <c r="AE15" s="15">
        <f t="shared" si="0"/>
        <v>-5.0999999999999996</v>
      </c>
    </row>
    <row r="16" spans="1:31" s="14" customFormat="1" ht="14.1" customHeight="1" x14ac:dyDescent="0.2">
      <c r="A16" s="14" t="s">
        <v>2</v>
      </c>
      <c r="C16" s="15"/>
      <c r="D16" s="24">
        <v>0</v>
      </c>
      <c r="E16" s="17"/>
      <c r="F16" s="15"/>
      <c r="G16" s="24">
        <v>0</v>
      </c>
      <c r="H16" s="15"/>
      <c r="I16" s="15"/>
      <c r="J16" s="24">
        <v>0</v>
      </c>
      <c r="K16" s="15"/>
      <c r="L16" s="15"/>
      <c r="M16" s="24">
        <v>0</v>
      </c>
      <c r="N16" s="15"/>
      <c r="O16" s="15"/>
      <c r="P16" s="15">
        <v>-0.1</v>
      </c>
      <c r="Q16" s="15"/>
      <c r="R16" s="15"/>
      <c r="S16" s="24">
        <v>0</v>
      </c>
      <c r="T16" s="15"/>
      <c r="U16" s="15"/>
      <c r="V16" s="24">
        <v>0</v>
      </c>
      <c r="W16" s="15"/>
      <c r="X16" s="15"/>
      <c r="Y16" s="24">
        <v>0</v>
      </c>
      <c r="Z16" s="15"/>
      <c r="AA16" s="15"/>
      <c r="AB16" s="24">
        <v>0</v>
      </c>
      <c r="AD16" s="15"/>
      <c r="AE16" s="15">
        <f t="shared" si="0"/>
        <v>-0.1</v>
      </c>
    </row>
    <row r="17" spans="1:31" s="14" customFormat="1" ht="14.1" customHeight="1" x14ac:dyDescent="0.2">
      <c r="A17" s="14" t="s">
        <v>30</v>
      </c>
      <c r="C17" s="15"/>
      <c r="D17" s="24">
        <v>0</v>
      </c>
      <c r="E17" s="17"/>
      <c r="F17" s="15"/>
      <c r="G17" s="24">
        <v>0</v>
      </c>
      <c r="H17" s="15"/>
      <c r="I17" s="15"/>
      <c r="J17" s="24">
        <v>0</v>
      </c>
      <c r="K17" s="15"/>
      <c r="L17" s="15"/>
      <c r="M17" s="24">
        <v>0</v>
      </c>
      <c r="N17" s="15"/>
      <c r="O17" s="15"/>
      <c r="P17" s="15">
        <v>2.2000000000000002</v>
      </c>
      <c r="Q17" s="15"/>
      <c r="R17" s="15"/>
      <c r="S17" s="24">
        <v>0</v>
      </c>
      <c r="T17" s="15"/>
      <c r="U17" s="15"/>
      <c r="V17" s="24">
        <v>0</v>
      </c>
      <c r="W17" s="15"/>
      <c r="X17" s="15"/>
      <c r="Y17" s="24">
        <v>0</v>
      </c>
      <c r="Z17" s="15"/>
      <c r="AA17" s="15"/>
      <c r="AB17" s="24">
        <v>0</v>
      </c>
      <c r="AD17" s="15"/>
      <c r="AE17" s="15">
        <f t="shared" si="0"/>
        <v>2.2000000000000002</v>
      </c>
    </row>
    <row r="18" spans="1:31" s="14" customFormat="1" ht="14.1" customHeight="1" x14ac:dyDescent="0.2">
      <c r="A18" s="14" t="s">
        <v>10</v>
      </c>
      <c r="C18" s="15"/>
      <c r="D18" s="24">
        <v>0</v>
      </c>
      <c r="E18" s="17"/>
      <c r="F18" s="15"/>
      <c r="G18" s="24">
        <v>0</v>
      </c>
      <c r="H18" s="15"/>
      <c r="I18" s="15"/>
      <c r="J18" s="15">
        <v>2.7</v>
      </c>
      <c r="K18" s="15"/>
      <c r="L18" s="15"/>
      <c r="M18" s="24">
        <v>0</v>
      </c>
      <c r="N18" s="15"/>
      <c r="O18" s="15"/>
      <c r="P18" s="24">
        <v>0</v>
      </c>
      <c r="Q18" s="15"/>
      <c r="R18" s="15"/>
      <c r="S18" s="24">
        <v>0</v>
      </c>
      <c r="T18" s="15"/>
      <c r="U18" s="15"/>
      <c r="V18" s="24">
        <v>0</v>
      </c>
      <c r="W18" s="15"/>
      <c r="X18" s="15"/>
      <c r="Y18" s="24">
        <v>0</v>
      </c>
      <c r="Z18" s="15"/>
      <c r="AA18" s="15"/>
      <c r="AB18" s="24">
        <v>0</v>
      </c>
      <c r="AD18" s="15"/>
      <c r="AE18" s="15">
        <f t="shared" si="0"/>
        <v>2.7</v>
      </c>
    </row>
    <row r="19" spans="1:31" s="14" customFormat="1" ht="14.1" customHeight="1" x14ac:dyDescent="0.2">
      <c r="A19" s="14" t="s">
        <v>11</v>
      </c>
      <c r="C19" s="15"/>
      <c r="D19" s="24">
        <v>0</v>
      </c>
      <c r="E19" s="17"/>
      <c r="F19" s="15"/>
      <c r="G19" s="24">
        <v>0</v>
      </c>
      <c r="H19" s="15"/>
      <c r="I19" s="15"/>
      <c r="J19" s="24">
        <v>0</v>
      </c>
      <c r="K19" s="15"/>
      <c r="L19" s="15"/>
      <c r="M19" s="24">
        <v>0</v>
      </c>
      <c r="N19" s="15"/>
      <c r="O19" s="15"/>
      <c r="P19" s="24">
        <v>0</v>
      </c>
      <c r="Q19" s="15"/>
      <c r="R19" s="15"/>
      <c r="S19" s="15">
        <v>4.2</v>
      </c>
      <c r="T19" s="15"/>
      <c r="U19" s="15"/>
      <c r="V19" s="24">
        <v>0</v>
      </c>
      <c r="W19" s="15"/>
      <c r="X19" s="15"/>
      <c r="Y19" s="24">
        <v>0</v>
      </c>
      <c r="Z19" s="15"/>
      <c r="AA19" s="15"/>
      <c r="AB19" s="24">
        <v>0</v>
      </c>
      <c r="AD19" s="15"/>
      <c r="AE19" s="15">
        <f t="shared" si="0"/>
        <v>4.2</v>
      </c>
    </row>
    <row r="20" spans="1:31" s="14" customFormat="1" ht="14.1" customHeight="1" x14ac:dyDescent="0.2">
      <c r="A20" s="14" t="s">
        <v>12</v>
      </c>
      <c r="C20" s="15"/>
      <c r="D20" s="17">
        <v>40.5</v>
      </c>
      <c r="E20" s="17"/>
      <c r="F20" s="15"/>
      <c r="G20" s="17">
        <v>7.8</v>
      </c>
      <c r="H20" s="15"/>
      <c r="I20" s="15"/>
      <c r="J20" s="15">
        <v>-1.1000000000000001</v>
      </c>
      <c r="K20" s="15"/>
      <c r="L20" s="15"/>
      <c r="M20" s="24">
        <v>0</v>
      </c>
      <c r="N20" s="15"/>
      <c r="O20" s="15"/>
      <c r="P20" s="24">
        <v>0</v>
      </c>
      <c r="Q20" s="15"/>
      <c r="R20" s="15"/>
      <c r="S20" s="24">
        <v>0</v>
      </c>
      <c r="T20" s="15"/>
      <c r="U20" s="15"/>
      <c r="V20" s="24">
        <v>0</v>
      </c>
      <c r="W20" s="15"/>
      <c r="X20" s="15"/>
      <c r="Y20" s="24">
        <v>0</v>
      </c>
      <c r="Z20" s="15"/>
      <c r="AA20" s="15"/>
      <c r="AB20" s="24">
        <v>0</v>
      </c>
      <c r="AD20" s="15"/>
      <c r="AE20" s="15">
        <f t="shared" si="0"/>
        <v>47.199999999999996</v>
      </c>
    </row>
    <row r="21" spans="1:31" s="14" customFormat="1" ht="14.1" customHeight="1" x14ac:dyDescent="0.2">
      <c r="A21" s="14" t="s">
        <v>35</v>
      </c>
      <c r="C21" s="15"/>
      <c r="D21" s="24">
        <v>0</v>
      </c>
      <c r="E21" s="17"/>
      <c r="F21" s="15"/>
      <c r="G21" s="24">
        <v>0</v>
      </c>
      <c r="H21" s="15"/>
      <c r="I21" s="15"/>
      <c r="J21" s="24">
        <v>0</v>
      </c>
      <c r="K21" s="15"/>
      <c r="L21" s="15"/>
      <c r="M21" s="24">
        <v>0</v>
      </c>
      <c r="N21" s="15"/>
      <c r="O21" s="15"/>
      <c r="P21" s="24">
        <v>0</v>
      </c>
      <c r="Q21" s="15"/>
      <c r="R21" s="15"/>
      <c r="S21" s="24">
        <v>0</v>
      </c>
      <c r="T21" s="15"/>
      <c r="U21" s="15"/>
      <c r="V21" s="24">
        <v>0</v>
      </c>
      <c r="W21" s="15"/>
      <c r="X21" s="15"/>
      <c r="Y21" s="24">
        <v>0</v>
      </c>
      <c r="Z21" s="15"/>
      <c r="AA21" s="15"/>
      <c r="AB21" s="24">
        <v>0</v>
      </c>
      <c r="AD21" s="15"/>
      <c r="AE21" s="23">
        <f t="shared" si="0"/>
        <v>0</v>
      </c>
    </row>
    <row r="22" spans="1:31" s="14" customFormat="1" ht="14.1" customHeight="1" x14ac:dyDescent="0.2">
      <c r="A22" s="14" t="s">
        <v>36</v>
      </c>
      <c r="C22" s="15"/>
      <c r="D22" s="24">
        <v>0</v>
      </c>
      <c r="E22" s="17"/>
      <c r="F22" s="15"/>
      <c r="G22" s="24">
        <v>0</v>
      </c>
      <c r="H22" s="15"/>
      <c r="I22" s="15"/>
      <c r="J22" s="24">
        <v>0</v>
      </c>
      <c r="K22" s="15"/>
      <c r="L22" s="15"/>
      <c r="M22" s="24">
        <v>0</v>
      </c>
      <c r="N22" s="15"/>
      <c r="O22" s="15"/>
      <c r="P22" s="24">
        <v>0</v>
      </c>
      <c r="Q22" s="15"/>
      <c r="R22" s="15"/>
      <c r="S22" s="24">
        <v>0</v>
      </c>
      <c r="T22" s="15"/>
      <c r="U22" s="15"/>
      <c r="V22" s="24">
        <v>0</v>
      </c>
      <c r="W22" s="15"/>
      <c r="X22" s="15"/>
      <c r="Y22" s="24">
        <v>0</v>
      </c>
      <c r="Z22" s="15"/>
      <c r="AA22" s="15"/>
      <c r="AB22" s="24">
        <v>0</v>
      </c>
      <c r="AD22" s="15"/>
      <c r="AE22" s="23">
        <f t="shared" si="0"/>
        <v>0</v>
      </c>
    </row>
    <row r="23" spans="1:31" s="14" customFormat="1" ht="14.1" customHeight="1" x14ac:dyDescent="0.2">
      <c r="A23" s="14" t="s">
        <v>25</v>
      </c>
      <c r="C23" s="15"/>
      <c r="D23" s="24">
        <v>0</v>
      </c>
      <c r="E23" s="17"/>
      <c r="F23" s="15"/>
      <c r="G23" s="24">
        <v>0</v>
      </c>
      <c r="H23" s="15"/>
      <c r="I23" s="15"/>
      <c r="J23" s="15">
        <v>-7.4</v>
      </c>
      <c r="K23" s="15"/>
      <c r="L23" s="15"/>
      <c r="M23" s="24">
        <v>0</v>
      </c>
      <c r="N23" s="15"/>
      <c r="O23" s="15"/>
      <c r="P23" s="24">
        <v>0</v>
      </c>
      <c r="Q23" s="15"/>
      <c r="R23" s="15"/>
      <c r="S23" s="24">
        <v>0</v>
      </c>
      <c r="T23" s="15"/>
      <c r="U23" s="15"/>
      <c r="V23" s="24">
        <v>0</v>
      </c>
      <c r="W23" s="15"/>
      <c r="X23" s="15"/>
      <c r="Y23" s="24">
        <v>0</v>
      </c>
      <c r="Z23" s="15"/>
      <c r="AA23" s="15"/>
      <c r="AB23" s="24">
        <v>0</v>
      </c>
      <c r="AD23" s="15"/>
      <c r="AE23" s="15">
        <f t="shared" si="0"/>
        <v>-7.4</v>
      </c>
    </row>
    <row r="24" spans="1:31" s="14" customFormat="1" ht="14.1" customHeight="1" x14ac:dyDescent="0.2">
      <c r="A24" s="14" t="s">
        <v>26</v>
      </c>
      <c r="C24" s="15"/>
      <c r="D24" s="24">
        <v>0</v>
      </c>
      <c r="E24" s="17"/>
      <c r="F24" s="15"/>
      <c r="G24" s="24">
        <v>0</v>
      </c>
      <c r="H24" s="15"/>
      <c r="I24" s="15"/>
      <c r="J24" s="15">
        <v>-56.6</v>
      </c>
      <c r="K24" s="15"/>
      <c r="L24" s="15"/>
      <c r="M24" s="24">
        <v>0</v>
      </c>
      <c r="N24" s="15"/>
      <c r="O24" s="15"/>
      <c r="P24" s="24">
        <v>0</v>
      </c>
      <c r="Q24" s="15"/>
      <c r="R24" s="15"/>
      <c r="S24" s="24">
        <v>0</v>
      </c>
      <c r="T24" s="15"/>
      <c r="U24" s="15"/>
      <c r="V24" s="24">
        <v>0</v>
      </c>
      <c r="W24" s="15"/>
      <c r="X24" s="15"/>
      <c r="Y24" s="24">
        <v>0</v>
      </c>
      <c r="Z24" s="15"/>
      <c r="AA24" s="15"/>
      <c r="AB24" s="24">
        <v>0</v>
      </c>
      <c r="AD24" s="15"/>
      <c r="AE24" s="15">
        <f t="shared" si="0"/>
        <v>-56.6</v>
      </c>
    </row>
    <row r="25" spans="1:31" s="14" customFormat="1" ht="14.1" customHeight="1" x14ac:dyDescent="0.2">
      <c r="A25" s="14" t="s">
        <v>27</v>
      </c>
      <c r="C25" s="15"/>
      <c r="D25" s="24">
        <v>0</v>
      </c>
      <c r="E25" s="17"/>
      <c r="F25" s="15"/>
      <c r="G25" s="24">
        <v>0</v>
      </c>
      <c r="H25" s="15"/>
      <c r="I25" s="15"/>
      <c r="J25" s="15">
        <v>51.2</v>
      </c>
      <c r="K25" s="15"/>
      <c r="L25" s="15"/>
      <c r="M25" s="24">
        <v>0</v>
      </c>
      <c r="N25" s="15"/>
      <c r="O25" s="15"/>
      <c r="P25" s="24">
        <v>0</v>
      </c>
      <c r="Q25" s="15"/>
      <c r="R25" s="15"/>
      <c r="S25" s="24">
        <v>0</v>
      </c>
      <c r="T25" s="15"/>
      <c r="U25" s="15"/>
      <c r="V25" s="24">
        <v>0</v>
      </c>
      <c r="W25" s="15"/>
      <c r="X25" s="15"/>
      <c r="Y25" s="24">
        <v>0</v>
      </c>
      <c r="Z25" s="15"/>
      <c r="AA25" s="15"/>
      <c r="AB25" s="24">
        <v>0</v>
      </c>
      <c r="AD25" s="15"/>
      <c r="AE25" s="15">
        <f t="shared" si="0"/>
        <v>51.2</v>
      </c>
    </row>
    <row r="26" spans="1:31" s="14" customFormat="1" ht="14.1" customHeight="1" x14ac:dyDescent="0.2">
      <c r="A26" s="14" t="s">
        <v>28</v>
      </c>
      <c r="C26" s="15"/>
      <c r="D26" s="24">
        <v>0</v>
      </c>
      <c r="E26" s="17"/>
      <c r="F26" s="15"/>
      <c r="G26" s="24">
        <v>0</v>
      </c>
      <c r="H26" s="15"/>
      <c r="I26" s="15"/>
      <c r="J26" s="15">
        <v>1</v>
      </c>
      <c r="K26" s="15"/>
      <c r="L26" s="15"/>
      <c r="M26" s="24">
        <v>0</v>
      </c>
      <c r="N26" s="15"/>
      <c r="O26" s="15"/>
      <c r="P26" s="24">
        <v>0</v>
      </c>
      <c r="Q26" s="15"/>
      <c r="R26" s="15"/>
      <c r="S26" s="24">
        <v>0</v>
      </c>
      <c r="T26" s="15"/>
      <c r="U26" s="15"/>
      <c r="V26" s="24">
        <v>0</v>
      </c>
      <c r="W26" s="15"/>
      <c r="X26" s="15"/>
      <c r="Y26" s="24">
        <v>0</v>
      </c>
      <c r="Z26" s="15"/>
      <c r="AA26" s="15"/>
      <c r="AB26" s="24">
        <v>0</v>
      </c>
      <c r="AD26" s="15"/>
      <c r="AE26" s="15">
        <f t="shared" si="0"/>
        <v>1</v>
      </c>
    </row>
    <row r="27" spans="1:31" s="14" customFormat="1" ht="14.1" customHeight="1" x14ac:dyDescent="0.2">
      <c r="A27" s="14" t="s">
        <v>21</v>
      </c>
      <c r="C27" s="15"/>
      <c r="D27" s="19">
        <v>13.7</v>
      </c>
      <c r="E27" s="20"/>
      <c r="F27" s="15"/>
      <c r="G27" s="45">
        <v>0</v>
      </c>
      <c r="H27" s="18"/>
      <c r="I27" s="15"/>
      <c r="J27" s="45">
        <v>0</v>
      </c>
      <c r="K27" s="18"/>
      <c r="L27" s="18"/>
      <c r="M27" s="45">
        <v>0</v>
      </c>
      <c r="N27" s="18"/>
      <c r="O27" s="18"/>
      <c r="P27" s="45">
        <v>0</v>
      </c>
      <c r="Q27" s="18"/>
      <c r="R27" s="15"/>
      <c r="S27" s="45">
        <v>0</v>
      </c>
      <c r="T27" s="18"/>
      <c r="U27" s="15"/>
      <c r="V27" s="45">
        <v>0</v>
      </c>
      <c r="W27" s="18"/>
      <c r="X27" s="18"/>
      <c r="Y27" s="45">
        <v>0</v>
      </c>
      <c r="Z27" s="18"/>
      <c r="AA27" s="18"/>
      <c r="AB27" s="21">
        <v>-26.7</v>
      </c>
      <c r="AD27" s="18"/>
      <c r="AE27" s="21">
        <f t="shared" si="0"/>
        <v>-13</v>
      </c>
    </row>
    <row r="28" spans="1:31" s="14" customFormat="1" ht="14.1" customHeight="1" x14ac:dyDescent="0.2">
      <c r="A28" s="15"/>
      <c r="B28" s="22" t="s">
        <v>13</v>
      </c>
      <c r="C28" s="15"/>
      <c r="D28" s="42">
        <f>SUM(D5:D27)</f>
        <v>906.5</v>
      </c>
      <c r="E28" s="43"/>
      <c r="F28" s="18"/>
      <c r="G28" s="42">
        <f>SUM(G5:G27)</f>
        <v>-495.8</v>
      </c>
      <c r="H28" s="43"/>
      <c r="I28" s="18"/>
      <c r="J28" s="42">
        <f>SUM(J5:J27)</f>
        <v>72.800000000000011</v>
      </c>
      <c r="K28" s="43"/>
      <c r="L28" s="43"/>
      <c r="M28" s="42">
        <f>SUM(M5:M27)</f>
        <v>-76.3</v>
      </c>
      <c r="N28" s="43"/>
      <c r="O28" s="43"/>
      <c r="P28" s="42">
        <f>SUM(P5:P27)</f>
        <v>-4.9999999999999991</v>
      </c>
      <c r="Q28" s="43"/>
      <c r="R28" s="18"/>
      <c r="S28" s="42">
        <f>SUM(S5:S27)</f>
        <v>4.2</v>
      </c>
      <c r="T28" s="43"/>
      <c r="U28" s="18"/>
      <c r="V28" s="42">
        <f>SUM(V5:V27)</f>
        <v>0</v>
      </c>
      <c r="W28" s="43"/>
      <c r="X28" s="43"/>
      <c r="Y28" s="42">
        <f>SUM(Y5:Y27)</f>
        <v>0</v>
      </c>
      <c r="Z28" s="43"/>
      <c r="AA28" s="43"/>
      <c r="AB28" s="42">
        <f>SUM(AB5:AB27)</f>
        <v>-26.7</v>
      </c>
      <c r="AC28" s="44"/>
      <c r="AD28" s="43"/>
      <c r="AE28" s="42">
        <f>SUM(AE5:AE27)</f>
        <v>379.69999999999987</v>
      </c>
    </row>
    <row r="30" spans="1:31" x14ac:dyDescent="0.2">
      <c r="A30" s="4" t="s">
        <v>4</v>
      </c>
      <c r="D30" s="17">
        <v>-1</v>
      </c>
      <c r="G30" s="50">
        <v>0</v>
      </c>
      <c r="J30" s="50">
        <v>0</v>
      </c>
      <c r="M30" s="50">
        <v>0</v>
      </c>
      <c r="P30" s="50">
        <v>0</v>
      </c>
      <c r="S30" s="50">
        <v>0</v>
      </c>
      <c r="V30" s="50">
        <v>0</v>
      </c>
      <c r="Y30" s="50">
        <v>0</v>
      </c>
      <c r="AB30" s="50">
        <v>0</v>
      </c>
      <c r="AE30" s="15">
        <f>D30+G30+J30+M30+P30+S30+V30+Y30+AB30</f>
        <v>-1</v>
      </c>
    </row>
    <row r="31" spans="1:31" s="5" customFormat="1" x14ac:dyDescent="0.2">
      <c r="A31" s="5" t="s">
        <v>6</v>
      </c>
      <c r="D31" s="17">
        <f>5.6+72.7+3.8</f>
        <v>82.1</v>
      </c>
      <c r="E31" s="26"/>
      <c r="F31" s="26"/>
      <c r="G31" s="50">
        <v>0</v>
      </c>
      <c r="H31" s="26"/>
      <c r="J31" s="50">
        <v>0</v>
      </c>
      <c r="K31" s="26"/>
      <c r="L31" s="26"/>
      <c r="M31" s="50">
        <v>0</v>
      </c>
      <c r="N31" s="26"/>
      <c r="O31" s="26"/>
      <c r="P31" s="50">
        <v>0</v>
      </c>
      <c r="Q31" s="26"/>
      <c r="S31" s="50">
        <v>0</v>
      </c>
      <c r="T31" s="26"/>
      <c r="V31" s="50">
        <v>0</v>
      </c>
      <c r="W31" s="26"/>
      <c r="X31" s="26"/>
      <c r="Y31" s="50">
        <v>0</v>
      </c>
      <c r="Z31" s="26"/>
      <c r="AA31" s="26"/>
      <c r="AB31" s="50">
        <v>0</v>
      </c>
      <c r="AD31" s="26"/>
      <c r="AE31" s="15">
        <f>D31+G31+J31+M31+P31+S31+V31+Y31+AB31</f>
        <v>82.1</v>
      </c>
    </row>
    <row r="32" spans="1:31" s="5" customFormat="1" x14ac:dyDescent="0.2">
      <c r="A32" s="5" t="s">
        <v>41</v>
      </c>
      <c r="D32" s="17">
        <v>412.2</v>
      </c>
      <c r="E32" s="26"/>
      <c r="F32" s="26"/>
      <c r="G32" s="50">
        <v>0</v>
      </c>
      <c r="H32" s="26"/>
      <c r="J32" s="50">
        <v>0</v>
      </c>
      <c r="K32" s="26"/>
      <c r="L32" s="26"/>
      <c r="M32" s="50">
        <v>0</v>
      </c>
      <c r="N32" s="26"/>
      <c r="O32" s="26"/>
      <c r="P32" s="50">
        <v>0</v>
      </c>
      <c r="Q32" s="26"/>
      <c r="S32" s="50">
        <v>0</v>
      </c>
      <c r="T32" s="26"/>
      <c r="V32" s="50">
        <v>0</v>
      </c>
      <c r="W32" s="26"/>
      <c r="X32" s="26"/>
      <c r="Y32" s="50">
        <v>0</v>
      </c>
      <c r="Z32" s="26"/>
      <c r="AA32" s="26"/>
      <c r="AB32" s="50">
        <v>0</v>
      </c>
      <c r="AD32" s="26"/>
      <c r="AE32" s="15">
        <f>D32+G32+J32+M32+P32+S32+V32+Y32+AB32</f>
        <v>412.2</v>
      </c>
    </row>
    <row r="33" spans="1:31" s="5" customFormat="1" x14ac:dyDescent="0.2">
      <c r="A33" s="5" t="s">
        <v>21</v>
      </c>
      <c r="D33" s="19">
        <f>1.5+0.1+1+2.3+0.5+3+0.1</f>
        <v>8.5</v>
      </c>
      <c r="E33" s="26"/>
      <c r="F33" s="26"/>
      <c r="G33" s="47">
        <v>0</v>
      </c>
      <c r="H33" s="48"/>
      <c r="I33" s="49"/>
      <c r="J33" s="47">
        <v>107.5</v>
      </c>
      <c r="K33" s="48"/>
      <c r="L33" s="48"/>
      <c r="M33" s="47">
        <v>173.3</v>
      </c>
      <c r="N33" s="48"/>
      <c r="O33" s="48"/>
      <c r="P33" s="47">
        <v>38.700000000000003</v>
      </c>
      <c r="Q33" s="48"/>
      <c r="R33" s="49"/>
      <c r="S33" s="47">
        <v>0</v>
      </c>
      <c r="T33" s="48"/>
      <c r="U33" s="49"/>
      <c r="V33" s="47">
        <v>0</v>
      </c>
      <c r="W33" s="48"/>
      <c r="X33" s="48"/>
      <c r="Y33" s="47">
        <v>0</v>
      </c>
      <c r="Z33" s="48"/>
      <c r="AA33" s="48"/>
      <c r="AB33" s="47">
        <v>0</v>
      </c>
      <c r="AD33" s="26"/>
      <c r="AE33" s="21">
        <f>D33+G33+J33+M33+P33+S33+V33+Y33+AB33</f>
        <v>328</v>
      </c>
    </row>
    <row r="34" spans="1:31" s="5" customFormat="1" x14ac:dyDescent="0.2">
      <c r="B34" s="22" t="s">
        <v>42</v>
      </c>
      <c r="D34" s="42">
        <f>SUM(D30:D33)</f>
        <v>501.79999999999995</v>
      </c>
      <c r="E34" s="26"/>
      <c r="F34" s="26"/>
      <c r="G34" s="42">
        <f>SUM(G30:G33)</f>
        <v>0</v>
      </c>
      <c r="H34" s="26"/>
      <c r="J34" s="42">
        <f>SUM(J30:J33)</f>
        <v>107.5</v>
      </c>
      <c r="K34" s="26"/>
      <c r="L34" s="26"/>
      <c r="M34" s="42">
        <f>SUM(M30:M33)</f>
        <v>173.3</v>
      </c>
      <c r="N34" s="26"/>
      <c r="O34" s="26"/>
      <c r="P34" s="42">
        <f>SUM(P30:P33)</f>
        <v>38.700000000000003</v>
      </c>
      <c r="Q34" s="26"/>
      <c r="S34" s="42">
        <f>SUM(S30:S33)</f>
        <v>0</v>
      </c>
      <c r="T34" s="26"/>
      <c r="V34" s="42">
        <f>SUM(V30:V33)</f>
        <v>0</v>
      </c>
      <c r="W34" s="26"/>
      <c r="X34" s="26"/>
      <c r="Y34" s="42">
        <f>SUM(Y30:Y33)</f>
        <v>0</v>
      </c>
      <c r="Z34" s="26"/>
      <c r="AA34" s="26"/>
      <c r="AB34" s="42">
        <f>SUM(AB30:AB33)</f>
        <v>0</v>
      </c>
      <c r="AD34" s="26"/>
      <c r="AE34" s="42">
        <f>SUM(AE30:AE33)</f>
        <v>821.3</v>
      </c>
    </row>
    <row r="35" spans="1:31" s="5" customFormat="1" x14ac:dyDescent="0.2">
      <c r="D35" s="26"/>
      <c r="E35" s="26"/>
      <c r="F35" s="26"/>
      <c r="G35" s="26"/>
      <c r="H35" s="26"/>
      <c r="J35" s="26"/>
      <c r="K35" s="26"/>
      <c r="L35" s="26"/>
      <c r="M35" s="26"/>
      <c r="N35" s="26"/>
      <c r="O35" s="26"/>
      <c r="P35" s="26"/>
      <c r="Q35" s="26"/>
      <c r="S35" s="26"/>
      <c r="T35" s="26"/>
      <c r="V35" s="26"/>
      <c r="W35" s="26"/>
      <c r="X35" s="26"/>
      <c r="Y35" s="26"/>
      <c r="Z35" s="26"/>
      <c r="AA35" s="26"/>
      <c r="AB35" s="26"/>
      <c r="AD35" s="26"/>
      <c r="AE35" s="26"/>
    </row>
    <row r="36" spans="1:31" s="5" customFormat="1" x14ac:dyDescent="0.2">
      <c r="A36" s="14" t="s">
        <v>43</v>
      </c>
      <c r="D36" s="17">
        <v>9.6999999999999993</v>
      </c>
      <c r="E36" s="26"/>
      <c r="F36" s="26"/>
      <c r="G36" s="50">
        <v>0</v>
      </c>
      <c r="H36" s="26"/>
      <c r="J36" s="17">
        <v>5.2</v>
      </c>
      <c r="K36" s="26"/>
      <c r="L36" s="26"/>
      <c r="M36" s="50">
        <v>0</v>
      </c>
      <c r="N36" s="26"/>
      <c r="O36" s="26"/>
      <c r="P36" s="50">
        <v>0</v>
      </c>
      <c r="Q36" s="26"/>
      <c r="S36" s="50">
        <v>0</v>
      </c>
      <c r="T36" s="26"/>
      <c r="V36" s="50">
        <v>0</v>
      </c>
      <c r="W36" s="26"/>
      <c r="X36" s="26"/>
      <c r="Y36" s="50">
        <v>0</v>
      </c>
      <c r="Z36" s="26"/>
      <c r="AA36" s="26"/>
      <c r="AB36" s="50">
        <v>0</v>
      </c>
      <c r="AD36" s="26"/>
      <c r="AE36" s="15">
        <f t="shared" ref="AE36:AE41" si="1">D36+G36+J36+M36+P36+S36+V36+Y36+AB36</f>
        <v>14.899999999999999</v>
      </c>
    </row>
    <row r="37" spans="1:31" x14ac:dyDescent="0.2">
      <c r="A37" s="14" t="s">
        <v>44</v>
      </c>
      <c r="D37" s="17">
        <v>43.6</v>
      </c>
      <c r="G37" s="50">
        <v>0</v>
      </c>
      <c r="J37" s="50">
        <v>0</v>
      </c>
      <c r="M37" s="50">
        <v>0</v>
      </c>
      <c r="P37" s="17">
        <v>-0.1</v>
      </c>
      <c r="S37" s="17">
        <v>-0.7</v>
      </c>
      <c r="V37" s="50">
        <v>0</v>
      </c>
      <c r="Y37" s="50">
        <v>0</v>
      </c>
      <c r="AB37" s="50">
        <v>0</v>
      </c>
      <c r="AE37" s="15">
        <f t="shared" si="1"/>
        <v>42.8</v>
      </c>
    </row>
    <row r="38" spans="1:31" x14ac:dyDescent="0.2">
      <c r="A38" s="14" t="s">
        <v>45</v>
      </c>
      <c r="D38" s="50">
        <v>0</v>
      </c>
      <c r="G38" s="50">
        <v>0</v>
      </c>
      <c r="J38" s="17">
        <v>13.9</v>
      </c>
      <c r="M38" s="50">
        <v>0</v>
      </c>
      <c r="P38" s="50">
        <v>0</v>
      </c>
      <c r="S38" s="50">
        <v>0</v>
      </c>
      <c r="V38" s="50">
        <v>0</v>
      </c>
      <c r="Y38" s="50">
        <v>0</v>
      </c>
      <c r="AB38" s="50">
        <v>0</v>
      </c>
      <c r="AE38" s="15">
        <f t="shared" si="1"/>
        <v>13.9</v>
      </c>
    </row>
    <row r="39" spans="1:31" x14ac:dyDescent="0.2">
      <c r="A39" s="14" t="s">
        <v>46</v>
      </c>
      <c r="D39" s="50">
        <v>0</v>
      </c>
      <c r="G39" s="50">
        <v>0</v>
      </c>
      <c r="J39" s="50">
        <v>0</v>
      </c>
      <c r="M39" s="50">
        <v>0</v>
      </c>
      <c r="P39" s="17">
        <v>24.3</v>
      </c>
      <c r="S39" s="50">
        <v>0</v>
      </c>
      <c r="V39" s="50">
        <v>0</v>
      </c>
      <c r="Y39" s="50">
        <v>0</v>
      </c>
      <c r="AB39" s="50">
        <v>0</v>
      </c>
      <c r="AE39" s="15">
        <f t="shared" si="1"/>
        <v>24.3</v>
      </c>
    </row>
    <row r="40" spans="1:31" x14ac:dyDescent="0.2">
      <c r="A40" s="44" t="s">
        <v>47</v>
      </c>
      <c r="D40" s="17">
        <f>8+1.9</f>
        <v>9.9</v>
      </c>
      <c r="G40" s="50">
        <v>0</v>
      </c>
      <c r="J40" s="17">
        <v>13.5</v>
      </c>
      <c r="M40" s="17">
        <v>-2.8</v>
      </c>
      <c r="P40" s="50">
        <v>0</v>
      </c>
      <c r="S40" s="50">
        <v>0</v>
      </c>
      <c r="V40" s="17">
        <v>67.099999999999994</v>
      </c>
      <c r="Y40" s="17">
        <v>19.7</v>
      </c>
      <c r="AB40" s="50">
        <v>0</v>
      </c>
      <c r="AE40" s="15">
        <f t="shared" si="1"/>
        <v>107.39999999999999</v>
      </c>
    </row>
    <row r="41" spans="1:31" ht="14.25" customHeight="1" x14ac:dyDescent="0.2">
      <c r="A41" s="14" t="s">
        <v>48</v>
      </c>
      <c r="D41" s="47">
        <v>0</v>
      </c>
      <c r="G41" s="47">
        <v>0</v>
      </c>
      <c r="J41" s="47">
        <v>-43.1</v>
      </c>
      <c r="M41" s="47">
        <v>0</v>
      </c>
      <c r="P41" s="47">
        <v>0</v>
      </c>
      <c r="S41" s="47">
        <v>0</v>
      </c>
      <c r="V41" s="47">
        <v>0</v>
      </c>
      <c r="Y41" s="47">
        <v>0</v>
      </c>
      <c r="AB41" s="47">
        <v>0</v>
      </c>
      <c r="AE41" s="15">
        <f t="shared" si="1"/>
        <v>-43.1</v>
      </c>
    </row>
    <row r="42" spans="1:31" x14ac:dyDescent="0.2">
      <c r="B42" s="22" t="s">
        <v>49</v>
      </c>
      <c r="D42" s="51">
        <f>SUM(D36:D41)</f>
        <v>63.199999999999996</v>
      </c>
      <c r="G42" s="51">
        <f>SUM(G36:G41)</f>
        <v>0</v>
      </c>
      <c r="J42" s="51">
        <f>SUM(J36:J41)</f>
        <v>-10.5</v>
      </c>
      <c r="M42" s="51">
        <f>SUM(M36:M41)</f>
        <v>-2.8</v>
      </c>
      <c r="P42" s="51">
        <f>SUM(P36:P41)</f>
        <v>24.2</v>
      </c>
      <c r="S42" s="51">
        <f>SUM(S36:S41)</f>
        <v>-0.7</v>
      </c>
      <c r="V42" s="51">
        <f>SUM(V36:V41)</f>
        <v>67.099999999999994</v>
      </c>
      <c r="Y42" s="51">
        <f>SUM(Y36:Y41)</f>
        <v>19.7</v>
      </c>
      <c r="AB42" s="51">
        <f>SUM(AB36:AB41)</f>
        <v>0</v>
      </c>
      <c r="AE42" s="51">
        <f>SUM(AE36:AE41)</f>
        <v>160.19999999999999</v>
      </c>
    </row>
    <row r="43" spans="1:31" ht="6" customHeight="1" x14ac:dyDescent="0.2"/>
    <row r="44" spans="1:31" ht="13.5" thickBot="1" x14ac:dyDescent="0.25">
      <c r="B44" s="22" t="s">
        <v>50</v>
      </c>
      <c r="D44" s="54">
        <f>D28+D34+D42</f>
        <v>1471.5</v>
      </c>
      <c r="G44" s="55">
        <f>G28+G34+G42</f>
        <v>-495.8</v>
      </c>
      <c r="J44" s="55">
        <f>J28+J34+J42</f>
        <v>169.8</v>
      </c>
      <c r="M44" s="55">
        <f>M28+M34+M42</f>
        <v>94.200000000000017</v>
      </c>
      <c r="P44" s="55">
        <f>P28+P34+P42</f>
        <v>57.900000000000006</v>
      </c>
      <c r="S44" s="55">
        <f>S28+S34+S42</f>
        <v>3.5</v>
      </c>
      <c r="V44" s="55">
        <f>V28+V34+V42</f>
        <v>67.099999999999994</v>
      </c>
      <c r="Y44" s="55">
        <f>Y28+Y34+Y42</f>
        <v>19.7</v>
      </c>
      <c r="AB44" s="55">
        <f>AB28+AB34+AB42</f>
        <v>-26.7</v>
      </c>
      <c r="AE44" s="54">
        <f>AE28+AE34+AE42</f>
        <v>1361.1999999999998</v>
      </c>
    </row>
    <row r="45" spans="1:31" ht="13.5" thickTop="1" x14ac:dyDescent="0.2"/>
  </sheetData>
  <phoneticPr fontId="0" type="noConversion"/>
  <pageMargins left="0.2" right="0.2" top="0.51" bottom="1" header="0.5" footer="0.5"/>
  <pageSetup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45"/>
  <sheetViews>
    <sheetView zoomScale="75" zoomScaleNormal="75" workbookViewId="0">
      <pane ySplit="3" topLeftCell="A14" activePane="bottomLeft" state="frozen"/>
      <selection activeCell="AE44" sqref="AE44"/>
      <selection pane="bottomLeft" activeCell="AE44" sqref="AE44"/>
    </sheetView>
  </sheetViews>
  <sheetFormatPr defaultRowHeight="12.75" x14ac:dyDescent="0.2"/>
  <cols>
    <col min="1" max="1" width="1.7109375" style="4" customWidth="1"/>
    <col min="2" max="2" width="16.28515625" style="4" bestFit="1" customWidth="1"/>
    <col min="3" max="3" width="5.5703125" style="4" customWidth="1"/>
    <col min="4" max="4" width="12.5703125" style="25" customWidth="1"/>
    <col min="5" max="5" width="2" style="25" customWidth="1"/>
    <col min="6" max="6" width="3.28515625" style="25" customWidth="1"/>
    <col min="7" max="7" width="12.7109375" style="25" customWidth="1"/>
    <col min="8" max="8" width="2.85546875" style="25" customWidth="1"/>
    <col min="9" max="9" width="3.28515625" style="4" customWidth="1"/>
    <col min="10" max="10" width="12.7109375" style="25" customWidth="1"/>
    <col min="11" max="11" width="3.42578125" style="25" customWidth="1"/>
    <col min="12" max="12" width="3.28515625" style="25" customWidth="1"/>
    <col min="13" max="13" width="12.7109375" style="25" customWidth="1"/>
    <col min="14" max="14" width="2.5703125" style="25" customWidth="1"/>
    <col min="15" max="15" width="3.140625" style="25" customWidth="1"/>
    <col min="16" max="16" width="12.7109375" style="25" customWidth="1"/>
    <col min="17" max="17" width="1.42578125" style="25" customWidth="1"/>
    <col min="18" max="18" width="4.28515625" style="4" customWidth="1"/>
    <col min="19" max="19" width="12.7109375" style="25" customWidth="1"/>
    <col min="20" max="20" width="4.28515625" style="25" customWidth="1"/>
    <col min="21" max="21" width="3.28515625" style="4" customWidth="1"/>
    <col min="22" max="22" width="12.7109375" style="25" customWidth="1"/>
    <col min="23" max="23" width="4.28515625" style="25" customWidth="1"/>
    <col min="24" max="24" width="3.28515625" style="25" customWidth="1"/>
    <col min="25" max="25" width="12.7109375" style="25" customWidth="1"/>
    <col min="26" max="26" width="4.28515625" style="25" customWidth="1"/>
    <col min="27" max="27" width="3.28515625" style="25" customWidth="1"/>
    <col min="28" max="28" width="12.7109375" style="25" customWidth="1"/>
    <col min="29" max="29" width="4.28515625" style="25" customWidth="1"/>
    <col min="30" max="30" width="3.28515625" style="25" customWidth="1"/>
    <col min="31" max="31" width="12.7109375" style="25" customWidth="1"/>
    <col min="32" max="32" width="4.28515625" style="25" customWidth="1"/>
    <col min="33" max="33" width="3.28515625" style="25" customWidth="1"/>
    <col min="34" max="34" width="12.7109375" style="25" customWidth="1"/>
    <col min="35" max="35" width="2.28515625" style="4" customWidth="1"/>
    <col min="36" max="36" width="3.28515625" style="25" customWidth="1"/>
    <col min="37" max="37" width="12.7109375" style="25" customWidth="1"/>
    <col min="38" max="16384" width="9.140625" style="4"/>
  </cols>
  <sheetData>
    <row r="1" spans="1:37" ht="28.5" customHeight="1" x14ac:dyDescent="0.25">
      <c r="B1" s="1"/>
      <c r="C1" s="2" t="s">
        <v>39</v>
      </c>
      <c r="D1" s="2"/>
      <c r="E1" s="2"/>
      <c r="AC1" s="4"/>
      <c r="AF1" s="4"/>
      <c r="AG1" s="4"/>
      <c r="AH1" s="4"/>
      <c r="AJ1" s="4"/>
      <c r="AK1" s="4"/>
    </row>
    <row r="2" spans="1:37" x14ac:dyDescent="0.2">
      <c r="AC2" s="4"/>
      <c r="AF2" s="4"/>
      <c r="AG2" s="4"/>
      <c r="AH2" s="4"/>
      <c r="AJ2" s="4"/>
      <c r="AK2" s="4"/>
    </row>
    <row r="3" spans="1:37" s="6" customFormat="1" ht="57" customHeight="1" x14ac:dyDescent="0.2">
      <c r="B3" s="3"/>
      <c r="D3" s="38" t="s">
        <v>1</v>
      </c>
      <c r="E3" s="7"/>
      <c r="G3" s="29" t="s">
        <v>15</v>
      </c>
      <c r="H3" s="8"/>
      <c r="J3" s="30" t="s">
        <v>2</v>
      </c>
      <c r="K3" s="9"/>
      <c r="L3" s="9"/>
      <c r="M3" s="31" t="s">
        <v>16</v>
      </c>
      <c r="N3" s="9"/>
      <c r="O3" s="9"/>
      <c r="P3" s="32" t="s">
        <v>17</v>
      </c>
      <c r="Q3" s="9"/>
      <c r="S3" s="33" t="s">
        <v>18</v>
      </c>
      <c r="T3" s="8"/>
      <c r="V3" s="34" t="s">
        <v>19</v>
      </c>
      <c r="W3" s="9"/>
      <c r="X3" s="9"/>
      <c r="Y3" s="39" t="s">
        <v>33</v>
      </c>
      <c r="Z3" s="27"/>
      <c r="AA3" s="9"/>
      <c r="AB3" s="35" t="s">
        <v>14</v>
      </c>
      <c r="AC3" s="27"/>
      <c r="AD3" s="9"/>
      <c r="AE3" s="40" t="s">
        <v>34</v>
      </c>
      <c r="AF3" s="27"/>
      <c r="AG3" s="9"/>
      <c r="AH3" s="36" t="s">
        <v>20</v>
      </c>
      <c r="AJ3" s="9"/>
      <c r="AK3" s="41" t="s">
        <v>37</v>
      </c>
    </row>
    <row r="4" spans="1:37" s="10" customFormat="1" ht="17.25" customHeight="1" thickBot="1" x14ac:dyDescent="0.25">
      <c r="D4" s="12" t="s">
        <v>3</v>
      </c>
      <c r="E4" s="11"/>
      <c r="G4" s="12" t="s">
        <v>3</v>
      </c>
      <c r="H4" s="11"/>
      <c r="J4" s="12" t="s">
        <v>3</v>
      </c>
      <c r="K4" s="11"/>
      <c r="L4" s="11"/>
      <c r="M4" s="13" t="s">
        <v>3</v>
      </c>
      <c r="N4" s="11"/>
      <c r="O4" s="11"/>
      <c r="P4" s="13" t="s">
        <v>3</v>
      </c>
      <c r="Q4" s="11"/>
      <c r="S4" s="13" t="s">
        <v>3</v>
      </c>
      <c r="T4" s="11"/>
      <c r="V4" s="13" t="s">
        <v>3</v>
      </c>
      <c r="W4" s="11"/>
      <c r="X4" s="11"/>
      <c r="Y4" s="13" t="s">
        <v>3</v>
      </c>
      <c r="Z4" s="11"/>
      <c r="AA4" s="11"/>
      <c r="AB4" s="13" t="s">
        <v>3</v>
      </c>
      <c r="AC4" s="11"/>
      <c r="AD4" s="11"/>
      <c r="AE4" s="13" t="s">
        <v>3</v>
      </c>
      <c r="AF4" s="11"/>
      <c r="AG4" s="11"/>
      <c r="AH4" s="13" t="s">
        <v>3</v>
      </c>
      <c r="AJ4" s="11"/>
      <c r="AK4" s="13" t="s">
        <v>3</v>
      </c>
    </row>
    <row r="5" spans="1:37" s="14" customFormat="1" ht="17.25" customHeight="1" x14ac:dyDescent="0.2">
      <c r="A5" s="14" t="s">
        <v>4</v>
      </c>
      <c r="C5" s="16" t="s">
        <v>5</v>
      </c>
      <c r="D5" s="17">
        <v>556.20000000000005</v>
      </c>
      <c r="E5" s="17"/>
      <c r="F5" s="16" t="s">
        <v>5</v>
      </c>
      <c r="G5" s="17">
        <v>-3.9</v>
      </c>
      <c r="H5" s="15"/>
      <c r="I5" s="16" t="s">
        <v>5</v>
      </c>
      <c r="J5" s="17">
        <v>16.8</v>
      </c>
      <c r="K5" s="15"/>
      <c r="L5" s="16" t="s">
        <v>5</v>
      </c>
      <c r="M5" s="24">
        <v>0</v>
      </c>
      <c r="N5" s="15"/>
      <c r="O5" s="16" t="s">
        <v>5</v>
      </c>
      <c r="P5" s="24">
        <v>0</v>
      </c>
      <c r="Q5" s="15"/>
      <c r="R5" s="16" t="s">
        <v>5</v>
      </c>
      <c r="S5" s="24">
        <v>0</v>
      </c>
      <c r="T5" s="15"/>
      <c r="U5" s="16" t="s">
        <v>5</v>
      </c>
      <c r="V5" s="24">
        <v>0</v>
      </c>
      <c r="W5" s="15"/>
      <c r="X5" s="16" t="s">
        <v>5</v>
      </c>
      <c r="Y5" s="24">
        <v>0</v>
      </c>
      <c r="Z5" s="15"/>
      <c r="AA5" s="16" t="s">
        <v>5</v>
      </c>
      <c r="AB5" s="24">
        <v>0</v>
      </c>
      <c r="AC5" s="15"/>
      <c r="AD5" s="16" t="s">
        <v>5</v>
      </c>
      <c r="AE5" s="24">
        <v>0</v>
      </c>
      <c r="AF5" s="15"/>
      <c r="AG5" s="16" t="s">
        <v>5</v>
      </c>
      <c r="AH5" s="24">
        <v>0</v>
      </c>
      <c r="AJ5" s="16" t="s">
        <v>5</v>
      </c>
      <c r="AK5" s="15">
        <f t="shared" ref="AK5:AK27" si="0">D5+G5+J5+M5+P5+S5+V5+Y5+AB5+AE5+AH5</f>
        <v>569.1</v>
      </c>
    </row>
    <row r="6" spans="1:37" s="14" customFormat="1" ht="14.1" customHeight="1" x14ac:dyDescent="0.2">
      <c r="A6" s="14" t="s">
        <v>6</v>
      </c>
      <c r="C6" s="15"/>
      <c r="D6" s="17">
        <v>210.9</v>
      </c>
      <c r="E6" s="17"/>
      <c r="F6" s="15"/>
      <c r="G6" s="17">
        <v>206</v>
      </c>
      <c r="H6" s="15"/>
      <c r="I6" s="15"/>
      <c r="J6" s="15">
        <v>9.6999999999999993</v>
      </c>
      <c r="K6" s="15"/>
      <c r="L6" s="15"/>
      <c r="M6" s="24">
        <v>0</v>
      </c>
      <c r="N6" s="15"/>
      <c r="O6" s="15"/>
      <c r="P6" s="24">
        <v>0</v>
      </c>
      <c r="Q6" s="15"/>
      <c r="R6" s="15"/>
      <c r="S6" s="24">
        <v>0</v>
      </c>
      <c r="T6" s="15"/>
      <c r="U6" s="15"/>
      <c r="V6" s="24">
        <v>0</v>
      </c>
      <c r="W6" s="15"/>
      <c r="X6" s="15"/>
      <c r="Y6" s="24">
        <v>0</v>
      </c>
      <c r="Z6" s="15"/>
      <c r="AA6" s="15"/>
      <c r="AB6" s="24">
        <v>0</v>
      </c>
      <c r="AC6" s="15"/>
      <c r="AD6" s="15"/>
      <c r="AE6" s="24">
        <v>0</v>
      </c>
      <c r="AF6" s="15"/>
      <c r="AG6" s="15"/>
      <c r="AH6" s="24">
        <v>0</v>
      </c>
      <c r="AJ6" s="15"/>
      <c r="AK6" s="15">
        <f t="shared" si="0"/>
        <v>426.59999999999997</v>
      </c>
    </row>
    <row r="7" spans="1:37" s="14" customFormat="1" ht="14.1" customHeight="1" x14ac:dyDescent="0.2">
      <c r="A7" s="14" t="s">
        <v>7</v>
      </c>
      <c r="C7" s="15"/>
      <c r="D7" s="24">
        <v>0</v>
      </c>
      <c r="E7" s="17"/>
      <c r="F7" s="15"/>
      <c r="G7" s="24">
        <v>0</v>
      </c>
      <c r="H7" s="15"/>
      <c r="I7" s="15"/>
      <c r="J7" s="15">
        <v>37.9</v>
      </c>
      <c r="K7" s="15"/>
      <c r="L7" s="15"/>
      <c r="M7" s="24">
        <v>0</v>
      </c>
      <c r="N7" s="15"/>
      <c r="O7" s="15"/>
      <c r="P7" s="24">
        <v>0</v>
      </c>
      <c r="Q7" s="15"/>
      <c r="R7" s="15"/>
      <c r="S7" s="24">
        <v>0</v>
      </c>
      <c r="T7" s="15"/>
      <c r="U7" s="15"/>
      <c r="V7" s="24">
        <v>0</v>
      </c>
      <c r="W7" s="15"/>
      <c r="X7" s="15"/>
      <c r="Y7" s="24">
        <v>0</v>
      </c>
      <c r="Z7" s="15"/>
      <c r="AA7" s="15"/>
      <c r="AB7" s="24">
        <v>0</v>
      </c>
      <c r="AC7" s="15"/>
      <c r="AD7" s="15"/>
      <c r="AE7" s="24">
        <v>0</v>
      </c>
      <c r="AF7" s="15"/>
      <c r="AG7" s="15"/>
      <c r="AH7" s="24">
        <v>0</v>
      </c>
      <c r="AJ7" s="15"/>
      <c r="AK7" s="15">
        <f t="shared" si="0"/>
        <v>37.9</v>
      </c>
    </row>
    <row r="8" spans="1:37" s="14" customFormat="1" ht="14.1" customHeight="1" x14ac:dyDescent="0.2">
      <c r="A8" s="14" t="s">
        <v>8</v>
      </c>
      <c r="C8" s="15"/>
      <c r="D8" s="24">
        <v>0</v>
      </c>
      <c r="E8" s="17"/>
      <c r="F8" s="15"/>
      <c r="G8" s="24">
        <v>0</v>
      </c>
      <c r="H8" s="15"/>
      <c r="I8" s="15"/>
      <c r="J8" s="24">
        <v>0</v>
      </c>
      <c r="K8" s="15"/>
      <c r="L8" s="15"/>
      <c r="M8" s="15">
        <v>-62</v>
      </c>
      <c r="N8" s="15"/>
      <c r="O8" s="15"/>
      <c r="P8" s="24">
        <v>0</v>
      </c>
      <c r="Q8" s="15"/>
      <c r="R8" s="15"/>
      <c r="S8" s="24">
        <v>0</v>
      </c>
      <c r="T8" s="15"/>
      <c r="U8" s="15"/>
      <c r="V8" s="24">
        <v>0</v>
      </c>
      <c r="W8" s="15"/>
      <c r="X8" s="15"/>
      <c r="Y8" s="24">
        <v>0</v>
      </c>
      <c r="Z8" s="15"/>
      <c r="AA8" s="15"/>
      <c r="AB8" s="24">
        <v>0</v>
      </c>
      <c r="AC8" s="15"/>
      <c r="AD8" s="15"/>
      <c r="AE8" s="24">
        <v>0</v>
      </c>
      <c r="AF8" s="15"/>
      <c r="AG8" s="15"/>
      <c r="AH8" s="24">
        <v>0</v>
      </c>
      <c r="AJ8" s="15"/>
      <c r="AK8" s="15">
        <f t="shared" si="0"/>
        <v>-62</v>
      </c>
    </row>
    <row r="9" spans="1:37" s="14" customFormat="1" ht="14.1" customHeight="1" x14ac:dyDescent="0.2">
      <c r="A9" s="14" t="s">
        <v>9</v>
      </c>
      <c r="C9" s="15"/>
      <c r="D9" s="24">
        <v>0</v>
      </c>
      <c r="E9" s="17"/>
      <c r="F9" s="15"/>
      <c r="G9" s="17">
        <v>15.6</v>
      </c>
      <c r="H9" s="15"/>
      <c r="I9" s="15"/>
      <c r="J9" s="24">
        <v>0</v>
      </c>
      <c r="K9" s="15"/>
      <c r="L9" s="15"/>
      <c r="M9" s="24">
        <v>0</v>
      </c>
      <c r="N9" s="15"/>
      <c r="O9" s="15"/>
      <c r="P9" s="24">
        <v>0</v>
      </c>
      <c r="Q9" s="15"/>
      <c r="R9" s="15"/>
      <c r="S9" s="24">
        <v>0</v>
      </c>
      <c r="T9" s="15"/>
      <c r="U9" s="15"/>
      <c r="V9" s="24">
        <v>0</v>
      </c>
      <c r="W9" s="15"/>
      <c r="X9" s="15"/>
      <c r="Y9" s="24">
        <v>0</v>
      </c>
      <c r="Z9" s="15"/>
      <c r="AA9" s="15"/>
      <c r="AB9" s="24">
        <v>0</v>
      </c>
      <c r="AC9" s="15"/>
      <c r="AD9" s="15"/>
      <c r="AE9" s="24">
        <v>0</v>
      </c>
      <c r="AF9" s="15"/>
      <c r="AG9" s="15"/>
      <c r="AH9" s="24">
        <v>0</v>
      </c>
      <c r="AJ9" s="15"/>
      <c r="AK9" s="15">
        <f t="shared" si="0"/>
        <v>15.6</v>
      </c>
    </row>
    <row r="10" spans="1:37" s="14" customFormat="1" ht="14.1" customHeight="1" x14ac:dyDescent="0.2">
      <c r="A10" s="14" t="s">
        <v>32</v>
      </c>
      <c r="C10" s="15"/>
      <c r="D10" s="24">
        <v>0</v>
      </c>
      <c r="E10" s="17"/>
      <c r="F10" s="15"/>
      <c r="G10" s="24">
        <v>0</v>
      </c>
      <c r="H10" s="15"/>
      <c r="I10" s="15"/>
      <c r="J10" s="24">
        <v>0</v>
      </c>
      <c r="K10" s="15"/>
      <c r="L10" s="15"/>
      <c r="M10" s="24">
        <v>0</v>
      </c>
      <c r="N10" s="15"/>
      <c r="O10" s="15"/>
      <c r="P10" s="24">
        <v>0</v>
      </c>
      <c r="Q10" s="15"/>
      <c r="R10" s="15"/>
      <c r="S10" s="24">
        <v>0</v>
      </c>
      <c r="T10" s="15"/>
      <c r="U10" s="15"/>
      <c r="V10" s="24">
        <v>0</v>
      </c>
      <c r="W10" s="15"/>
      <c r="X10" s="15"/>
      <c r="Y10" s="24">
        <v>0</v>
      </c>
      <c r="Z10" s="15"/>
      <c r="AA10" s="15"/>
      <c r="AB10" s="24">
        <v>0</v>
      </c>
      <c r="AC10" s="15"/>
      <c r="AD10" s="15"/>
      <c r="AE10" s="24">
        <v>0</v>
      </c>
      <c r="AF10" s="15"/>
      <c r="AG10" s="15"/>
      <c r="AH10" s="24">
        <v>0</v>
      </c>
      <c r="AJ10" s="15"/>
      <c r="AK10" s="23">
        <f t="shared" si="0"/>
        <v>0</v>
      </c>
    </row>
    <row r="11" spans="1:37" s="14" customFormat="1" ht="14.1" customHeight="1" x14ac:dyDescent="0.2">
      <c r="A11" s="14" t="s">
        <v>22</v>
      </c>
      <c r="C11" s="15"/>
      <c r="D11" s="24">
        <v>0</v>
      </c>
      <c r="E11" s="17"/>
      <c r="F11" s="15"/>
      <c r="G11" s="24">
        <v>0</v>
      </c>
      <c r="H11" s="15"/>
      <c r="I11" s="15"/>
      <c r="J11" s="24">
        <v>0</v>
      </c>
      <c r="K11" s="15"/>
      <c r="L11" s="15"/>
      <c r="M11" s="15">
        <v>18.7</v>
      </c>
      <c r="N11" s="15"/>
      <c r="O11" s="15"/>
      <c r="P11" s="24">
        <v>0</v>
      </c>
      <c r="Q11" s="15"/>
      <c r="R11" s="15"/>
      <c r="S11" s="24">
        <v>0</v>
      </c>
      <c r="T11" s="15"/>
      <c r="U11" s="15"/>
      <c r="V11" s="24">
        <v>0</v>
      </c>
      <c r="W11" s="15"/>
      <c r="X11" s="15"/>
      <c r="Y11" s="24">
        <v>0</v>
      </c>
      <c r="Z11" s="15"/>
      <c r="AA11" s="15"/>
      <c r="AB11" s="24">
        <v>0</v>
      </c>
      <c r="AC11" s="15"/>
      <c r="AD11" s="15"/>
      <c r="AE11" s="24">
        <v>0</v>
      </c>
      <c r="AF11" s="15"/>
      <c r="AG11" s="15"/>
      <c r="AH11" s="24">
        <v>0</v>
      </c>
      <c r="AJ11" s="15"/>
      <c r="AK11" s="15">
        <f t="shared" si="0"/>
        <v>18.7</v>
      </c>
    </row>
    <row r="12" spans="1:37" s="14" customFormat="1" ht="14.1" customHeight="1" x14ac:dyDescent="0.2">
      <c r="A12" s="14" t="s">
        <v>23</v>
      </c>
      <c r="C12" s="15"/>
      <c r="D12" s="24">
        <v>0</v>
      </c>
      <c r="E12" s="17"/>
      <c r="F12" s="15"/>
      <c r="G12" s="24">
        <v>0</v>
      </c>
      <c r="H12" s="15"/>
      <c r="I12" s="15"/>
      <c r="J12" s="24">
        <v>0</v>
      </c>
      <c r="K12" s="15"/>
      <c r="L12" s="15"/>
      <c r="M12" s="15">
        <v>5.7</v>
      </c>
      <c r="N12" s="15"/>
      <c r="O12" s="15"/>
      <c r="P12" s="24">
        <v>0</v>
      </c>
      <c r="Q12" s="15"/>
      <c r="R12" s="15"/>
      <c r="S12" s="24">
        <v>0</v>
      </c>
      <c r="T12" s="15"/>
      <c r="U12" s="15"/>
      <c r="V12" s="24">
        <v>0</v>
      </c>
      <c r="W12" s="15"/>
      <c r="X12" s="15"/>
      <c r="Y12" s="24">
        <v>0</v>
      </c>
      <c r="Z12" s="15"/>
      <c r="AA12" s="15"/>
      <c r="AB12" s="24">
        <v>0</v>
      </c>
      <c r="AC12" s="15"/>
      <c r="AD12" s="15"/>
      <c r="AE12" s="24">
        <v>0</v>
      </c>
      <c r="AF12" s="15"/>
      <c r="AG12" s="15"/>
      <c r="AH12" s="24">
        <v>0</v>
      </c>
      <c r="AJ12" s="15"/>
      <c r="AK12" s="15">
        <f t="shared" si="0"/>
        <v>5.7</v>
      </c>
    </row>
    <row r="13" spans="1:37" s="14" customFormat="1" ht="14.1" customHeight="1" x14ac:dyDescent="0.2">
      <c r="A13" s="14" t="s">
        <v>24</v>
      </c>
      <c r="C13" s="15"/>
      <c r="D13" s="24">
        <v>0</v>
      </c>
      <c r="E13" s="17"/>
      <c r="F13" s="15"/>
      <c r="G13" s="24">
        <v>0</v>
      </c>
      <c r="H13" s="15"/>
      <c r="I13" s="15"/>
      <c r="J13" s="24">
        <v>0</v>
      </c>
      <c r="K13" s="15"/>
      <c r="L13" s="15"/>
      <c r="M13" s="15">
        <v>8.9</v>
      </c>
      <c r="N13" s="15"/>
      <c r="O13" s="15"/>
      <c r="P13" s="24">
        <v>0</v>
      </c>
      <c r="Q13" s="15"/>
      <c r="R13" s="15"/>
      <c r="S13" s="24">
        <v>0</v>
      </c>
      <c r="T13" s="15"/>
      <c r="U13" s="15"/>
      <c r="V13" s="24">
        <v>0</v>
      </c>
      <c r="W13" s="15"/>
      <c r="X13" s="15"/>
      <c r="Y13" s="24">
        <v>0</v>
      </c>
      <c r="Z13" s="15"/>
      <c r="AA13" s="15"/>
      <c r="AB13" s="24">
        <v>0</v>
      </c>
      <c r="AC13" s="15"/>
      <c r="AD13" s="15"/>
      <c r="AE13" s="24">
        <v>0</v>
      </c>
      <c r="AF13" s="15"/>
      <c r="AG13" s="15"/>
      <c r="AH13" s="24">
        <v>0</v>
      </c>
      <c r="AJ13" s="15"/>
      <c r="AK13" s="15">
        <f t="shared" si="0"/>
        <v>8.9</v>
      </c>
    </row>
    <row r="14" spans="1:37" s="14" customFormat="1" ht="14.1" customHeight="1" x14ac:dyDescent="0.2">
      <c r="A14" s="14" t="s">
        <v>31</v>
      </c>
      <c r="C14" s="15"/>
      <c r="D14" s="24">
        <v>0</v>
      </c>
      <c r="E14" s="17"/>
      <c r="F14" s="15"/>
      <c r="G14" s="24">
        <v>0</v>
      </c>
      <c r="H14" s="15"/>
      <c r="I14" s="15"/>
      <c r="J14" s="24">
        <v>0</v>
      </c>
      <c r="K14" s="15"/>
      <c r="L14" s="15"/>
      <c r="M14" s="24">
        <v>0</v>
      </c>
      <c r="N14" s="15"/>
      <c r="O14" s="15"/>
      <c r="P14" s="15">
        <v>-1.8</v>
      </c>
      <c r="Q14" s="15"/>
      <c r="R14" s="15"/>
      <c r="S14" s="24">
        <v>0</v>
      </c>
      <c r="T14" s="15"/>
      <c r="U14" s="15"/>
      <c r="V14" s="24">
        <v>0</v>
      </c>
      <c r="W14" s="15"/>
      <c r="X14" s="15"/>
      <c r="Y14" s="24">
        <v>0</v>
      </c>
      <c r="Z14" s="15"/>
      <c r="AA14" s="15"/>
      <c r="AB14" s="24">
        <v>0</v>
      </c>
      <c r="AC14" s="15"/>
      <c r="AD14" s="15"/>
      <c r="AE14" s="24">
        <v>0</v>
      </c>
      <c r="AF14" s="15"/>
      <c r="AG14" s="15"/>
      <c r="AH14" s="24">
        <v>0</v>
      </c>
      <c r="AJ14" s="15"/>
      <c r="AK14" s="15">
        <f t="shared" si="0"/>
        <v>-1.8</v>
      </c>
    </row>
    <row r="15" spans="1:37" s="14" customFormat="1" ht="14.1" customHeight="1" x14ac:dyDescent="0.2">
      <c r="A15" s="14" t="s">
        <v>29</v>
      </c>
      <c r="C15" s="15"/>
      <c r="D15" s="24">
        <v>0</v>
      </c>
      <c r="E15" s="17"/>
      <c r="F15" s="15"/>
      <c r="G15" s="24">
        <v>0</v>
      </c>
      <c r="H15" s="15"/>
      <c r="I15" s="15"/>
      <c r="J15" s="24">
        <v>0</v>
      </c>
      <c r="K15" s="15"/>
      <c r="L15" s="15"/>
      <c r="M15" s="24">
        <v>0</v>
      </c>
      <c r="N15" s="15"/>
      <c r="O15" s="15"/>
      <c r="P15" s="15">
        <v>-1.6</v>
      </c>
      <c r="Q15" s="15"/>
      <c r="R15" s="15"/>
      <c r="S15" s="24">
        <v>0</v>
      </c>
      <c r="T15" s="15"/>
      <c r="U15" s="15"/>
      <c r="V15" s="24">
        <v>0</v>
      </c>
      <c r="W15" s="15"/>
      <c r="X15" s="15"/>
      <c r="Y15" s="24">
        <v>0</v>
      </c>
      <c r="Z15" s="15"/>
      <c r="AA15" s="15"/>
      <c r="AB15" s="24">
        <v>0</v>
      </c>
      <c r="AC15" s="15"/>
      <c r="AD15" s="15"/>
      <c r="AE15" s="24">
        <v>0</v>
      </c>
      <c r="AF15" s="15"/>
      <c r="AG15" s="15"/>
      <c r="AH15" s="24">
        <v>0</v>
      </c>
      <c r="AJ15" s="15"/>
      <c r="AK15" s="15">
        <f t="shared" si="0"/>
        <v>-1.6</v>
      </c>
    </row>
    <row r="16" spans="1:37" s="14" customFormat="1" ht="14.1" customHeight="1" x14ac:dyDescent="0.2">
      <c r="A16" s="14" t="s">
        <v>2</v>
      </c>
      <c r="C16" s="15"/>
      <c r="D16" s="24">
        <v>0</v>
      </c>
      <c r="E16" s="17"/>
      <c r="F16" s="15"/>
      <c r="G16" s="24">
        <v>0</v>
      </c>
      <c r="H16" s="15"/>
      <c r="I16" s="15"/>
      <c r="J16" s="24">
        <v>0</v>
      </c>
      <c r="K16" s="15"/>
      <c r="L16" s="15"/>
      <c r="M16" s="24">
        <v>0</v>
      </c>
      <c r="N16" s="15"/>
      <c r="O16" s="15"/>
      <c r="P16" s="15">
        <v>1.6</v>
      </c>
      <c r="Q16" s="15"/>
      <c r="R16" s="15"/>
      <c r="S16" s="24">
        <v>0</v>
      </c>
      <c r="T16" s="15"/>
      <c r="U16" s="15"/>
      <c r="V16" s="24">
        <v>0</v>
      </c>
      <c r="W16" s="15"/>
      <c r="X16" s="15"/>
      <c r="Y16" s="24">
        <v>0</v>
      </c>
      <c r="Z16" s="15"/>
      <c r="AA16" s="15"/>
      <c r="AB16" s="24">
        <v>0</v>
      </c>
      <c r="AC16" s="15"/>
      <c r="AD16" s="15"/>
      <c r="AE16" s="24">
        <v>0</v>
      </c>
      <c r="AF16" s="15"/>
      <c r="AG16" s="15"/>
      <c r="AH16" s="24">
        <v>0</v>
      </c>
      <c r="AJ16" s="15"/>
      <c r="AK16" s="15">
        <f t="shared" si="0"/>
        <v>1.6</v>
      </c>
    </row>
    <row r="17" spans="1:37" s="14" customFormat="1" ht="14.1" customHeight="1" x14ac:dyDescent="0.2">
      <c r="A17" s="14" t="s">
        <v>30</v>
      </c>
      <c r="C17" s="15"/>
      <c r="D17" s="24">
        <v>0</v>
      </c>
      <c r="E17" s="17"/>
      <c r="F17" s="15"/>
      <c r="G17" s="24">
        <v>0</v>
      </c>
      <c r="H17" s="15"/>
      <c r="I17" s="15"/>
      <c r="J17" s="24">
        <v>0</v>
      </c>
      <c r="K17" s="15"/>
      <c r="L17" s="15"/>
      <c r="M17" s="24">
        <v>0</v>
      </c>
      <c r="N17" s="15"/>
      <c r="O17" s="15"/>
      <c r="P17" s="15">
        <v>13.7</v>
      </c>
      <c r="Q17" s="15"/>
      <c r="R17" s="15"/>
      <c r="S17" s="24">
        <v>0</v>
      </c>
      <c r="T17" s="15"/>
      <c r="U17" s="15"/>
      <c r="V17" s="24">
        <v>0</v>
      </c>
      <c r="W17" s="15"/>
      <c r="X17" s="15"/>
      <c r="Y17" s="24">
        <v>0</v>
      </c>
      <c r="Z17" s="15"/>
      <c r="AA17" s="15"/>
      <c r="AB17" s="24">
        <v>0</v>
      </c>
      <c r="AC17" s="15"/>
      <c r="AD17" s="15"/>
      <c r="AE17" s="24">
        <v>0</v>
      </c>
      <c r="AF17" s="15"/>
      <c r="AG17" s="15"/>
      <c r="AH17" s="24">
        <v>0</v>
      </c>
      <c r="AJ17" s="15"/>
      <c r="AK17" s="15">
        <f t="shared" si="0"/>
        <v>13.7</v>
      </c>
    </row>
    <row r="18" spans="1:37" s="14" customFormat="1" ht="14.1" customHeight="1" x14ac:dyDescent="0.2">
      <c r="A18" s="14" t="s">
        <v>10</v>
      </c>
      <c r="C18" s="15"/>
      <c r="D18" s="24">
        <v>0</v>
      </c>
      <c r="E18" s="17"/>
      <c r="F18" s="15"/>
      <c r="G18" s="24">
        <v>0</v>
      </c>
      <c r="H18" s="15"/>
      <c r="I18" s="15"/>
      <c r="J18" s="15">
        <v>3.3</v>
      </c>
      <c r="K18" s="15"/>
      <c r="L18" s="15"/>
      <c r="M18" s="24">
        <v>0</v>
      </c>
      <c r="N18" s="15"/>
      <c r="O18" s="15"/>
      <c r="P18" s="24">
        <v>0</v>
      </c>
      <c r="Q18" s="15"/>
      <c r="R18" s="15"/>
      <c r="S18" s="24">
        <v>0</v>
      </c>
      <c r="T18" s="15"/>
      <c r="U18" s="15"/>
      <c r="V18" s="24">
        <v>0</v>
      </c>
      <c r="W18" s="15"/>
      <c r="X18" s="15"/>
      <c r="Y18" s="24">
        <v>0</v>
      </c>
      <c r="Z18" s="15"/>
      <c r="AA18" s="15"/>
      <c r="AB18" s="24">
        <v>0</v>
      </c>
      <c r="AC18" s="15"/>
      <c r="AD18" s="15"/>
      <c r="AE18" s="24">
        <v>0</v>
      </c>
      <c r="AF18" s="15"/>
      <c r="AG18" s="15"/>
      <c r="AH18" s="24">
        <v>0</v>
      </c>
      <c r="AJ18" s="15"/>
      <c r="AK18" s="15">
        <f t="shared" si="0"/>
        <v>3.3</v>
      </c>
    </row>
    <row r="19" spans="1:37" s="14" customFormat="1" ht="14.1" customHeight="1" x14ac:dyDescent="0.2">
      <c r="A19" s="14" t="s">
        <v>11</v>
      </c>
      <c r="C19" s="15"/>
      <c r="D19" s="24">
        <v>0</v>
      </c>
      <c r="E19" s="17"/>
      <c r="F19" s="15"/>
      <c r="G19" s="24">
        <v>0</v>
      </c>
      <c r="H19" s="15"/>
      <c r="I19" s="15"/>
      <c r="J19" s="24">
        <v>0</v>
      </c>
      <c r="K19" s="15"/>
      <c r="L19" s="15"/>
      <c r="M19" s="24">
        <v>0</v>
      </c>
      <c r="N19" s="15"/>
      <c r="O19" s="15"/>
      <c r="P19" s="24">
        <v>0</v>
      </c>
      <c r="Q19" s="15"/>
      <c r="R19" s="15"/>
      <c r="S19" s="15">
        <v>0.5</v>
      </c>
      <c r="T19" s="15"/>
      <c r="U19" s="15"/>
      <c r="V19" s="24">
        <v>0</v>
      </c>
      <c r="W19" s="15"/>
      <c r="X19" s="15"/>
      <c r="Y19" s="24">
        <v>0</v>
      </c>
      <c r="Z19" s="15"/>
      <c r="AA19" s="15"/>
      <c r="AB19" s="24">
        <v>0</v>
      </c>
      <c r="AC19" s="15"/>
      <c r="AD19" s="15"/>
      <c r="AE19" s="24">
        <v>0</v>
      </c>
      <c r="AF19" s="15"/>
      <c r="AG19" s="15"/>
      <c r="AH19" s="24">
        <v>0</v>
      </c>
      <c r="AJ19" s="15"/>
      <c r="AK19" s="15">
        <f t="shared" si="0"/>
        <v>0.5</v>
      </c>
    </row>
    <row r="20" spans="1:37" s="14" customFormat="1" ht="14.1" customHeight="1" x14ac:dyDescent="0.2">
      <c r="A20" s="14" t="s">
        <v>12</v>
      </c>
      <c r="C20" s="15"/>
      <c r="D20" s="17">
        <v>31.8</v>
      </c>
      <c r="E20" s="17"/>
      <c r="F20" s="15"/>
      <c r="G20" s="17">
        <v>14</v>
      </c>
      <c r="H20" s="15"/>
      <c r="I20" s="15"/>
      <c r="J20" s="15">
        <v>21.7</v>
      </c>
      <c r="K20" s="15"/>
      <c r="L20" s="15"/>
      <c r="M20" s="24">
        <v>0</v>
      </c>
      <c r="N20" s="15"/>
      <c r="O20" s="15"/>
      <c r="P20" s="24">
        <v>0</v>
      </c>
      <c r="Q20" s="15"/>
      <c r="R20" s="15"/>
      <c r="S20" s="24">
        <v>0</v>
      </c>
      <c r="T20" s="15"/>
      <c r="U20" s="15"/>
      <c r="V20" s="24">
        <v>0</v>
      </c>
      <c r="W20" s="15"/>
      <c r="X20" s="15"/>
      <c r="Y20" s="24">
        <v>0</v>
      </c>
      <c r="Z20" s="15"/>
      <c r="AA20" s="15"/>
      <c r="AB20" s="24">
        <v>0</v>
      </c>
      <c r="AC20" s="15"/>
      <c r="AD20" s="15"/>
      <c r="AE20" s="24">
        <v>0</v>
      </c>
      <c r="AF20" s="15"/>
      <c r="AG20" s="15"/>
      <c r="AH20" s="24">
        <v>0</v>
      </c>
      <c r="AJ20" s="15"/>
      <c r="AK20" s="15">
        <f t="shared" si="0"/>
        <v>67.5</v>
      </c>
    </row>
    <row r="21" spans="1:37" s="14" customFormat="1" ht="14.1" customHeight="1" x14ac:dyDescent="0.2">
      <c r="A21" s="14" t="s">
        <v>35</v>
      </c>
      <c r="C21" s="15"/>
      <c r="D21" s="24">
        <v>0</v>
      </c>
      <c r="E21" s="17"/>
      <c r="F21" s="15"/>
      <c r="G21" s="24">
        <v>0</v>
      </c>
      <c r="H21" s="15"/>
      <c r="I21" s="15"/>
      <c r="J21" s="24">
        <v>0</v>
      </c>
      <c r="K21" s="15"/>
      <c r="L21" s="15"/>
      <c r="M21" s="24">
        <v>0</v>
      </c>
      <c r="N21" s="15"/>
      <c r="O21" s="15"/>
      <c r="P21" s="24">
        <v>0</v>
      </c>
      <c r="Q21" s="15"/>
      <c r="R21" s="15"/>
      <c r="S21" s="24">
        <v>0</v>
      </c>
      <c r="T21" s="15"/>
      <c r="U21" s="15"/>
      <c r="V21" s="24">
        <v>0</v>
      </c>
      <c r="W21" s="15"/>
      <c r="X21" s="15"/>
      <c r="Y21" s="15">
        <v>-7.2</v>
      </c>
      <c r="Z21" s="15"/>
      <c r="AA21" s="15"/>
      <c r="AB21" s="24">
        <v>0</v>
      </c>
      <c r="AC21" s="15"/>
      <c r="AD21" s="15"/>
      <c r="AE21" s="24">
        <v>0</v>
      </c>
      <c r="AF21" s="15"/>
      <c r="AG21" s="15"/>
      <c r="AH21" s="24">
        <v>0</v>
      </c>
      <c r="AJ21" s="15"/>
      <c r="AK21" s="15">
        <f t="shared" si="0"/>
        <v>-7.2</v>
      </c>
    </row>
    <row r="22" spans="1:37" s="14" customFormat="1" ht="14.1" customHeight="1" x14ac:dyDescent="0.2">
      <c r="A22" s="14" t="s">
        <v>36</v>
      </c>
      <c r="C22" s="15"/>
      <c r="D22" s="24">
        <v>0</v>
      </c>
      <c r="E22" s="17"/>
      <c r="F22" s="15"/>
      <c r="G22" s="24">
        <v>0</v>
      </c>
      <c r="H22" s="15"/>
      <c r="I22" s="15"/>
      <c r="J22" s="24">
        <v>0</v>
      </c>
      <c r="K22" s="15"/>
      <c r="L22" s="15"/>
      <c r="M22" s="24">
        <v>0</v>
      </c>
      <c r="N22" s="15"/>
      <c r="O22" s="15"/>
      <c r="P22" s="24">
        <v>0</v>
      </c>
      <c r="Q22" s="15"/>
      <c r="R22" s="15"/>
      <c r="S22" s="24">
        <v>0</v>
      </c>
      <c r="T22" s="15"/>
      <c r="U22" s="15"/>
      <c r="V22" s="24">
        <v>0</v>
      </c>
      <c r="W22" s="15"/>
      <c r="X22" s="15"/>
      <c r="Y22" s="15">
        <v>0.2</v>
      </c>
      <c r="Z22" s="15"/>
      <c r="AA22" s="15"/>
      <c r="AB22" s="24">
        <v>0</v>
      </c>
      <c r="AC22" s="15"/>
      <c r="AD22" s="15"/>
      <c r="AE22" s="24">
        <v>0</v>
      </c>
      <c r="AF22" s="15"/>
      <c r="AG22" s="15"/>
      <c r="AH22" s="24">
        <v>0</v>
      </c>
      <c r="AJ22" s="15"/>
      <c r="AK22" s="15">
        <f t="shared" si="0"/>
        <v>0.2</v>
      </c>
    </row>
    <row r="23" spans="1:37" s="14" customFormat="1" ht="14.1" customHeight="1" x14ac:dyDescent="0.2">
      <c r="A23" s="14" t="s">
        <v>25</v>
      </c>
      <c r="C23" s="15"/>
      <c r="D23" s="24">
        <v>0</v>
      </c>
      <c r="E23" s="17"/>
      <c r="F23" s="15"/>
      <c r="G23" s="24">
        <v>0</v>
      </c>
      <c r="H23" s="15"/>
      <c r="I23" s="15"/>
      <c r="J23" s="15">
        <v>3.1</v>
      </c>
      <c r="K23" s="15"/>
      <c r="L23" s="15"/>
      <c r="M23" s="24">
        <v>0</v>
      </c>
      <c r="N23" s="15"/>
      <c r="O23" s="15"/>
      <c r="P23" s="24">
        <v>0</v>
      </c>
      <c r="Q23" s="15"/>
      <c r="R23" s="15"/>
      <c r="S23" s="24">
        <v>0</v>
      </c>
      <c r="T23" s="15"/>
      <c r="U23" s="15"/>
      <c r="V23" s="24">
        <v>0</v>
      </c>
      <c r="W23" s="15"/>
      <c r="X23" s="15"/>
      <c r="Y23" s="24">
        <v>0</v>
      </c>
      <c r="Z23" s="15"/>
      <c r="AA23" s="15"/>
      <c r="AB23" s="24">
        <v>0</v>
      </c>
      <c r="AC23" s="15"/>
      <c r="AD23" s="15"/>
      <c r="AE23" s="24">
        <v>0</v>
      </c>
      <c r="AF23" s="15"/>
      <c r="AG23" s="15"/>
      <c r="AH23" s="24">
        <v>0</v>
      </c>
      <c r="AJ23" s="15"/>
      <c r="AK23" s="15">
        <f t="shared" si="0"/>
        <v>3.1</v>
      </c>
    </row>
    <row r="24" spans="1:37" s="14" customFormat="1" ht="14.1" customHeight="1" x14ac:dyDescent="0.2">
      <c r="A24" s="14" t="s">
        <v>26</v>
      </c>
      <c r="C24" s="15"/>
      <c r="D24" s="24">
        <v>0</v>
      </c>
      <c r="E24" s="17"/>
      <c r="F24" s="15"/>
      <c r="G24" s="24">
        <v>0</v>
      </c>
      <c r="H24" s="15"/>
      <c r="I24" s="15"/>
      <c r="J24" s="15">
        <v>44.9</v>
      </c>
      <c r="K24" s="15"/>
      <c r="L24" s="15"/>
      <c r="M24" s="24">
        <v>0</v>
      </c>
      <c r="N24" s="15"/>
      <c r="O24" s="15"/>
      <c r="P24" s="24">
        <v>0</v>
      </c>
      <c r="Q24" s="15"/>
      <c r="R24" s="15"/>
      <c r="S24" s="24">
        <v>0</v>
      </c>
      <c r="T24" s="15"/>
      <c r="U24" s="15"/>
      <c r="V24" s="24">
        <v>0</v>
      </c>
      <c r="W24" s="15"/>
      <c r="X24" s="15"/>
      <c r="Y24" s="24">
        <v>0</v>
      </c>
      <c r="Z24" s="15"/>
      <c r="AA24" s="15"/>
      <c r="AB24" s="24">
        <v>0</v>
      </c>
      <c r="AC24" s="15"/>
      <c r="AD24" s="15"/>
      <c r="AE24" s="24">
        <v>0</v>
      </c>
      <c r="AF24" s="15"/>
      <c r="AG24" s="15"/>
      <c r="AH24" s="24">
        <v>0</v>
      </c>
      <c r="AJ24" s="15"/>
      <c r="AK24" s="15">
        <f t="shared" si="0"/>
        <v>44.9</v>
      </c>
    </row>
    <row r="25" spans="1:37" s="14" customFormat="1" ht="14.1" customHeight="1" x14ac:dyDescent="0.2">
      <c r="A25" s="14" t="s">
        <v>27</v>
      </c>
      <c r="C25" s="15"/>
      <c r="D25" s="24">
        <v>0</v>
      </c>
      <c r="E25" s="17"/>
      <c r="F25" s="15"/>
      <c r="G25" s="24">
        <v>0</v>
      </c>
      <c r="H25" s="15"/>
      <c r="I25" s="15"/>
      <c r="J25" s="15">
        <v>14.5</v>
      </c>
      <c r="K25" s="15"/>
      <c r="L25" s="15"/>
      <c r="M25" s="24">
        <v>0</v>
      </c>
      <c r="N25" s="15"/>
      <c r="O25" s="15"/>
      <c r="P25" s="24">
        <v>0</v>
      </c>
      <c r="Q25" s="15"/>
      <c r="R25" s="15"/>
      <c r="S25" s="24">
        <v>0</v>
      </c>
      <c r="T25" s="15"/>
      <c r="U25" s="15"/>
      <c r="V25" s="24">
        <v>0</v>
      </c>
      <c r="W25" s="15"/>
      <c r="X25" s="15"/>
      <c r="Y25" s="24">
        <v>0</v>
      </c>
      <c r="Z25" s="15"/>
      <c r="AA25" s="15"/>
      <c r="AB25" s="24">
        <v>0</v>
      </c>
      <c r="AC25" s="15"/>
      <c r="AD25" s="15"/>
      <c r="AE25" s="24">
        <v>0</v>
      </c>
      <c r="AF25" s="15"/>
      <c r="AG25" s="15"/>
      <c r="AH25" s="24">
        <v>0</v>
      </c>
      <c r="AJ25" s="18"/>
      <c r="AK25" s="15">
        <f t="shared" si="0"/>
        <v>14.5</v>
      </c>
    </row>
    <row r="26" spans="1:37" s="14" customFormat="1" ht="14.1" customHeight="1" x14ac:dyDescent="0.2">
      <c r="A26" s="14" t="s">
        <v>28</v>
      </c>
      <c r="C26" s="15"/>
      <c r="D26" s="24">
        <v>0</v>
      </c>
      <c r="E26" s="17"/>
      <c r="F26" s="15"/>
      <c r="G26" s="24">
        <v>0</v>
      </c>
      <c r="H26" s="15"/>
      <c r="I26" s="15"/>
      <c r="J26" s="15">
        <v>-1.4</v>
      </c>
      <c r="K26" s="15"/>
      <c r="L26" s="15"/>
      <c r="M26" s="24">
        <v>0</v>
      </c>
      <c r="N26" s="15"/>
      <c r="O26" s="15"/>
      <c r="P26" s="24">
        <v>0</v>
      </c>
      <c r="Q26" s="15"/>
      <c r="R26" s="15"/>
      <c r="S26" s="24">
        <v>0</v>
      </c>
      <c r="T26" s="15"/>
      <c r="U26" s="15"/>
      <c r="V26" s="24">
        <v>0</v>
      </c>
      <c r="W26" s="15"/>
      <c r="X26" s="15"/>
      <c r="Y26" s="24">
        <v>0</v>
      </c>
      <c r="Z26" s="15"/>
      <c r="AA26" s="15"/>
      <c r="AB26" s="24">
        <v>0</v>
      </c>
      <c r="AC26" s="15"/>
      <c r="AD26" s="15"/>
      <c r="AE26" s="24">
        <v>0</v>
      </c>
      <c r="AF26" s="15"/>
      <c r="AG26" s="15"/>
      <c r="AH26" s="24">
        <v>0</v>
      </c>
      <c r="AJ26" s="16"/>
      <c r="AK26" s="15">
        <f t="shared" si="0"/>
        <v>-1.4</v>
      </c>
    </row>
    <row r="27" spans="1:37" s="14" customFormat="1" ht="14.1" customHeight="1" x14ac:dyDescent="0.2">
      <c r="A27" s="14" t="s">
        <v>21</v>
      </c>
      <c r="C27" s="15"/>
      <c r="D27" s="19">
        <v>20</v>
      </c>
      <c r="E27" s="20"/>
      <c r="F27" s="15"/>
      <c r="G27" s="19">
        <v>-33.1</v>
      </c>
      <c r="H27" s="18"/>
      <c r="I27" s="15"/>
      <c r="J27" s="45">
        <v>0</v>
      </c>
      <c r="K27" s="18"/>
      <c r="L27" s="18"/>
      <c r="M27" s="21">
        <v>2.5</v>
      </c>
      <c r="N27" s="18"/>
      <c r="O27" s="18"/>
      <c r="P27" s="45">
        <v>0</v>
      </c>
      <c r="Q27" s="18"/>
      <c r="R27" s="15"/>
      <c r="S27" s="45">
        <v>0</v>
      </c>
      <c r="T27" s="18"/>
      <c r="U27" s="15"/>
      <c r="V27" s="45">
        <v>0</v>
      </c>
      <c r="W27" s="18"/>
      <c r="X27" s="18"/>
      <c r="Y27" s="21">
        <v>2.6</v>
      </c>
      <c r="Z27" s="18"/>
      <c r="AA27" s="18"/>
      <c r="AB27" s="45">
        <v>0</v>
      </c>
      <c r="AC27" s="21"/>
      <c r="AD27" s="18"/>
      <c r="AE27" s="45">
        <v>0</v>
      </c>
      <c r="AF27" s="18"/>
      <c r="AG27" s="18"/>
      <c r="AH27" s="21">
        <v>-1.5</v>
      </c>
      <c r="AJ27" s="25"/>
      <c r="AK27" s="21">
        <f t="shared" si="0"/>
        <v>-9.5000000000000018</v>
      </c>
    </row>
    <row r="28" spans="1:37" s="14" customFormat="1" ht="14.1" customHeight="1" x14ac:dyDescent="0.2">
      <c r="A28" s="15"/>
      <c r="B28" s="22" t="s">
        <v>13</v>
      </c>
      <c r="C28" s="15"/>
      <c r="D28" s="42">
        <f>SUM(D5:D27)</f>
        <v>818.9</v>
      </c>
      <c r="E28" s="43"/>
      <c r="F28" s="18"/>
      <c r="G28" s="42">
        <f>SUM(G5:G27)</f>
        <v>198.6</v>
      </c>
      <c r="H28" s="43"/>
      <c r="I28" s="18"/>
      <c r="J28" s="42">
        <f>SUM(J5:J27)</f>
        <v>150.5</v>
      </c>
      <c r="K28" s="43"/>
      <c r="L28" s="43"/>
      <c r="M28" s="42">
        <f>SUM(M5:M27)</f>
        <v>-26.199999999999996</v>
      </c>
      <c r="N28" s="43"/>
      <c r="O28" s="43"/>
      <c r="P28" s="42">
        <f>SUM(P5:P27)</f>
        <v>11.899999999999999</v>
      </c>
      <c r="Q28" s="43"/>
      <c r="R28" s="18"/>
      <c r="S28" s="42">
        <f>SUM(S5:S27)</f>
        <v>0.5</v>
      </c>
      <c r="T28" s="43"/>
      <c r="U28" s="18"/>
      <c r="V28" s="42">
        <f>SUM(V5:V27)</f>
        <v>0</v>
      </c>
      <c r="W28" s="43"/>
      <c r="X28" s="43"/>
      <c r="Y28" s="42">
        <f>SUM(Y5:Y27)</f>
        <v>-4.4000000000000004</v>
      </c>
      <c r="Z28" s="43"/>
      <c r="AA28" s="43"/>
      <c r="AB28" s="42">
        <f>SUM(AB5:AB27)</f>
        <v>0</v>
      </c>
      <c r="AC28" s="43"/>
      <c r="AD28" s="43"/>
      <c r="AE28" s="42">
        <f>SUM(AE5:AE27)</f>
        <v>0</v>
      </c>
      <c r="AF28" s="43"/>
      <c r="AG28" s="43"/>
      <c r="AH28" s="42">
        <f>SUM(AH5:AH27)</f>
        <v>-1.5</v>
      </c>
      <c r="AI28" s="44"/>
      <c r="AJ28" s="46"/>
      <c r="AK28" s="42">
        <f>SUM(AK5:AK27)</f>
        <v>1148.3000000000002</v>
      </c>
    </row>
    <row r="29" spans="1:37" x14ac:dyDescent="0.2">
      <c r="AJ29" s="26"/>
      <c r="AK29" s="26"/>
    </row>
    <row r="30" spans="1:37" x14ac:dyDescent="0.2">
      <c r="A30" s="4" t="s">
        <v>4</v>
      </c>
      <c r="D30" s="50">
        <v>0</v>
      </c>
      <c r="G30" s="50">
        <v>0</v>
      </c>
      <c r="J30" s="50">
        <v>0</v>
      </c>
      <c r="M30" s="50">
        <v>0</v>
      </c>
      <c r="P30" s="50">
        <v>0</v>
      </c>
      <c r="S30" s="50">
        <v>0</v>
      </c>
      <c r="V30" s="50">
        <v>0</v>
      </c>
      <c r="Y30" s="50">
        <v>0</v>
      </c>
      <c r="AB30" s="50">
        <v>0</v>
      </c>
      <c r="AC30" s="4"/>
      <c r="AE30" s="50">
        <v>0</v>
      </c>
      <c r="AF30" s="4"/>
      <c r="AG30" s="4"/>
      <c r="AH30" s="50">
        <v>0</v>
      </c>
      <c r="AJ30" s="4"/>
      <c r="AK30" s="23">
        <f>D30+G30+J30+M30+P30+S30+V30+Y30+AB30+AE30+AH30</f>
        <v>0</v>
      </c>
    </row>
    <row r="31" spans="1:37" s="5" customFormat="1" x14ac:dyDescent="0.2">
      <c r="A31" s="5" t="s">
        <v>6</v>
      </c>
      <c r="D31" s="24">
        <f>20.4+0.3+50.2</f>
        <v>70.900000000000006</v>
      </c>
      <c r="E31" s="26"/>
      <c r="F31" s="26"/>
      <c r="G31" s="50">
        <v>0</v>
      </c>
      <c r="H31" s="26"/>
      <c r="J31" s="50">
        <v>0</v>
      </c>
      <c r="K31" s="26"/>
      <c r="L31" s="26"/>
      <c r="M31" s="50">
        <v>0</v>
      </c>
      <c r="N31" s="26"/>
      <c r="O31" s="26"/>
      <c r="P31" s="50">
        <v>0</v>
      </c>
      <c r="Q31" s="26"/>
      <c r="S31" s="50">
        <v>0</v>
      </c>
      <c r="T31" s="26"/>
      <c r="V31" s="50">
        <v>0</v>
      </c>
      <c r="W31" s="26"/>
      <c r="X31" s="26"/>
      <c r="Y31" s="50">
        <v>0</v>
      </c>
      <c r="Z31" s="26"/>
      <c r="AA31" s="26"/>
      <c r="AB31" s="50">
        <v>0</v>
      </c>
      <c r="AD31" s="26"/>
      <c r="AE31" s="50">
        <v>0</v>
      </c>
      <c r="AH31" s="50">
        <v>0</v>
      </c>
      <c r="AK31" s="15">
        <f>D31+G31+J31+M31+P31+S31+V31+Y31+AB31+AE31+AH31</f>
        <v>70.900000000000006</v>
      </c>
    </row>
    <row r="32" spans="1:37" s="5" customFormat="1" x14ac:dyDescent="0.2">
      <c r="A32" s="5" t="s">
        <v>41</v>
      </c>
      <c r="D32" s="50">
        <v>0</v>
      </c>
      <c r="E32" s="26"/>
      <c r="F32" s="26"/>
      <c r="G32" s="50">
        <v>0</v>
      </c>
      <c r="H32" s="26"/>
      <c r="J32" s="50">
        <v>0</v>
      </c>
      <c r="K32" s="26"/>
      <c r="L32" s="26"/>
      <c r="M32" s="50">
        <v>0</v>
      </c>
      <c r="N32" s="26"/>
      <c r="O32" s="26"/>
      <c r="P32" s="50">
        <v>0</v>
      </c>
      <c r="Q32" s="26"/>
      <c r="S32" s="50">
        <v>0</v>
      </c>
      <c r="T32" s="26"/>
      <c r="V32" s="50">
        <v>0</v>
      </c>
      <c r="W32" s="26"/>
      <c r="X32" s="26"/>
      <c r="Y32" s="50">
        <v>0</v>
      </c>
      <c r="Z32" s="26"/>
      <c r="AA32" s="26"/>
      <c r="AB32" s="50">
        <v>0</v>
      </c>
      <c r="AD32" s="26"/>
      <c r="AE32" s="50">
        <v>0</v>
      </c>
      <c r="AH32" s="50">
        <v>0</v>
      </c>
      <c r="AK32" s="23">
        <f>D32+G32+J32+M32+P32+S32+V32+Y32+AB32+AE32+AH32</f>
        <v>0</v>
      </c>
    </row>
    <row r="33" spans="1:37" s="5" customFormat="1" x14ac:dyDescent="0.2">
      <c r="A33" s="5" t="s">
        <v>21</v>
      </c>
      <c r="D33" s="45">
        <f>1.4</f>
        <v>1.4</v>
      </c>
      <c r="E33" s="26"/>
      <c r="F33" s="26"/>
      <c r="G33" s="47">
        <v>0</v>
      </c>
      <c r="H33" s="48"/>
      <c r="I33" s="49"/>
      <c r="J33" s="47">
        <v>0</v>
      </c>
      <c r="K33" s="48"/>
      <c r="L33" s="48"/>
      <c r="M33" s="47">
        <v>108.4</v>
      </c>
      <c r="N33" s="48"/>
      <c r="O33" s="48"/>
      <c r="P33" s="47">
        <v>12.8</v>
      </c>
      <c r="Q33" s="48"/>
      <c r="R33" s="49"/>
      <c r="S33" s="47">
        <v>0</v>
      </c>
      <c r="T33" s="48"/>
      <c r="U33" s="49"/>
      <c r="V33" s="47">
        <v>0</v>
      </c>
      <c r="W33" s="48"/>
      <c r="X33" s="48"/>
      <c r="Y33" s="47">
        <v>0</v>
      </c>
      <c r="Z33" s="48"/>
      <c r="AA33" s="48"/>
      <c r="AB33" s="47">
        <v>0</v>
      </c>
      <c r="AD33" s="26"/>
      <c r="AE33" s="47">
        <v>0</v>
      </c>
      <c r="AH33" s="47">
        <v>0</v>
      </c>
      <c r="AK33" s="21">
        <f>D33+G33+J33+M33+P33+S33+V33+Y33+AB33+AE33+AH33</f>
        <v>122.60000000000001</v>
      </c>
    </row>
    <row r="34" spans="1:37" s="5" customFormat="1" x14ac:dyDescent="0.2">
      <c r="B34" s="22" t="s">
        <v>42</v>
      </c>
      <c r="D34" s="42">
        <f>SUM(D30:D33)</f>
        <v>72.300000000000011</v>
      </c>
      <c r="E34" s="26"/>
      <c r="F34" s="26"/>
      <c r="G34" s="42">
        <f>SUM(G30:G33)</f>
        <v>0</v>
      </c>
      <c r="H34" s="26"/>
      <c r="J34" s="42">
        <f>SUM(J30:J33)</f>
        <v>0</v>
      </c>
      <c r="K34" s="26"/>
      <c r="L34" s="26"/>
      <c r="M34" s="42">
        <f>SUM(M30:M33)</f>
        <v>108.4</v>
      </c>
      <c r="N34" s="26"/>
      <c r="O34" s="26"/>
      <c r="P34" s="42">
        <f>SUM(P30:P33)</f>
        <v>12.8</v>
      </c>
      <c r="Q34" s="26"/>
      <c r="S34" s="42">
        <f>SUM(S30:S33)</f>
        <v>0</v>
      </c>
      <c r="T34" s="26"/>
      <c r="V34" s="42">
        <f>SUM(V30:V33)</f>
        <v>0</v>
      </c>
      <c r="W34" s="26"/>
      <c r="X34" s="26"/>
      <c r="Y34" s="42">
        <f>SUM(Y30:Y33)</f>
        <v>0</v>
      </c>
      <c r="Z34" s="26"/>
      <c r="AA34" s="26"/>
      <c r="AB34" s="42">
        <f>SUM(AB30:AB33)</f>
        <v>0</v>
      </c>
      <c r="AD34" s="26"/>
      <c r="AE34" s="42">
        <f>SUM(AE30:AE33)</f>
        <v>0</v>
      </c>
      <c r="AH34" s="42">
        <f>SUM(AH30:AH33)</f>
        <v>0</v>
      </c>
      <c r="AK34" s="42">
        <f>SUM(AK30:AK33)</f>
        <v>193.5</v>
      </c>
    </row>
    <row r="35" spans="1:37" s="5" customFormat="1" x14ac:dyDescent="0.2">
      <c r="D35" s="26"/>
      <c r="E35" s="26"/>
      <c r="F35" s="26"/>
      <c r="G35" s="26"/>
      <c r="H35" s="26"/>
      <c r="J35" s="26"/>
      <c r="K35" s="26"/>
      <c r="L35" s="26"/>
      <c r="M35" s="26"/>
      <c r="N35" s="26"/>
      <c r="O35" s="26"/>
      <c r="P35" s="26"/>
      <c r="Q35" s="26"/>
      <c r="S35" s="26"/>
      <c r="T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J35" s="25"/>
      <c r="AK35" s="25"/>
    </row>
    <row r="36" spans="1:37" s="5" customFormat="1" x14ac:dyDescent="0.2">
      <c r="A36" s="14" t="s">
        <v>43</v>
      </c>
      <c r="D36" s="17">
        <v>-0.2</v>
      </c>
      <c r="E36" s="26"/>
      <c r="F36" s="26"/>
      <c r="G36" s="50">
        <v>0</v>
      </c>
      <c r="H36" s="26"/>
      <c r="J36" s="50">
        <v>0</v>
      </c>
      <c r="K36" s="26"/>
      <c r="L36" s="26"/>
      <c r="M36" s="50">
        <v>0</v>
      </c>
      <c r="N36" s="26"/>
      <c r="O36" s="26"/>
      <c r="P36" s="50">
        <v>0</v>
      </c>
      <c r="Q36" s="26"/>
      <c r="S36" s="50">
        <v>0</v>
      </c>
      <c r="T36" s="26"/>
      <c r="V36" s="50">
        <v>0</v>
      </c>
      <c r="W36" s="26"/>
      <c r="X36" s="26"/>
      <c r="Y36" s="50">
        <v>0</v>
      </c>
      <c r="Z36" s="26"/>
      <c r="AA36" s="26"/>
      <c r="AB36" s="50">
        <v>0</v>
      </c>
      <c r="AD36" s="26"/>
      <c r="AE36" s="17">
        <v>-47.2</v>
      </c>
      <c r="AH36" s="50">
        <v>0</v>
      </c>
      <c r="AK36" s="17">
        <f t="shared" ref="AK36:AK41" si="1">D36+G36+J36+M36+P36+S36+V36+Y36+AB36+AE36+AH36</f>
        <v>-47.400000000000006</v>
      </c>
    </row>
    <row r="37" spans="1:37" x14ac:dyDescent="0.2">
      <c r="A37" s="14" t="s">
        <v>44</v>
      </c>
      <c r="D37" s="17">
        <v>-2.1</v>
      </c>
      <c r="G37" s="50">
        <v>0</v>
      </c>
      <c r="J37" s="50">
        <v>0</v>
      </c>
      <c r="M37" s="50">
        <v>0</v>
      </c>
      <c r="P37" s="50">
        <v>0</v>
      </c>
      <c r="S37" s="50">
        <v>0</v>
      </c>
      <c r="V37" s="50">
        <v>0</v>
      </c>
      <c r="Y37" s="50">
        <v>0</v>
      </c>
      <c r="AB37" s="50">
        <v>0</v>
      </c>
      <c r="AC37" s="4"/>
      <c r="AE37" s="17">
        <v>-36.4</v>
      </c>
      <c r="AF37" s="4"/>
      <c r="AG37" s="4"/>
      <c r="AH37" s="50">
        <v>0</v>
      </c>
      <c r="AJ37" s="4"/>
      <c r="AK37" s="17">
        <f t="shared" si="1"/>
        <v>-38.5</v>
      </c>
    </row>
    <row r="38" spans="1:37" x14ac:dyDescent="0.2">
      <c r="A38" s="14" t="s">
        <v>45</v>
      </c>
      <c r="D38" s="50">
        <v>0</v>
      </c>
      <c r="G38" s="50">
        <v>0</v>
      </c>
      <c r="J38" s="50">
        <v>16.7</v>
      </c>
      <c r="M38" s="50">
        <v>0</v>
      </c>
      <c r="P38" s="50">
        <v>0</v>
      </c>
      <c r="S38" s="50">
        <v>0</v>
      </c>
      <c r="V38" s="50">
        <v>0</v>
      </c>
      <c r="Y38" s="50">
        <v>0</v>
      </c>
      <c r="AB38" s="50">
        <v>0</v>
      </c>
      <c r="AC38" s="4"/>
      <c r="AE38" s="50">
        <v>0</v>
      </c>
      <c r="AF38" s="4"/>
      <c r="AG38" s="4"/>
      <c r="AH38" s="50">
        <v>0</v>
      </c>
      <c r="AJ38" s="4"/>
      <c r="AK38" s="50">
        <f t="shared" si="1"/>
        <v>16.7</v>
      </c>
    </row>
    <row r="39" spans="1:37" x14ac:dyDescent="0.2">
      <c r="A39" s="14" t="s">
        <v>46</v>
      </c>
      <c r="D39" s="50">
        <v>0</v>
      </c>
      <c r="G39" s="50">
        <v>0</v>
      </c>
      <c r="J39" s="50">
        <v>0</v>
      </c>
      <c r="M39" s="50">
        <v>0</v>
      </c>
      <c r="P39" s="50">
        <v>3.1</v>
      </c>
      <c r="S39" s="50">
        <v>0</v>
      </c>
      <c r="V39" s="50">
        <v>0</v>
      </c>
      <c r="Y39" s="50">
        <v>0</v>
      </c>
      <c r="AB39" s="50">
        <v>0</v>
      </c>
      <c r="AC39" s="4"/>
      <c r="AE39" s="50">
        <v>0</v>
      </c>
      <c r="AF39" s="4"/>
      <c r="AG39" s="4"/>
      <c r="AH39" s="50">
        <v>0</v>
      </c>
      <c r="AJ39" s="4"/>
      <c r="AK39" s="50">
        <f t="shared" si="1"/>
        <v>3.1</v>
      </c>
    </row>
    <row r="40" spans="1:37" x14ac:dyDescent="0.2">
      <c r="A40" s="44" t="s">
        <v>47</v>
      </c>
      <c r="D40" s="17">
        <v>-31.2</v>
      </c>
      <c r="G40" s="50">
        <v>0</v>
      </c>
      <c r="J40" s="17">
        <v>5</v>
      </c>
      <c r="M40" s="17">
        <v>0.5</v>
      </c>
      <c r="P40" s="17">
        <v>16.7</v>
      </c>
      <c r="S40" s="50">
        <v>0</v>
      </c>
      <c r="V40" s="50">
        <v>0</v>
      </c>
      <c r="Y40" s="50">
        <v>0</v>
      </c>
      <c r="AB40" s="17">
        <v>16.100000000000001</v>
      </c>
      <c r="AC40" s="4"/>
      <c r="AE40" s="17">
        <v>-6.1</v>
      </c>
      <c r="AF40" s="4"/>
      <c r="AG40" s="4"/>
      <c r="AH40" s="50">
        <v>0</v>
      </c>
      <c r="AJ40" s="4"/>
      <c r="AK40" s="17">
        <f t="shared" si="1"/>
        <v>1.0000000000000018</v>
      </c>
    </row>
    <row r="41" spans="1:37" ht="14.25" customHeight="1" x14ac:dyDescent="0.2">
      <c r="A41" s="14" t="s">
        <v>48</v>
      </c>
      <c r="D41" s="47">
        <v>0</v>
      </c>
      <c r="G41" s="47">
        <v>0</v>
      </c>
      <c r="J41" s="47">
        <v>0</v>
      </c>
      <c r="M41" s="47">
        <v>0</v>
      </c>
      <c r="P41" s="47">
        <v>0</v>
      </c>
      <c r="S41" s="47">
        <v>0</v>
      </c>
      <c r="V41" s="47">
        <v>0</v>
      </c>
      <c r="Y41" s="47">
        <v>0</v>
      </c>
      <c r="AB41" s="47">
        <v>0</v>
      </c>
      <c r="AC41" s="4"/>
      <c r="AE41" s="47">
        <v>0</v>
      </c>
      <c r="AF41" s="4"/>
      <c r="AG41" s="4"/>
      <c r="AH41" s="47">
        <v>0</v>
      </c>
      <c r="AJ41" s="4"/>
      <c r="AK41" s="47">
        <f t="shared" si="1"/>
        <v>0</v>
      </c>
    </row>
    <row r="42" spans="1:37" x14ac:dyDescent="0.2">
      <c r="B42" s="22" t="s">
        <v>49</v>
      </c>
      <c r="D42" s="51">
        <f>SUM(D36:D41)</f>
        <v>-33.5</v>
      </c>
      <c r="G42" s="51">
        <f>SUM(G36:G41)</f>
        <v>0</v>
      </c>
      <c r="J42" s="51">
        <f>SUM(J36:J41)</f>
        <v>21.7</v>
      </c>
      <c r="M42" s="51">
        <f>SUM(M36:M41)</f>
        <v>0.5</v>
      </c>
      <c r="P42" s="51">
        <f>SUM(P36:P41)</f>
        <v>19.8</v>
      </c>
      <c r="S42" s="51">
        <f>SUM(S36:S41)</f>
        <v>0</v>
      </c>
      <c r="V42" s="51">
        <f>SUM(V36:V41)</f>
        <v>0</v>
      </c>
      <c r="Y42" s="51">
        <f>SUM(Y36:Y41)</f>
        <v>0</v>
      </c>
      <c r="AB42" s="51">
        <f>SUM(AB36:AB41)</f>
        <v>16.100000000000001</v>
      </c>
      <c r="AC42" s="4"/>
      <c r="AE42" s="51">
        <f>SUM(AE36:AE41)</f>
        <v>-89.699999999999989</v>
      </c>
      <c r="AF42" s="4"/>
      <c r="AG42" s="4"/>
      <c r="AH42" s="51">
        <f>SUM(AH36:AH41)</f>
        <v>0</v>
      </c>
      <c r="AJ42" s="4"/>
      <c r="AK42" s="51">
        <f>SUM(AK36:AK41)</f>
        <v>-65.100000000000009</v>
      </c>
    </row>
    <row r="43" spans="1:37" ht="6" customHeight="1" x14ac:dyDescent="0.2">
      <c r="AC43" s="4"/>
      <c r="AF43" s="4"/>
      <c r="AG43" s="4"/>
      <c r="AJ43" s="4"/>
    </row>
    <row r="44" spans="1:37" ht="13.5" thickBot="1" x14ac:dyDescent="0.25">
      <c r="B44" s="22" t="s">
        <v>50</v>
      </c>
      <c r="D44" s="55">
        <f>D28+D34+D42</f>
        <v>857.7</v>
      </c>
      <c r="G44" s="55">
        <f>G28+G34+G42</f>
        <v>198.6</v>
      </c>
      <c r="J44" s="55">
        <f>J28+J34+J42</f>
        <v>172.2</v>
      </c>
      <c r="M44" s="55">
        <f>M28+M34+M42</f>
        <v>82.700000000000017</v>
      </c>
      <c r="P44" s="55">
        <f>P28+P34+P42</f>
        <v>44.5</v>
      </c>
      <c r="S44" s="55">
        <f>S28+S34+S42</f>
        <v>0.5</v>
      </c>
      <c r="V44" s="57">
        <f>V28+V34+V42</f>
        <v>0</v>
      </c>
      <c r="Y44" s="55">
        <f>Y28+Y34+Y42</f>
        <v>-4.4000000000000004</v>
      </c>
      <c r="AB44" s="55">
        <f>AB28+AB34+AB42</f>
        <v>16.100000000000001</v>
      </c>
      <c r="AC44" s="4"/>
      <c r="AE44" s="55">
        <f>AE28+AE34+AE42</f>
        <v>-89.699999999999989</v>
      </c>
      <c r="AF44" s="4"/>
      <c r="AG44" s="4"/>
      <c r="AH44" s="55">
        <f>AH28+AH34+AH42</f>
        <v>-1.5</v>
      </c>
      <c r="AJ44" s="4"/>
      <c r="AK44" s="56">
        <f>AK28+AK34+AK42</f>
        <v>1276.7000000000003</v>
      </c>
    </row>
    <row r="45" spans="1:37" ht="13.5" thickTop="1" x14ac:dyDescent="0.2"/>
  </sheetData>
  <phoneticPr fontId="0" type="noConversion"/>
  <pageMargins left="0.2" right="0.2" top="0.51" bottom="1" header="0.5" footer="0.5"/>
  <pageSetup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5"/>
  <sheetViews>
    <sheetView zoomScale="75" zoomScaleNormal="75" workbookViewId="0">
      <pane ySplit="3" topLeftCell="A14" activePane="bottomLeft" state="frozen"/>
      <selection activeCell="AE44" sqref="AE44"/>
      <selection pane="bottomLeft" activeCell="AE44" sqref="AE44"/>
    </sheetView>
  </sheetViews>
  <sheetFormatPr defaultRowHeight="12.75" x14ac:dyDescent="0.2"/>
  <cols>
    <col min="1" max="1" width="1.7109375" style="4" customWidth="1"/>
    <col min="2" max="2" width="16.28515625" style="4" bestFit="1" customWidth="1"/>
    <col min="3" max="3" width="5.5703125" style="4" customWidth="1"/>
    <col min="4" max="4" width="12.5703125" style="25" customWidth="1"/>
    <col min="5" max="5" width="2" style="25" customWidth="1"/>
    <col min="6" max="6" width="3.28515625" style="25" customWidth="1"/>
    <col min="7" max="7" width="12.7109375" style="25" customWidth="1"/>
    <col min="8" max="8" width="2.85546875" style="25" customWidth="1"/>
    <col min="9" max="9" width="3.28515625" style="4" customWidth="1"/>
    <col min="10" max="10" width="12.7109375" style="25" customWidth="1"/>
    <col min="11" max="11" width="3.42578125" style="25" customWidth="1"/>
    <col min="12" max="12" width="3.28515625" style="25" customWidth="1"/>
    <col min="13" max="13" width="12.7109375" style="25" customWidth="1"/>
    <col min="14" max="14" width="2.5703125" style="25" customWidth="1"/>
    <col min="15" max="15" width="3.140625" style="25" customWidth="1"/>
    <col min="16" max="16" width="12.7109375" style="25" customWidth="1"/>
    <col min="17" max="17" width="1.42578125" style="25" customWidth="1"/>
    <col min="18" max="18" width="4.28515625" style="4" customWidth="1"/>
    <col min="19" max="19" width="12.7109375" style="25" customWidth="1"/>
    <col min="20" max="20" width="4.28515625" style="25" customWidth="1"/>
    <col min="21" max="21" width="3.28515625" style="4" customWidth="1"/>
    <col min="22" max="22" width="12.7109375" style="25" customWidth="1"/>
    <col min="23" max="23" width="4.28515625" style="25" customWidth="1"/>
    <col min="24" max="24" width="3.28515625" style="25" customWidth="1"/>
    <col min="25" max="25" width="12.7109375" style="25" customWidth="1"/>
    <col min="26" max="26" width="4.28515625" style="25" customWidth="1"/>
    <col min="27" max="27" width="3.28515625" style="25" customWidth="1"/>
    <col min="28" max="28" width="12.7109375" style="25" customWidth="1"/>
    <col min="29" max="29" width="4.28515625" style="25" customWidth="1"/>
    <col min="30" max="30" width="3.28515625" style="25" customWidth="1"/>
    <col min="31" max="31" width="12.7109375" style="25" customWidth="1"/>
    <col min="32" max="32" width="4.28515625" style="25" customWidth="1"/>
    <col min="33" max="33" width="3.28515625" style="25" customWidth="1"/>
    <col min="34" max="34" width="12.7109375" style="25" customWidth="1"/>
    <col min="35" max="35" width="2.28515625" style="4" customWidth="1"/>
    <col min="36" max="36" width="3.28515625" style="25" customWidth="1"/>
    <col min="37" max="37" width="12.7109375" style="25" customWidth="1"/>
    <col min="38" max="16384" width="9.140625" style="4"/>
  </cols>
  <sheetData>
    <row r="1" spans="1:37" ht="28.5" customHeight="1" x14ac:dyDescent="0.25">
      <c r="B1" s="1"/>
      <c r="C1" s="2" t="s">
        <v>40</v>
      </c>
      <c r="D1" s="2"/>
      <c r="E1" s="2"/>
      <c r="AC1" s="4"/>
      <c r="AF1" s="4"/>
      <c r="AG1" s="4"/>
      <c r="AH1" s="4"/>
      <c r="AJ1" s="4"/>
      <c r="AK1" s="4"/>
    </row>
    <row r="2" spans="1:37" x14ac:dyDescent="0.2">
      <c r="AC2" s="4"/>
      <c r="AF2" s="4"/>
      <c r="AG2" s="4"/>
      <c r="AH2" s="4"/>
      <c r="AJ2" s="4"/>
      <c r="AK2" s="4"/>
    </row>
    <row r="3" spans="1:37" s="6" customFormat="1" ht="57" customHeight="1" x14ac:dyDescent="0.2">
      <c r="B3" s="3"/>
      <c r="D3" s="38" t="s">
        <v>1</v>
      </c>
      <c r="E3" s="7"/>
      <c r="G3" s="29" t="s">
        <v>15</v>
      </c>
      <c r="H3" s="8"/>
      <c r="J3" s="30" t="s">
        <v>2</v>
      </c>
      <c r="K3" s="9"/>
      <c r="L3" s="9"/>
      <c r="M3" s="31" t="s">
        <v>16</v>
      </c>
      <c r="N3" s="9"/>
      <c r="O3" s="9"/>
      <c r="P3" s="32" t="s">
        <v>17</v>
      </c>
      <c r="Q3" s="9"/>
      <c r="S3" s="33" t="s">
        <v>18</v>
      </c>
      <c r="T3" s="8"/>
      <c r="V3" s="34" t="s">
        <v>19</v>
      </c>
      <c r="W3" s="9"/>
      <c r="X3" s="9"/>
      <c r="Y3" s="39" t="s">
        <v>33</v>
      </c>
      <c r="Z3" s="27"/>
      <c r="AA3" s="9"/>
      <c r="AB3" s="35" t="s">
        <v>14</v>
      </c>
      <c r="AC3" s="27"/>
      <c r="AD3" s="9"/>
      <c r="AE3" s="40" t="s">
        <v>34</v>
      </c>
      <c r="AF3" s="27"/>
      <c r="AG3" s="9"/>
      <c r="AH3" s="36" t="s">
        <v>20</v>
      </c>
      <c r="AJ3" s="9"/>
      <c r="AK3" s="41" t="s">
        <v>37</v>
      </c>
    </row>
    <row r="4" spans="1:37" s="10" customFormat="1" ht="17.25" customHeight="1" thickBot="1" x14ac:dyDescent="0.25">
      <c r="D4" s="12" t="s">
        <v>3</v>
      </c>
      <c r="E4" s="11"/>
      <c r="G4" s="12" t="s">
        <v>3</v>
      </c>
      <c r="H4" s="11"/>
      <c r="J4" s="12" t="s">
        <v>3</v>
      </c>
      <c r="K4" s="11"/>
      <c r="L4" s="11"/>
      <c r="M4" s="13" t="s">
        <v>3</v>
      </c>
      <c r="N4" s="11"/>
      <c r="O4" s="11"/>
      <c r="P4" s="13" t="s">
        <v>3</v>
      </c>
      <c r="Q4" s="11"/>
      <c r="S4" s="13" t="s">
        <v>3</v>
      </c>
      <c r="T4" s="11"/>
      <c r="V4" s="13" t="s">
        <v>3</v>
      </c>
      <c r="W4" s="11"/>
      <c r="X4" s="11"/>
      <c r="Y4" s="13" t="s">
        <v>3</v>
      </c>
      <c r="Z4" s="11"/>
      <c r="AA4" s="11"/>
      <c r="AB4" s="13" t="s">
        <v>3</v>
      </c>
      <c r="AC4" s="11"/>
      <c r="AD4" s="11"/>
      <c r="AE4" s="13" t="s">
        <v>3</v>
      </c>
      <c r="AF4" s="11"/>
      <c r="AG4" s="11"/>
      <c r="AH4" s="13" t="s">
        <v>3</v>
      </c>
      <c r="AJ4" s="11"/>
      <c r="AK4" s="13" t="s">
        <v>3</v>
      </c>
    </row>
    <row r="5" spans="1:37" s="14" customFormat="1" ht="17.25" customHeight="1" x14ac:dyDescent="0.2">
      <c r="A5" s="14" t="s">
        <v>4</v>
      </c>
      <c r="C5" s="16" t="s">
        <v>5</v>
      </c>
      <c r="D5" s="17">
        <f>'1Q'!D5+'2Q'!D5+'3Q'!D5</f>
        <v>1233</v>
      </c>
      <c r="E5" s="17"/>
      <c r="F5" s="16" t="s">
        <v>5</v>
      </c>
      <c r="G5" s="17">
        <f>'1Q'!G5+'2Q'!G5+'3Q'!G5</f>
        <v>-14.600000000000001</v>
      </c>
      <c r="H5" s="15"/>
      <c r="I5" s="16" t="s">
        <v>5</v>
      </c>
      <c r="J5" s="17">
        <f>'1Q'!J5+'2Q'!J5+'3Q'!J5</f>
        <v>7.9</v>
      </c>
      <c r="K5" s="15"/>
      <c r="L5" s="16" t="s">
        <v>5</v>
      </c>
      <c r="M5" s="24">
        <f>'1Q'!M5+'2Q'!M5+'3Q'!M5</f>
        <v>0</v>
      </c>
      <c r="N5" s="15"/>
      <c r="O5" s="16" t="s">
        <v>5</v>
      </c>
      <c r="P5" s="24">
        <f>'1Q'!P5+'2Q'!P5+'3Q'!P5</f>
        <v>0</v>
      </c>
      <c r="Q5" s="15"/>
      <c r="R5" s="16" t="s">
        <v>5</v>
      </c>
      <c r="S5" s="24">
        <f>'1Q'!S5+'2Q'!S5+'3Q'!S5</f>
        <v>0</v>
      </c>
      <c r="T5" s="15"/>
      <c r="U5" s="16" t="s">
        <v>5</v>
      </c>
      <c r="V5" s="24">
        <f>'1Q'!V5+'2Q'!V5+'3Q'!V5</f>
        <v>0</v>
      </c>
      <c r="W5" s="15"/>
      <c r="X5" s="16" t="s">
        <v>5</v>
      </c>
      <c r="Y5" s="24">
        <f>'3Q'!Y5</f>
        <v>0</v>
      </c>
      <c r="Z5" s="15"/>
      <c r="AA5" s="16" t="s">
        <v>5</v>
      </c>
      <c r="AB5" s="24">
        <f>'1Q'!Y5+'2Q'!Y5+'3Q'!AB5</f>
        <v>0</v>
      </c>
      <c r="AC5" s="15"/>
      <c r="AD5" s="16" t="s">
        <v>5</v>
      </c>
      <c r="AE5" s="24">
        <f>'3Q'!AE5</f>
        <v>0</v>
      </c>
      <c r="AF5" s="15"/>
      <c r="AG5" s="16" t="s">
        <v>5</v>
      </c>
      <c r="AH5" s="24">
        <f>'1Q'!AB5+'2Q'!AB5+'3Q'!AH5</f>
        <v>0</v>
      </c>
      <c r="AJ5" s="16" t="s">
        <v>5</v>
      </c>
      <c r="AK5" s="15">
        <f t="shared" ref="AK5:AK27" si="0">D5+G5+J5+M5+P5+S5+V5+Y5+AB5+AE5+AH5</f>
        <v>1226.3000000000002</v>
      </c>
    </row>
    <row r="6" spans="1:37" s="14" customFormat="1" ht="14.1" customHeight="1" x14ac:dyDescent="0.2">
      <c r="A6" s="14" t="s">
        <v>6</v>
      </c>
      <c r="C6" s="15"/>
      <c r="D6" s="17">
        <f>'1Q'!D6+'2Q'!D6+'3Q'!D6</f>
        <v>1419.7</v>
      </c>
      <c r="E6" s="17"/>
      <c r="F6" s="15"/>
      <c r="G6" s="17">
        <f>'1Q'!G6+'2Q'!G6+'3Q'!G6</f>
        <v>-124.30000000000001</v>
      </c>
      <c r="H6" s="15"/>
      <c r="I6" s="15"/>
      <c r="J6" s="17">
        <f>'1Q'!J6+'2Q'!J6+'3Q'!J6</f>
        <v>197.59999999999997</v>
      </c>
      <c r="K6" s="15"/>
      <c r="L6" s="15"/>
      <c r="M6" s="24">
        <f>'1Q'!M6+'2Q'!M6+'3Q'!M6</f>
        <v>0</v>
      </c>
      <c r="N6" s="15"/>
      <c r="O6" s="15"/>
      <c r="P6" s="24">
        <f>'1Q'!P6+'2Q'!P6+'3Q'!P6</f>
        <v>0</v>
      </c>
      <c r="Q6" s="15"/>
      <c r="R6" s="15"/>
      <c r="S6" s="24">
        <f>'1Q'!S6+'2Q'!S6+'3Q'!S6</f>
        <v>0</v>
      </c>
      <c r="T6" s="15"/>
      <c r="U6" s="15"/>
      <c r="V6" s="24">
        <f>'1Q'!V6+'2Q'!V6+'3Q'!V6</f>
        <v>0</v>
      </c>
      <c r="W6" s="15"/>
      <c r="X6" s="15"/>
      <c r="Y6" s="24">
        <f>'3Q'!Y6</f>
        <v>0</v>
      </c>
      <c r="Z6" s="15"/>
      <c r="AA6" s="15"/>
      <c r="AB6" s="24">
        <f>'1Q'!Y6+'2Q'!Y6+'3Q'!AB6</f>
        <v>0</v>
      </c>
      <c r="AC6" s="15"/>
      <c r="AD6" s="15"/>
      <c r="AE6" s="24">
        <f>'3Q'!AE6</f>
        <v>0</v>
      </c>
      <c r="AF6" s="15"/>
      <c r="AG6" s="15"/>
      <c r="AH6" s="24">
        <f>'1Q'!AB6+'2Q'!AB6+'3Q'!AH6</f>
        <v>0</v>
      </c>
      <c r="AJ6" s="15"/>
      <c r="AK6" s="15">
        <f t="shared" si="0"/>
        <v>1493</v>
      </c>
    </row>
    <row r="7" spans="1:37" s="14" customFormat="1" ht="14.1" customHeight="1" x14ac:dyDescent="0.2">
      <c r="A7" s="14" t="s">
        <v>7</v>
      </c>
      <c r="C7" s="15"/>
      <c r="D7" s="24">
        <f>'1Q'!D7+'2Q'!D7+'3Q'!D7</f>
        <v>0</v>
      </c>
      <c r="E7" s="17"/>
      <c r="F7" s="15"/>
      <c r="G7" s="24">
        <f>'1Q'!G7+'2Q'!G7+'3Q'!G7</f>
        <v>0</v>
      </c>
      <c r="H7" s="15"/>
      <c r="I7" s="15"/>
      <c r="J7" s="24">
        <f>'1Q'!J7+'2Q'!J7+'3Q'!J7</f>
        <v>63.1</v>
      </c>
      <c r="K7" s="15"/>
      <c r="L7" s="15"/>
      <c r="M7" s="24">
        <f>'1Q'!M7+'2Q'!M7+'3Q'!M7</f>
        <v>0</v>
      </c>
      <c r="N7" s="15"/>
      <c r="O7" s="15"/>
      <c r="P7" s="24">
        <f>'1Q'!P7+'2Q'!P7+'3Q'!P7</f>
        <v>0</v>
      </c>
      <c r="Q7" s="15"/>
      <c r="R7" s="15"/>
      <c r="S7" s="24">
        <f>'1Q'!S7+'2Q'!S7+'3Q'!S7</f>
        <v>0</v>
      </c>
      <c r="T7" s="15"/>
      <c r="U7" s="15"/>
      <c r="V7" s="24">
        <f>'1Q'!V7+'2Q'!V7+'3Q'!V7</f>
        <v>0</v>
      </c>
      <c r="W7" s="15"/>
      <c r="X7" s="15"/>
      <c r="Y7" s="24">
        <f>'3Q'!Y7</f>
        <v>0</v>
      </c>
      <c r="Z7" s="15"/>
      <c r="AA7" s="15"/>
      <c r="AB7" s="24">
        <f>'1Q'!Y7+'2Q'!Y7+'3Q'!AB7</f>
        <v>0</v>
      </c>
      <c r="AC7" s="15"/>
      <c r="AD7" s="15"/>
      <c r="AE7" s="24">
        <f>'3Q'!AE7</f>
        <v>0</v>
      </c>
      <c r="AF7" s="15"/>
      <c r="AG7" s="15"/>
      <c r="AH7" s="24">
        <f>'1Q'!AB7+'2Q'!AB7+'3Q'!AH7</f>
        <v>0</v>
      </c>
      <c r="AJ7" s="15"/>
      <c r="AK7" s="15">
        <f t="shared" si="0"/>
        <v>63.1</v>
      </c>
    </row>
    <row r="8" spans="1:37" s="14" customFormat="1" ht="14.1" customHeight="1" x14ac:dyDescent="0.2">
      <c r="A8" s="14" t="s">
        <v>8</v>
      </c>
      <c r="C8" s="15"/>
      <c r="D8" s="24">
        <f>'1Q'!D8+'2Q'!D8+'3Q'!D8</f>
        <v>0</v>
      </c>
      <c r="E8" s="17"/>
      <c r="F8" s="15"/>
      <c r="G8" s="24">
        <f>'1Q'!G8+'2Q'!G8+'3Q'!G8</f>
        <v>0</v>
      </c>
      <c r="H8" s="15"/>
      <c r="I8" s="15"/>
      <c r="J8" s="24">
        <f>'1Q'!J8+'2Q'!J8+'3Q'!J8</f>
        <v>0</v>
      </c>
      <c r="K8" s="15"/>
      <c r="L8" s="15"/>
      <c r="M8" s="24">
        <f>'1Q'!M8+'2Q'!M8+'3Q'!M8</f>
        <v>-103.7</v>
      </c>
      <c r="N8" s="15"/>
      <c r="O8" s="15"/>
      <c r="P8" s="24">
        <f>'1Q'!P8+'2Q'!P8+'3Q'!P8</f>
        <v>0</v>
      </c>
      <c r="Q8" s="15"/>
      <c r="R8" s="15"/>
      <c r="S8" s="24">
        <f>'1Q'!S8+'2Q'!S8+'3Q'!S8</f>
        <v>0</v>
      </c>
      <c r="T8" s="15"/>
      <c r="U8" s="15"/>
      <c r="V8" s="24">
        <f>'1Q'!V8+'2Q'!V8+'3Q'!V8</f>
        <v>0</v>
      </c>
      <c r="W8" s="15"/>
      <c r="X8" s="15"/>
      <c r="Y8" s="24">
        <f>'3Q'!Y8</f>
        <v>0</v>
      </c>
      <c r="Z8" s="15"/>
      <c r="AA8" s="15"/>
      <c r="AB8" s="24">
        <f>'1Q'!Y8+'2Q'!Y8+'3Q'!AB8</f>
        <v>0</v>
      </c>
      <c r="AC8" s="15"/>
      <c r="AD8" s="15"/>
      <c r="AE8" s="24">
        <f>'3Q'!AE8</f>
        <v>0</v>
      </c>
      <c r="AF8" s="15"/>
      <c r="AG8" s="15"/>
      <c r="AH8" s="24">
        <f>'1Q'!AB8+'2Q'!AB8+'3Q'!AH8</f>
        <v>0</v>
      </c>
      <c r="AJ8" s="15"/>
      <c r="AK8" s="15">
        <f t="shared" si="0"/>
        <v>-103.7</v>
      </c>
    </row>
    <row r="9" spans="1:37" s="14" customFormat="1" ht="14.1" customHeight="1" x14ac:dyDescent="0.2">
      <c r="A9" s="14" t="s">
        <v>9</v>
      </c>
      <c r="C9" s="15"/>
      <c r="D9" s="24">
        <f>'1Q'!D9+'2Q'!D9+'3Q'!D9</f>
        <v>0</v>
      </c>
      <c r="E9" s="17"/>
      <c r="F9" s="15"/>
      <c r="G9" s="24">
        <f>'1Q'!G9+'2Q'!G9+'3Q'!G9</f>
        <v>-376.8</v>
      </c>
      <c r="H9" s="15"/>
      <c r="I9" s="15"/>
      <c r="J9" s="24">
        <f>'1Q'!J9+'2Q'!J9+'3Q'!J9</f>
        <v>0</v>
      </c>
      <c r="K9" s="15"/>
      <c r="L9" s="15"/>
      <c r="M9" s="24">
        <f>'1Q'!M9+'2Q'!M9+'3Q'!M9</f>
        <v>0</v>
      </c>
      <c r="N9" s="15"/>
      <c r="O9" s="15"/>
      <c r="P9" s="24">
        <f>'1Q'!P9+'2Q'!P9+'3Q'!P9</f>
        <v>0</v>
      </c>
      <c r="Q9" s="15"/>
      <c r="R9" s="15"/>
      <c r="S9" s="24">
        <f>'1Q'!S9+'2Q'!S9+'3Q'!S9</f>
        <v>0</v>
      </c>
      <c r="T9" s="15"/>
      <c r="U9" s="15"/>
      <c r="V9" s="24">
        <f>'1Q'!V9+'2Q'!V9+'3Q'!V9</f>
        <v>0</v>
      </c>
      <c r="W9" s="15"/>
      <c r="X9" s="15"/>
      <c r="Y9" s="24">
        <f>'3Q'!Y9</f>
        <v>0</v>
      </c>
      <c r="Z9" s="15"/>
      <c r="AA9" s="15"/>
      <c r="AB9" s="24">
        <f>'1Q'!Y9+'2Q'!Y9+'3Q'!AB9</f>
        <v>0</v>
      </c>
      <c r="AC9" s="15"/>
      <c r="AD9" s="15"/>
      <c r="AE9" s="24">
        <f>'3Q'!AE9</f>
        <v>0</v>
      </c>
      <c r="AF9" s="15"/>
      <c r="AG9" s="15"/>
      <c r="AH9" s="24">
        <f>'1Q'!AB9+'2Q'!AB9+'3Q'!AH9</f>
        <v>0</v>
      </c>
      <c r="AJ9" s="15"/>
      <c r="AK9" s="15">
        <f t="shared" si="0"/>
        <v>-376.8</v>
      </c>
    </row>
    <row r="10" spans="1:37" s="14" customFormat="1" ht="14.1" customHeight="1" x14ac:dyDescent="0.2">
      <c r="A10" s="14" t="s">
        <v>32</v>
      </c>
      <c r="C10" s="15"/>
      <c r="D10" s="24">
        <f>'1Q'!D10+'2Q'!D10+'3Q'!D10</f>
        <v>0</v>
      </c>
      <c r="E10" s="17"/>
      <c r="F10" s="15"/>
      <c r="G10" s="24">
        <f>'1Q'!G10+'2Q'!G10+'3Q'!G10</f>
        <v>0</v>
      </c>
      <c r="H10" s="15"/>
      <c r="I10" s="15"/>
      <c r="J10" s="24">
        <f>'1Q'!J10+'2Q'!J10+'3Q'!J10</f>
        <v>0</v>
      </c>
      <c r="K10" s="15"/>
      <c r="L10" s="15"/>
      <c r="M10" s="24">
        <f>'1Q'!M10+'2Q'!M10+'3Q'!M10</f>
        <v>-3.5999999999999996</v>
      </c>
      <c r="N10" s="15"/>
      <c r="O10" s="15"/>
      <c r="P10" s="24">
        <f>'1Q'!P10+'2Q'!P10+'3Q'!P10</f>
        <v>0</v>
      </c>
      <c r="Q10" s="15"/>
      <c r="R10" s="15"/>
      <c r="S10" s="24">
        <f>'1Q'!S10+'2Q'!S10+'3Q'!S10</f>
        <v>0</v>
      </c>
      <c r="T10" s="15"/>
      <c r="U10" s="15"/>
      <c r="V10" s="24">
        <f>'1Q'!V10+'2Q'!V10+'3Q'!V10</f>
        <v>0</v>
      </c>
      <c r="W10" s="15"/>
      <c r="X10" s="15"/>
      <c r="Y10" s="24">
        <f>'3Q'!Y10</f>
        <v>0</v>
      </c>
      <c r="Z10" s="15"/>
      <c r="AA10" s="15"/>
      <c r="AB10" s="24">
        <f>'1Q'!Y10+'2Q'!Y10+'3Q'!AB10</f>
        <v>0</v>
      </c>
      <c r="AC10" s="15"/>
      <c r="AD10" s="15"/>
      <c r="AE10" s="24">
        <f>'3Q'!AE10</f>
        <v>0</v>
      </c>
      <c r="AF10" s="15"/>
      <c r="AG10" s="15"/>
      <c r="AH10" s="24">
        <f>'1Q'!AB10+'2Q'!AB10+'3Q'!AH10</f>
        <v>0</v>
      </c>
      <c r="AJ10" s="15"/>
      <c r="AK10" s="15">
        <f t="shared" si="0"/>
        <v>-3.5999999999999996</v>
      </c>
    </row>
    <row r="11" spans="1:37" s="14" customFormat="1" ht="14.1" customHeight="1" x14ac:dyDescent="0.2">
      <c r="A11" s="14" t="s">
        <v>22</v>
      </c>
      <c r="C11" s="15"/>
      <c r="D11" s="24">
        <f>'1Q'!D11+'2Q'!D11+'3Q'!D11</f>
        <v>0</v>
      </c>
      <c r="E11" s="17"/>
      <c r="F11" s="15"/>
      <c r="G11" s="24">
        <f>'1Q'!G11+'2Q'!G11+'3Q'!G11</f>
        <v>0</v>
      </c>
      <c r="H11" s="15"/>
      <c r="I11" s="15"/>
      <c r="J11" s="24">
        <f>'1Q'!J11+'2Q'!J11+'3Q'!J11</f>
        <v>0</v>
      </c>
      <c r="K11" s="15"/>
      <c r="L11" s="15"/>
      <c r="M11" s="24">
        <f>'1Q'!M11+'2Q'!M11+'3Q'!M11</f>
        <v>7.1999999999999993</v>
      </c>
      <c r="N11" s="15"/>
      <c r="O11" s="15"/>
      <c r="P11" s="24">
        <f>'1Q'!P11+'2Q'!P11+'3Q'!P11</f>
        <v>0</v>
      </c>
      <c r="Q11" s="15"/>
      <c r="R11" s="15"/>
      <c r="S11" s="24">
        <f>'1Q'!S11+'2Q'!S11+'3Q'!S11</f>
        <v>0</v>
      </c>
      <c r="T11" s="15"/>
      <c r="U11" s="15"/>
      <c r="V11" s="24">
        <f>'1Q'!V11+'2Q'!V11+'3Q'!V11</f>
        <v>0</v>
      </c>
      <c r="W11" s="15"/>
      <c r="X11" s="15"/>
      <c r="Y11" s="24">
        <f>'3Q'!Y11</f>
        <v>0</v>
      </c>
      <c r="Z11" s="15"/>
      <c r="AA11" s="15"/>
      <c r="AB11" s="24">
        <f>'1Q'!Y11+'2Q'!Y11+'3Q'!AB11</f>
        <v>0</v>
      </c>
      <c r="AC11" s="15"/>
      <c r="AD11" s="15"/>
      <c r="AE11" s="24">
        <f>'3Q'!AE11</f>
        <v>0</v>
      </c>
      <c r="AF11" s="15"/>
      <c r="AG11" s="15"/>
      <c r="AH11" s="24">
        <f>'1Q'!AB11+'2Q'!AB11+'3Q'!AH11</f>
        <v>0</v>
      </c>
      <c r="AJ11" s="15"/>
      <c r="AK11" s="15">
        <f t="shared" si="0"/>
        <v>7.1999999999999993</v>
      </c>
    </row>
    <row r="12" spans="1:37" s="14" customFormat="1" ht="14.1" customHeight="1" x14ac:dyDescent="0.2">
      <c r="A12" s="14" t="s">
        <v>23</v>
      </c>
      <c r="C12" s="15"/>
      <c r="D12" s="24">
        <f>'1Q'!D12+'2Q'!D12+'3Q'!D12</f>
        <v>0</v>
      </c>
      <c r="E12" s="17"/>
      <c r="F12" s="15"/>
      <c r="G12" s="24">
        <f>'1Q'!G12+'2Q'!G12+'3Q'!G12</f>
        <v>0</v>
      </c>
      <c r="H12" s="15"/>
      <c r="I12" s="15"/>
      <c r="J12" s="24">
        <f>'1Q'!J12+'2Q'!J12+'3Q'!J12</f>
        <v>0</v>
      </c>
      <c r="K12" s="15"/>
      <c r="L12" s="15"/>
      <c r="M12" s="24">
        <f>'1Q'!M12+'2Q'!M12+'3Q'!M12</f>
        <v>36.200000000000003</v>
      </c>
      <c r="N12" s="15"/>
      <c r="O12" s="15"/>
      <c r="P12" s="24">
        <f>'1Q'!P12+'2Q'!P12+'3Q'!P12</f>
        <v>0</v>
      </c>
      <c r="Q12" s="15"/>
      <c r="R12" s="15"/>
      <c r="S12" s="24">
        <f>'1Q'!S12+'2Q'!S12+'3Q'!S12</f>
        <v>0</v>
      </c>
      <c r="T12" s="15"/>
      <c r="U12" s="15"/>
      <c r="V12" s="24">
        <f>'1Q'!V12+'2Q'!V12+'3Q'!V12</f>
        <v>0</v>
      </c>
      <c r="W12" s="15"/>
      <c r="X12" s="15"/>
      <c r="Y12" s="24">
        <f>'3Q'!Y12</f>
        <v>0</v>
      </c>
      <c r="Z12" s="15"/>
      <c r="AA12" s="15"/>
      <c r="AB12" s="24">
        <f>'1Q'!Y12+'2Q'!Y12+'3Q'!AB12</f>
        <v>0</v>
      </c>
      <c r="AC12" s="15"/>
      <c r="AD12" s="15"/>
      <c r="AE12" s="24">
        <f>'3Q'!AE12</f>
        <v>0</v>
      </c>
      <c r="AF12" s="15"/>
      <c r="AG12" s="15"/>
      <c r="AH12" s="24">
        <f>'1Q'!AB12+'2Q'!AB12+'3Q'!AH12</f>
        <v>0</v>
      </c>
      <c r="AJ12" s="15"/>
      <c r="AK12" s="15">
        <f t="shared" si="0"/>
        <v>36.200000000000003</v>
      </c>
    </row>
    <row r="13" spans="1:37" s="14" customFormat="1" ht="14.1" customHeight="1" x14ac:dyDescent="0.2">
      <c r="A13" s="14" t="s">
        <v>24</v>
      </c>
      <c r="C13" s="15"/>
      <c r="D13" s="24">
        <f>'1Q'!D13+'2Q'!D13+'3Q'!D13</f>
        <v>0</v>
      </c>
      <c r="E13" s="17"/>
      <c r="F13" s="15"/>
      <c r="G13" s="24">
        <f>'1Q'!G13+'2Q'!G13+'3Q'!G13</f>
        <v>0</v>
      </c>
      <c r="H13" s="15"/>
      <c r="I13" s="15"/>
      <c r="J13" s="24">
        <f>'1Q'!J13+'2Q'!J13+'3Q'!J13</f>
        <v>0</v>
      </c>
      <c r="K13" s="15"/>
      <c r="L13" s="15"/>
      <c r="M13" s="24">
        <f>'1Q'!M13+'2Q'!M13+'3Q'!M13</f>
        <v>26.5</v>
      </c>
      <c r="N13" s="15"/>
      <c r="O13" s="15"/>
      <c r="P13" s="24">
        <f>'1Q'!P13+'2Q'!P13+'3Q'!P13</f>
        <v>0</v>
      </c>
      <c r="Q13" s="15"/>
      <c r="R13" s="15"/>
      <c r="S13" s="24">
        <f>'1Q'!S13+'2Q'!S13+'3Q'!S13</f>
        <v>0</v>
      </c>
      <c r="T13" s="15"/>
      <c r="U13" s="15"/>
      <c r="V13" s="24">
        <f>'1Q'!V13+'2Q'!V13+'3Q'!V13</f>
        <v>0</v>
      </c>
      <c r="W13" s="15"/>
      <c r="X13" s="15"/>
      <c r="Y13" s="24">
        <f>'3Q'!Y13</f>
        <v>0</v>
      </c>
      <c r="Z13" s="15"/>
      <c r="AA13" s="15"/>
      <c r="AB13" s="24">
        <f>'1Q'!Y13+'2Q'!Y13+'3Q'!AB13</f>
        <v>0</v>
      </c>
      <c r="AC13" s="15"/>
      <c r="AD13" s="15"/>
      <c r="AE13" s="24">
        <f>'3Q'!AE13</f>
        <v>0</v>
      </c>
      <c r="AF13" s="15"/>
      <c r="AG13" s="15"/>
      <c r="AH13" s="24">
        <f>'1Q'!AB13+'2Q'!AB13+'3Q'!AH13</f>
        <v>0</v>
      </c>
      <c r="AJ13" s="15"/>
      <c r="AK13" s="15">
        <f t="shared" si="0"/>
        <v>26.5</v>
      </c>
    </row>
    <row r="14" spans="1:37" s="14" customFormat="1" ht="14.1" customHeight="1" x14ac:dyDescent="0.2">
      <c r="A14" s="14" t="s">
        <v>31</v>
      </c>
      <c r="C14" s="15"/>
      <c r="D14" s="24">
        <f>'1Q'!D14+'2Q'!D14+'3Q'!D14</f>
        <v>0</v>
      </c>
      <c r="E14" s="17"/>
      <c r="F14" s="15"/>
      <c r="G14" s="24">
        <f>'1Q'!G14+'2Q'!G14+'3Q'!G14</f>
        <v>0</v>
      </c>
      <c r="H14" s="15"/>
      <c r="I14" s="15"/>
      <c r="J14" s="24">
        <f>'1Q'!J14+'2Q'!J14+'3Q'!J14</f>
        <v>0</v>
      </c>
      <c r="K14" s="15"/>
      <c r="L14" s="15"/>
      <c r="M14" s="24">
        <f>'1Q'!M14+'2Q'!M14+'3Q'!M14</f>
        <v>0</v>
      </c>
      <c r="N14" s="15"/>
      <c r="O14" s="15"/>
      <c r="P14" s="24">
        <f>'1Q'!P14+'2Q'!P14+'3Q'!P14</f>
        <v>10.299999999999999</v>
      </c>
      <c r="Q14" s="15"/>
      <c r="R14" s="15"/>
      <c r="S14" s="24">
        <f>'1Q'!S14+'2Q'!S14+'3Q'!S14</f>
        <v>0</v>
      </c>
      <c r="T14" s="15"/>
      <c r="U14" s="15"/>
      <c r="V14" s="24">
        <f>'1Q'!V14+'2Q'!V14+'3Q'!V14</f>
        <v>0</v>
      </c>
      <c r="W14" s="15"/>
      <c r="X14" s="15"/>
      <c r="Y14" s="24">
        <f>'3Q'!Y14</f>
        <v>0</v>
      </c>
      <c r="Z14" s="15"/>
      <c r="AA14" s="15"/>
      <c r="AB14" s="24">
        <f>'1Q'!Y14+'2Q'!Y14+'3Q'!AB14</f>
        <v>0</v>
      </c>
      <c r="AC14" s="15"/>
      <c r="AD14" s="15"/>
      <c r="AE14" s="24">
        <f>'3Q'!AE14</f>
        <v>0</v>
      </c>
      <c r="AF14" s="15"/>
      <c r="AG14" s="15"/>
      <c r="AH14" s="24">
        <f>'1Q'!AB14+'2Q'!AB14+'3Q'!AH14</f>
        <v>0</v>
      </c>
      <c r="AJ14" s="15"/>
      <c r="AK14" s="15">
        <f t="shared" si="0"/>
        <v>10.299999999999999</v>
      </c>
    </row>
    <row r="15" spans="1:37" s="14" customFormat="1" ht="14.1" customHeight="1" x14ac:dyDescent="0.2">
      <c r="A15" s="14" t="s">
        <v>29</v>
      </c>
      <c r="C15" s="15"/>
      <c r="D15" s="24">
        <f>'1Q'!D15+'2Q'!D15+'3Q'!D15</f>
        <v>0</v>
      </c>
      <c r="E15" s="17"/>
      <c r="F15" s="15"/>
      <c r="G15" s="24">
        <f>'1Q'!G15+'2Q'!G15+'3Q'!G15</f>
        <v>0</v>
      </c>
      <c r="H15" s="15"/>
      <c r="I15" s="15"/>
      <c r="J15" s="24">
        <f>'1Q'!J15+'2Q'!J15+'3Q'!J15</f>
        <v>0</v>
      </c>
      <c r="K15" s="15"/>
      <c r="L15" s="15"/>
      <c r="M15" s="24">
        <f>'1Q'!M15+'2Q'!M15+'3Q'!M15</f>
        <v>0</v>
      </c>
      <c r="N15" s="15"/>
      <c r="O15" s="15"/>
      <c r="P15" s="24">
        <f>'1Q'!P15+'2Q'!P15+'3Q'!P15</f>
        <v>-6.7999999999999989</v>
      </c>
      <c r="Q15" s="15"/>
      <c r="R15" s="15"/>
      <c r="S15" s="24">
        <f>'1Q'!S15+'2Q'!S15+'3Q'!S15</f>
        <v>0</v>
      </c>
      <c r="T15" s="15"/>
      <c r="U15" s="15"/>
      <c r="V15" s="24">
        <f>'1Q'!V15+'2Q'!V15+'3Q'!V15</f>
        <v>0</v>
      </c>
      <c r="W15" s="15"/>
      <c r="X15" s="15"/>
      <c r="Y15" s="24">
        <f>'3Q'!Y15</f>
        <v>0</v>
      </c>
      <c r="Z15" s="15"/>
      <c r="AA15" s="15"/>
      <c r="AB15" s="24">
        <f>'1Q'!Y15+'2Q'!Y15+'3Q'!AB15</f>
        <v>0</v>
      </c>
      <c r="AC15" s="15"/>
      <c r="AD15" s="15"/>
      <c r="AE15" s="24">
        <f>'3Q'!AE15</f>
        <v>0</v>
      </c>
      <c r="AF15" s="15"/>
      <c r="AG15" s="15"/>
      <c r="AH15" s="24">
        <f>'1Q'!AB15+'2Q'!AB15+'3Q'!AH15</f>
        <v>0</v>
      </c>
      <c r="AJ15" s="15"/>
      <c r="AK15" s="15">
        <f t="shared" si="0"/>
        <v>-6.7999999999999989</v>
      </c>
    </row>
    <row r="16" spans="1:37" s="14" customFormat="1" ht="14.1" customHeight="1" x14ac:dyDescent="0.2">
      <c r="A16" s="14" t="s">
        <v>2</v>
      </c>
      <c r="C16" s="15"/>
      <c r="D16" s="24">
        <f>'1Q'!D16+'2Q'!D16+'3Q'!D16</f>
        <v>0</v>
      </c>
      <c r="E16" s="17"/>
      <c r="F16" s="15"/>
      <c r="G16" s="24">
        <f>'1Q'!G16+'2Q'!G16+'3Q'!G16</f>
        <v>0</v>
      </c>
      <c r="H16" s="15"/>
      <c r="I16" s="15"/>
      <c r="J16" s="24">
        <f>'1Q'!J16+'2Q'!J16+'3Q'!J16</f>
        <v>0</v>
      </c>
      <c r="K16" s="15"/>
      <c r="L16" s="15"/>
      <c r="M16" s="24">
        <f>'1Q'!M16+'2Q'!M16+'3Q'!M16</f>
        <v>0</v>
      </c>
      <c r="N16" s="15"/>
      <c r="O16" s="15"/>
      <c r="P16" s="24">
        <f>'1Q'!P16+'2Q'!P16+'3Q'!P16</f>
        <v>1.5</v>
      </c>
      <c r="Q16" s="15"/>
      <c r="R16" s="15"/>
      <c r="S16" s="24">
        <f>'1Q'!S16+'2Q'!S16+'3Q'!S16</f>
        <v>0</v>
      </c>
      <c r="T16" s="15"/>
      <c r="U16" s="15"/>
      <c r="V16" s="24">
        <f>'1Q'!V16+'2Q'!V16+'3Q'!V16</f>
        <v>0</v>
      </c>
      <c r="W16" s="15"/>
      <c r="X16" s="15"/>
      <c r="Y16" s="24">
        <f>'3Q'!Y16</f>
        <v>0</v>
      </c>
      <c r="Z16" s="15"/>
      <c r="AA16" s="15"/>
      <c r="AB16" s="24">
        <f>'1Q'!Y16+'2Q'!Y16+'3Q'!AB16</f>
        <v>0</v>
      </c>
      <c r="AC16" s="15"/>
      <c r="AD16" s="15"/>
      <c r="AE16" s="24">
        <f>'3Q'!AE16</f>
        <v>0</v>
      </c>
      <c r="AF16" s="15"/>
      <c r="AG16" s="15"/>
      <c r="AH16" s="24">
        <f>'1Q'!AB16+'2Q'!AB16+'3Q'!AH16</f>
        <v>0</v>
      </c>
      <c r="AJ16" s="15"/>
      <c r="AK16" s="15">
        <f t="shared" si="0"/>
        <v>1.5</v>
      </c>
    </row>
    <row r="17" spans="1:38" s="14" customFormat="1" ht="14.1" customHeight="1" x14ac:dyDescent="0.2">
      <c r="A17" s="14" t="s">
        <v>30</v>
      </c>
      <c r="C17" s="15"/>
      <c r="D17" s="24">
        <f>'1Q'!D17+'2Q'!D17+'3Q'!D17</f>
        <v>0</v>
      </c>
      <c r="E17" s="17"/>
      <c r="F17" s="15"/>
      <c r="G17" s="24">
        <f>'1Q'!G17+'2Q'!G17+'3Q'!G17</f>
        <v>0</v>
      </c>
      <c r="H17" s="15"/>
      <c r="I17" s="15"/>
      <c r="J17" s="24">
        <f>'1Q'!J17+'2Q'!J17+'3Q'!J17</f>
        <v>0</v>
      </c>
      <c r="K17" s="15"/>
      <c r="L17" s="15"/>
      <c r="M17" s="24">
        <f>'1Q'!M17+'2Q'!M17+'3Q'!M17</f>
        <v>0</v>
      </c>
      <c r="N17" s="15"/>
      <c r="O17" s="15"/>
      <c r="P17" s="24">
        <f>'1Q'!P17+'2Q'!P17+'3Q'!P17</f>
        <v>18.2</v>
      </c>
      <c r="Q17" s="15"/>
      <c r="R17" s="15"/>
      <c r="S17" s="24">
        <f>'1Q'!S17+'2Q'!S17+'3Q'!S17</f>
        <v>0</v>
      </c>
      <c r="T17" s="15"/>
      <c r="U17" s="15"/>
      <c r="V17" s="24">
        <f>'1Q'!V17+'2Q'!V17+'3Q'!V17</f>
        <v>0</v>
      </c>
      <c r="W17" s="15"/>
      <c r="X17" s="15"/>
      <c r="Y17" s="24">
        <f>'3Q'!Y17</f>
        <v>0</v>
      </c>
      <c r="Z17" s="15"/>
      <c r="AA17" s="15"/>
      <c r="AB17" s="24">
        <f>'1Q'!Y17+'2Q'!Y17+'3Q'!AB17</f>
        <v>0</v>
      </c>
      <c r="AC17" s="15"/>
      <c r="AD17" s="15"/>
      <c r="AE17" s="24">
        <f>'3Q'!AE17</f>
        <v>0</v>
      </c>
      <c r="AF17" s="15"/>
      <c r="AG17" s="15"/>
      <c r="AH17" s="24">
        <f>'1Q'!AB17+'2Q'!AB17+'3Q'!AH17</f>
        <v>0</v>
      </c>
      <c r="AJ17" s="15"/>
      <c r="AK17" s="15">
        <f t="shared" si="0"/>
        <v>18.2</v>
      </c>
    </row>
    <row r="18" spans="1:38" s="14" customFormat="1" ht="14.1" customHeight="1" x14ac:dyDescent="0.2">
      <c r="A18" s="14" t="s">
        <v>10</v>
      </c>
      <c r="C18" s="15"/>
      <c r="D18" s="24">
        <f>'1Q'!D18+'2Q'!D18+'3Q'!D18</f>
        <v>0</v>
      </c>
      <c r="E18" s="17"/>
      <c r="F18" s="15"/>
      <c r="G18" s="24">
        <f>'1Q'!G18+'2Q'!G18+'3Q'!G18</f>
        <v>0</v>
      </c>
      <c r="H18" s="15"/>
      <c r="I18" s="15"/>
      <c r="J18" s="24">
        <f>'1Q'!J18+'2Q'!J18+'3Q'!J18</f>
        <v>11.600000000000001</v>
      </c>
      <c r="K18" s="15"/>
      <c r="L18" s="15"/>
      <c r="M18" s="24">
        <f>'1Q'!M18+'2Q'!M18+'3Q'!M18</f>
        <v>0</v>
      </c>
      <c r="N18" s="15"/>
      <c r="O18" s="15"/>
      <c r="P18" s="24">
        <f>'1Q'!P18+'2Q'!P18+'3Q'!P18</f>
        <v>0</v>
      </c>
      <c r="Q18" s="15"/>
      <c r="R18" s="15"/>
      <c r="S18" s="24">
        <f>'1Q'!S18+'2Q'!S18+'3Q'!S18</f>
        <v>0</v>
      </c>
      <c r="T18" s="15"/>
      <c r="U18" s="15"/>
      <c r="V18" s="24">
        <f>'1Q'!V18+'2Q'!V18+'3Q'!V18</f>
        <v>0</v>
      </c>
      <c r="W18" s="15"/>
      <c r="X18" s="15"/>
      <c r="Y18" s="24">
        <f>'3Q'!Y18</f>
        <v>0</v>
      </c>
      <c r="Z18" s="15"/>
      <c r="AA18" s="15"/>
      <c r="AB18" s="24">
        <f>'1Q'!Y18+'2Q'!Y18+'3Q'!AB18</f>
        <v>0</v>
      </c>
      <c r="AC18" s="15"/>
      <c r="AD18" s="15"/>
      <c r="AE18" s="24">
        <f>'3Q'!AE18</f>
        <v>0</v>
      </c>
      <c r="AF18" s="15"/>
      <c r="AG18" s="15"/>
      <c r="AH18" s="24">
        <f>'1Q'!AB18+'2Q'!AB18+'3Q'!AH18</f>
        <v>0</v>
      </c>
      <c r="AJ18" s="15"/>
      <c r="AK18" s="15">
        <f t="shared" si="0"/>
        <v>11.600000000000001</v>
      </c>
    </row>
    <row r="19" spans="1:38" s="14" customFormat="1" ht="14.1" customHeight="1" x14ac:dyDescent="0.2">
      <c r="A19" s="14" t="s">
        <v>11</v>
      </c>
      <c r="C19" s="15"/>
      <c r="D19" s="24">
        <f>'1Q'!D19+'2Q'!D19+'3Q'!D19</f>
        <v>0</v>
      </c>
      <c r="E19" s="17"/>
      <c r="F19" s="15"/>
      <c r="G19" s="24">
        <f>'1Q'!G19+'2Q'!G19+'3Q'!G19</f>
        <v>0</v>
      </c>
      <c r="H19" s="15"/>
      <c r="I19" s="15"/>
      <c r="J19" s="24">
        <f>'1Q'!J19+'2Q'!J19+'3Q'!J19</f>
        <v>0</v>
      </c>
      <c r="K19" s="15"/>
      <c r="L19" s="15"/>
      <c r="M19" s="24">
        <f>'1Q'!M19+'2Q'!M19+'3Q'!M19</f>
        <v>0</v>
      </c>
      <c r="N19" s="15"/>
      <c r="O19" s="15"/>
      <c r="P19" s="24">
        <f>'1Q'!P19+'2Q'!P19+'3Q'!P19</f>
        <v>0</v>
      </c>
      <c r="Q19" s="15"/>
      <c r="R19" s="15"/>
      <c r="S19" s="24">
        <f>'1Q'!S19+'2Q'!S19+'3Q'!S19</f>
        <v>11.8</v>
      </c>
      <c r="T19" s="15"/>
      <c r="U19" s="15"/>
      <c r="V19" s="24">
        <f>'1Q'!V19+'2Q'!V19+'3Q'!V19</f>
        <v>0</v>
      </c>
      <c r="W19" s="15"/>
      <c r="X19" s="15"/>
      <c r="Y19" s="24">
        <f>'3Q'!Y19</f>
        <v>0</v>
      </c>
      <c r="Z19" s="15"/>
      <c r="AA19" s="15"/>
      <c r="AB19" s="24">
        <f>'1Q'!Y19+'2Q'!Y19+'3Q'!AB19</f>
        <v>0</v>
      </c>
      <c r="AC19" s="15"/>
      <c r="AD19" s="15"/>
      <c r="AE19" s="24">
        <f>'3Q'!AE19</f>
        <v>0</v>
      </c>
      <c r="AF19" s="15"/>
      <c r="AG19" s="15"/>
      <c r="AH19" s="24">
        <f>'1Q'!AB19+'2Q'!AB19+'3Q'!AH19</f>
        <v>0</v>
      </c>
      <c r="AJ19" s="15"/>
      <c r="AK19" s="15">
        <f t="shared" si="0"/>
        <v>11.8</v>
      </c>
    </row>
    <row r="20" spans="1:38" s="14" customFormat="1" ht="14.1" customHeight="1" x14ac:dyDescent="0.2">
      <c r="A20" s="14" t="s">
        <v>12</v>
      </c>
      <c r="C20" s="15"/>
      <c r="D20" s="17">
        <f>'1Q'!D20+'2Q'!D20+'3Q'!D20</f>
        <v>121.39999999999999</v>
      </c>
      <c r="E20" s="17"/>
      <c r="F20" s="15"/>
      <c r="G20" s="17">
        <f>'1Q'!G20+'2Q'!G20+'3Q'!G20</f>
        <v>27.8</v>
      </c>
      <c r="H20" s="15"/>
      <c r="I20" s="15"/>
      <c r="J20" s="17">
        <f>'1Q'!J20+'2Q'!J20+'3Q'!J20</f>
        <v>49.599999999999994</v>
      </c>
      <c r="K20" s="15"/>
      <c r="L20" s="15"/>
      <c r="M20" s="24">
        <f>'1Q'!M20+'2Q'!M20+'3Q'!M20</f>
        <v>0</v>
      </c>
      <c r="N20" s="15"/>
      <c r="O20" s="15"/>
      <c r="P20" s="24">
        <f>'1Q'!P20+'2Q'!P20+'3Q'!P20</f>
        <v>0</v>
      </c>
      <c r="Q20" s="15"/>
      <c r="R20" s="15"/>
      <c r="S20" s="24">
        <f>'1Q'!S20+'2Q'!S20+'3Q'!S20</f>
        <v>0</v>
      </c>
      <c r="T20" s="15"/>
      <c r="U20" s="15"/>
      <c r="V20" s="24">
        <f>'1Q'!V20+'2Q'!V20+'3Q'!V20</f>
        <v>0</v>
      </c>
      <c r="W20" s="15"/>
      <c r="X20" s="15"/>
      <c r="Y20" s="24">
        <f>'3Q'!Y20</f>
        <v>0</v>
      </c>
      <c r="Z20" s="15"/>
      <c r="AA20" s="15"/>
      <c r="AB20" s="24">
        <f>'1Q'!Y20+'2Q'!Y20+'3Q'!AB20</f>
        <v>0</v>
      </c>
      <c r="AC20" s="15"/>
      <c r="AD20" s="15"/>
      <c r="AE20" s="24">
        <f>'3Q'!AE20</f>
        <v>0</v>
      </c>
      <c r="AF20" s="15"/>
      <c r="AG20" s="15"/>
      <c r="AH20" s="24">
        <f>'1Q'!AB20+'2Q'!AB20+'3Q'!AH20</f>
        <v>0</v>
      </c>
      <c r="AJ20" s="15"/>
      <c r="AK20" s="15">
        <f t="shared" si="0"/>
        <v>198.79999999999998</v>
      </c>
    </row>
    <row r="21" spans="1:38" s="14" customFormat="1" ht="14.1" customHeight="1" x14ac:dyDescent="0.2">
      <c r="A21" s="14" t="s">
        <v>35</v>
      </c>
      <c r="C21" s="15"/>
      <c r="D21" s="24">
        <f>'1Q'!D21+'2Q'!D21+'3Q'!D21</f>
        <v>0</v>
      </c>
      <c r="E21" s="17"/>
      <c r="F21" s="15"/>
      <c r="G21" s="24">
        <f>'1Q'!G21+'2Q'!G21+'3Q'!G21</f>
        <v>0</v>
      </c>
      <c r="H21" s="15"/>
      <c r="I21" s="15"/>
      <c r="J21" s="24">
        <f>'1Q'!J21+'2Q'!J21+'3Q'!J21</f>
        <v>0</v>
      </c>
      <c r="K21" s="15"/>
      <c r="L21" s="15"/>
      <c r="M21" s="24">
        <f>'1Q'!M21+'2Q'!M21+'3Q'!M21</f>
        <v>0</v>
      </c>
      <c r="N21" s="15"/>
      <c r="O21" s="15"/>
      <c r="P21" s="24">
        <f>'1Q'!P21+'2Q'!P21+'3Q'!P21</f>
        <v>0</v>
      </c>
      <c r="Q21" s="15"/>
      <c r="R21" s="15"/>
      <c r="S21" s="24">
        <f>'1Q'!S21+'2Q'!S21+'3Q'!S21</f>
        <v>0</v>
      </c>
      <c r="T21" s="15"/>
      <c r="U21" s="15"/>
      <c r="V21" s="24">
        <f>'1Q'!V21+'2Q'!V21+'3Q'!V21</f>
        <v>0</v>
      </c>
      <c r="W21" s="15"/>
      <c r="X21" s="15"/>
      <c r="Y21" s="15">
        <f>'3Q'!Y21</f>
        <v>-7.2</v>
      </c>
      <c r="Z21" s="15"/>
      <c r="AA21" s="15"/>
      <c r="AB21" s="24">
        <f>'1Q'!Y21+'2Q'!Y21+'3Q'!AB21</f>
        <v>0</v>
      </c>
      <c r="AC21" s="15"/>
      <c r="AD21" s="15"/>
      <c r="AE21" s="24">
        <f>'3Q'!AE21</f>
        <v>0</v>
      </c>
      <c r="AF21" s="15"/>
      <c r="AG21" s="15"/>
      <c r="AH21" s="24">
        <f>'1Q'!AB21+'2Q'!AB21+'3Q'!AH21</f>
        <v>0</v>
      </c>
      <c r="AJ21" s="15"/>
      <c r="AK21" s="15">
        <f t="shared" si="0"/>
        <v>-7.2</v>
      </c>
    </row>
    <row r="22" spans="1:38" s="14" customFormat="1" ht="14.1" customHeight="1" x14ac:dyDescent="0.2">
      <c r="A22" s="14" t="s">
        <v>36</v>
      </c>
      <c r="C22" s="15"/>
      <c r="D22" s="24">
        <f>'1Q'!D22+'2Q'!D22+'3Q'!D22</f>
        <v>0</v>
      </c>
      <c r="E22" s="17"/>
      <c r="F22" s="15"/>
      <c r="G22" s="24">
        <f>'1Q'!G22+'2Q'!G22+'3Q'!G22</f>
        <v>0</v>
      </c>
      <c r="H22" s="15"/>
      <c r="I22" s="15"/>
      <c r="J22" s="24">
        <f>'1Q'!J22+'2Q'!J22+'3Q'!J22</f>
        <v>0</v>
      </c>
      <c r="K22" s="15"/>
      <c r="L22" s="15"/>
      <c r="M22" s="24">
        <f>'1Q'!M22+'2Q'!M22+'3Q'!M22</f>
        <v>0</v>
      </c>
      <c r="N22" s="15"/>
      <c r="O22" s="15"/>
      <c r="P22" s="24">
        <f>'1Q'!P22+'2Q'!P22+'3Q'!P22</f>
        <v>0</v>
      </c>
      <c r="Q22" s="15"/>
      <c r="R22" s="15"/>
      <c r="S22" s="24">
        <f>'1Q'!S22+'2Q'!S22+'3Q'!S22</f>
        <v>0</v>
      </c>
      <c r="T22" s="15"/>
      <c r="U22" s="15"/>
      <c r="V22" s="24">
        <f>'1Q'!V22+'2Q'!V22+'3Q'!V22</f>
        <v>0</v>
      </c>
      <c r="W22" s="15"/>
      <c r="X22" s="15"/>
      <c r="Y22" s="15">
        <f>'3Q'!Y22</f>
        <v>0.2</v>
      </c>
      <c r="Z22" s="15"/>
      <c r="AA22" s="15"/>
      <c r="AB22" s="24">
        <f>'1Q'!Y22+'2Q'!Y22+'3Q'!AB22</f>
        <v>0</v>
      </c>
      <c r="AC22" s="15"/>
      <c r="AD22" s="15"/>
      <c r="AE22" s="24">
        <f>'3Q'!AE22</f>
        <v>0</v>
      </c>
      <c r="AF22" s="15"/>
      <c r="AG22" s="15"/>
      <c r="AH22" s="24">
        <f>'1Q'!AB22+'2Q'!AB22+'3Q'!AH22</f>
        <v>0</v>
      </c>
      <c r="AJ22" s="15"/>
      <c r="AK22" s="15">
        <f t="shared" si="0"/>
        <v>0.2</v>
      </c>
    </row>
    <row r="23" spans="1:38" s="14" customFormat="1" ht="14.1" customHeight="1" x14ac:dyDescent="0.2">
      <c r="A23" s="14" t="s">
        <v>25</v>
      </c>
      <c r="C23" s="15"/>
      <c r="D23" s="24">
        <f>'1Q'!D23+'2Q'!D23+'3Q'!D23</f>
        <v>0</v>
      </c>
      <c r="E23" s="17"/>
      <c r="F23" s="15"/>
      <c r="G23" s="24">
        <f>'1Q'!G23+'2Q'!G23+'3Q'!G23</f>
        <v>0</v>
      </c>
      <c r="H23" s="15"/>
      <c r="I23" s="15"/>
      <c r="J23" s="24">
        <f>'1Q'!J23+'2Q'!J23+'3Q'!J23</f>
        <v>-6.6</v>
      </c>
      <c r="K23" s="15"/>
      <c r="L23" s="15"/>
      <c r="M23" s="24">
        <f>'1Q'!M23+'2Q'!M23+'3Q'!M23</f>
        <v>0</v>
      </c>
      <c r="N23" s="15"/>
      <c r="O23" s="15"/>
      <c r="P23" s="24">
        <f>'1Q'!P23+'2Q'!P23+'3Q'!P23</f>
        <v>0</v>
      </c>
      <c r="Q23" s="15"/>
      <c r="R23" s="15"/>
      <c r="S23" s="24">
        <f>'1Q'!S23+'2Q'!S23+'3Q'!S23</f>
        <v>0</v>
      </c>
      <c r="T23" s="15"/>
      <c r="U23" s="15"/>
      <c r="V23" s="24">
        <f>'1Q'!V23+'2Q'!V23+'3Q'!V23</f>
        <v>0</v>
      </c>
      <c r="W23" s="15"/>
      <c r="X23" s="15"/>
      <c r="Y23" s="24">
        <f>'3Q'!Y23</f>
        <v>0</v>
      </c>
      <c r="Z23" s="15"/>
      <c r="AA23" s="15"/>
      <c r="AB23" s="24">
        <f>'1Q'!Y23+'2Q'!Y23+'3Q'!AB23</f>
        <v>0</v>
      </c>
      <c r="AC23" s="15"/>
      <c r="AD23" s="15"/>
      <c r="AE23" s="24">
        <f>'3Q'!AE23</f>
        <v>0</v>
      </c>
      <c r="AF23" s="15"/>
      <c r="AG23" s="15"/>
      <c r="AH23" s="24">
        <f>'1Q'!AB23+'2Q'!AB23+'3Q'!AH23</f>
        <v>0</v>
      </c>
      <c r="AJ23" s="15"/>
      <c r="AK23" s="15">
        <f t="shared" si="0"/>
        <v>-6.6</v>
      </c>
    </row>
    <row r="24" spans="1:38" s="14" customFormat="1" ht="14.1" customHeight="1" x14ac:dyDescent="0.2">
      <c r="A24" s="14" t="s">
        <v>26</v>
      </c>
      <c r="C24" s="15"/>
      <c r="D24" s="24">
        <f>'1Q'!D24+'2Q'!D24+'3Q'!D24</f>
        <v>0</v>
      </c>
      <c r="E24" s="17"/>
      <c r="F24" s="15"/>
      <c r="G24" s="24">
        <f>'1Q'!G24+'2Q'!G24+'3Q'!G24</f>
        <v>0</v>
      </c>
      <c r="H24" s="15"/>
      <c r="I24" s="15"/>
      <c r="J24" s="24">
        <f>'1Q'!J24+'2Q'!J24+'3Q'!J24</f>
        <v>18.699999999999996</v>
      </c>
      <c r="K24" s="15"/>
      <c r="L24" s="15"/>
      <c r="M24" s="24">
        <f>'1Q'!M24+'2Q'!M24+'3Q'!M24</f>
        <v>0</v>
      </c>
      <c r="N24" s="15"/>
      <c r="O24" s="15"/>
      <c r="P24" s="24">
        <f>'1Q'!P24+'2Q'!P24+'3Q'!P24</f>
        <v>0</v>
      </c>
      <c r="Q24" s="15"/>
      <c r="R24" s="15"/>
      <c r="S24" s="24">
        <f>'1Q'!S24+'2Q'!S24+'3Q'!S24</f>
        <v>0</v>
      </c>
      <c r="T24" s="15"/>
      <c r="U24" s="15"/>
      <c r="V24" s="24">
        <f>'1Q'!V24+'2Q'!V24+'3Q'!V24</f>
        <v>0</v>
      </c>
      <c r="W24" s="15"/>
      <c r="X24" s="15"/>
      <c r="Y24" s="24">
        <f>'3Q'!Y24</f>
        <v>0</v>
      </c>
      <c r="Z24" s="15"/>
      <c r="AA24" s="15"/>
      <c r="AB24" s="24">
        <f>'1Q'!Y24+'2Q'!Y24+'3Q'!AB24</f>
        <v>0</v>
      </c>
      <c r="AC24" s="15"/>
      <c r="AD24" s="15"/>
      <c r="AE24" s="24">
        <f>'3Q'!AE24</f>
        <v>0</v>
      </c>
      <c r="AF24" s="15"/>
      <c r="AG24" s="15"/>
      <c r="AH24" s="24">
        <f>'1Q'!AB24+'2Q'!AB24+'3Q'!AH24</f>
        <v>0</v>
      </c>
      <c r="AJ24" s="15"/>
      <c r="AK24" s="15">
        <f t="shared" si="0"/>
        <v>18.699999999999996</v>
      </c>
    </row>
    <row r="25" spans="1:38" s="14" customFormat="1" ht="14.1" customHeight="1" x14ac:dyDescent="0.2">
      <c r="A25" s="14" t="s">
        <v>27</v>
      </c>
      <c r="C25" s="15"/>
      <c r="D25" s="24">
        <f>'1Q'!D25+'2Q'!D25+'3Q'!D25</f>
        <v>0</v>
      </c>
      <c r="E25" s="17"/>
      <c r="F25" s="15"/>
      <c r="G25" s="24">
        <f>'1Q'!G25+'2Q'!G25+'3Q'!G25</f>
        <v>0</v>
      </c>
      <c r="H25" s="15"/>
      <c r="I25" s="15"/>
      <c r="J25" s="24">
        <f>'1Q'!J25+'2Q'!J25+'3Q'!J25</f>
        <v>39.400000000000006</v>
      </c>
      <c r="K25" s="15"/>
      <c r="L25" s="15"/>
      <c r="M25" s="24">
        <f>'1Q'!M25+'2Q'!M25+'3Q'!M25</f>
        <v>0</v>
      </c>
      <c r="N25" s="15"/>
      <c r="O25" s="15"/>
      <c r="P25" s="24">
        <f>'1Q'!P25+'2Q'!P25+'3Q'!P25</f>
        <v>0</v>
      </c>
      <c r="Q25" s="15"/>
      <c r="R25" s="15"/>
      <c r="S25" s="24">
        <f>'1Q'!S25+'2Q'!S25+'3Q'!S25</f>
        <v>0</v>
      </c>
      <c r="T25" s="15"/>
      <c r="U25" s="15"/>
      <c r="V25" s="24">
        <f>'1Q'!V25+'2Q'!V25+'3Q'!V25</f>
        <v>0</v>
      </c>
      <c r="W25" s="15"/>
      <c r="X25" s="15"/>
      <c r="Y25" s="24">
        <f>'3Q'!Y25</f>
        <v>0</v>
      </c>
      <c r="Z25" s="15"/>
      <c r="AA25" s="15"/>
      <c r="AB25" s="24">
        <f>'1Q'!Y25+'2Q'!Y25+'3Q'!AB25</f>
        <v>0</v>
      </c>
      <c r="AC25" s="15"/>
      <c r="AD25" s="15"/>
      <c r="AE25" s="24">
        <f>'3Q'!AE25</f>
        <v>0</v>
      </c>
      <c r="AF25" s="15"/>
      <c r="AG25" s="15"/>
      <c r="AH25" s="24">
        <f>'1Q'!AB25+'2Q'!AB25+'3Q'!AH25</f>
        <v>0</v>
      </c>
      <c r="AJ25" s="18"/>
      <c r="AK25" s="15">
        <f t="shared" si="0"/>
        <v>39.400000000000006</v>
      </c>
    </row>
    <row r="26" spans="1:38" s="14" customFormat="1" ht="14.1" customHeight="1" x14ac:dyDescent="0.2">
      <c r="A26" s="14" t="s">
        <v>28</v>
      </c>
      <c r="C26" s="15"/>
      <c r="D26" s="24">
        <f>'1Q'!D26+'2Q'!D26+'3Q'!D26</f>
        <v>0</v>
      </c>
      <c r="E26" s="17"/>
      <c r="F26" s="15"/>
      <c r="G26" s="24">
        <f>'1Q'!G26+'2Q'!G26+'3Q'!G26</f>
        <v>0</v>
      </c>
      <c r="H26" s="15"/>
      <c r="I26" s="15"/>
      <c r="J26" s="24">
        <f>'1Q'!J26+'2Q'!J26+'3Q'!J26</f>
        <v>-3.9</v>
      </c>
      <c r="K26" s="15"/>
      <c r="L26" s="15"/>
      <c r="M26" s="24">
        <f>'1Q'!M26+'2Q'!M26+'3Q'!M26</f>
        <v>0</v>
      </c>
      <c r="N26" s="15"/>
      <c r="O26" s="15"/>
      <c r="P26" s="24">
        <f>'1Q'!P26+'2Q'!P26+'3Q'!P26</f>
        <v>0</v>
      </c>
      <c r="Q26" s="15"/>
      <c r="R26" s="15"/>
      <c r="S26" s="24">
        <f>'1Q'!S26+'2Q'!S26+'3Q'!S26</f>
        <v>0</v>
      </c>
      <c r="T26" s="15"/>
      <c r="U26" s="15"/>
      <c r="V26" s="24">
        <f>'1Q'!V26+'2Q'!V26+'3Q'!V26</f>
        <v>0</v>
      </c>
      <c r="W26" s="15"/>
      <c r="X26" s="15"/>
      <c r="Y26" s="24">
        <f>'3Q'!Y26</f>
        <v>0</v>
      </c>
      <c r="Z26" s="15"/>
      <c r="AA26" s="15"/>
      <c r="AB26" s="24">
        <f>'1Q'!Y26+'2Q'!Y26+'3Q'!AB26</f>
        <v>0</v>
      </c>
      <c r="AC26" s="15"/>
      <c r="AD26" s="15"/>
      <c r="AE26" s="24">
        <f>'3Q'!AE26</f>
        <v>0</v>
      </c>
      <c r="AF26" s="15"/>
      <c r="AG26" s="15"/>
      <c r="AH26" s="24">
        <f>'1Q'!AB26+'2Q'!AB26+'3Q'!AH26</f>
        <v>0</v>
      </c>
      <c r="AJ26" s="16"/>
      <c r="AK26" s="15">
        <f t="shared" si="0"/>
        <v>-3.9</v>
      </c>
    </row>
    <row r="27" spans="1:38" s="14" customFormat="1" ht="14.1" customHeight="1" x14ac:dyDescent="0.2">
      <c r="A27" s="14" t="s">
        <v>21</v>
      </c>
      <c r="C27" s="15"/>
      <c r="D27" s="19">
        <f>'1Q'!D27+'2Q'!D27+'3Q'!D27</f>
        <v>10.3</v>
      </c>
      <c r="E27" s="20"/>
      <c r="F27" s="15"/>
      <c r="G27" s="19">
        <f>'1Q'!G27+'2Q'!G27+'3Q'!G27</f>
        <v>-33.1</v>
      </c>
      <c r="H27" s="18"/>
      <c r="I27" s="15"/>
      <c r="J27" s="45">
        <f>'1Q'!J27+'2Q'!J27+'3Q'!J27</f>
        <v>0</v>
      </c>
      <c r="K27" s="18"/>
      <c r="L27" s="18"/>
      <c r="M27" s="19">
        <f>'1Q'!M27+'2Q'!M27+'3Q'!M27</f>
        <v>2.5</v>
      </c>
      <c r="N27" s="18"/>
      <c r="O27" s="18"/>
      <c r="P27" s="45">
        <f>'1Q'!P27+'2Q'!P27+'3Q'!P27</f>
        <v>0</v>
      </c>
      <c r="Q27" s="18"/>
      <c r="R27" s="15"/>
      <c r="S27" s="45">
        <f>'1Q'!S27+'2Q'!S27+'3Q'!S27</f>
        <v>0</v>
      </c>
      <c r="T27" s="21"/>
      <c r="U27" s="15"/>
      <c r="V27" s="45">
        <f>'1Q'!V27+'2Q'!V27+'3Q'!V27</f>
        <v>0</v>
      </c>
      <c r="W27" s="18"/>
      <c r="X27" s="18"/>
      <c r="Y27" s="21">
        <f>'3Q'!Y27</f>
        <v>2.6</v>
      </c>
      <c r="Z27" s="18"/>
      <c r="AA27" s="18"/>
      <c r="AB27" s="45">
        <f>'1Q'!Y27+'2Q'!Y27+'3Q'!AB27</f>
        <v>0</v>
      </c>
      <c r="AC27" s="18"/>
      <c r="AD27" s="18"/>
      <c r="AE27" s="45">
        <f>'3Q'!AE27</f>
        <v>0</v>
      </c>
      <c r="AF27" s="18"/>
      <c r="AG27" s="18"/>
      <c r="AH27" s="21">
        <f>'1Q'!AB27+'2Q'!AB27+'3Q'!AH27</f>
        <v>-45.4</v>
      </c>
      <c r="AJ27" s="25"/>
      <c r="AK27" s="21">
        <f t="shared" si="0"/>
        <v>-63.099999999999994</v>
      </c>
    </row>
    <row r="28" spans="1:38" s="14" customFormat="1" ht="14.1" customHeight="1" x14ac:dyDescent="0.2">
      <c r="A28" s="15"/>
      <c r="B28" s="22" t="s">
        <v>13</v>
      </c>
      <c r="C28" s="15"/>
      <c r="D28" s="42">
        <f>SUM(D5:D27)</f>
        <v>2784.4</v>
      </c>
      <c r="E28" s="43"/>
      <c r="F28" s="18"/>
      <c r="G28" s="42">
        <f>SUM(G5:G27)</f>
        <v>-521</v>
      </c>
      <c r="H28" s="43"/>
      <c r="I28" s="18"/>
      <c r="J28" s="42">
        <f>SUM(J5:J27)</f>
        <v>377.4</v>
      </c>
      <c r="K28" s="43"/>
      <c r="L28" s="43"/>
      <c r="M28" s="42">
        <f>SUM(M5:M27)</f>
        <v>-34.899999999999991</v>
      </c>
      <c r="N28" s="43"/>
      <c r="O28" s="43"/>
      <c r="P28" s="42">
        <f>SUM(P5:P27)</f>
        <v>23.2</v>
      </c>
      <c r="Q28" s="43"/>
      <c r="R28" s="18"/>
      <c r="S28" s="42">
        <f>SUM(S5:S27)</f>
        <v>11.8</v>
      </c>
      <c r="T28" s="43"/>
      <c r="U28" s="18"/>
      <c r="V28" s="42">
        <f>SUM(V5:V27)</f>
        <v>0</v>
      </c>
      <c r="W28" s="43"/>
      <c r="X28" s="43"/>
      <c r="Y28" s="42">
        <f>SUM(Y5:Y27)</f>
        <v>-4.4000000000000004</v>
      </c>
      <c r="Z28" s="43"/>
      <c r="AA28" s="43"/>
      <c r="AB28" s="42">
        <f>SUM(AB5:AB27)</f>
        <v>0</v>
      </c>
      <c r="AC28" s="43"/>
      <c r="AD28" s="43"/>
      <c r="AE28" s="42">
        <f>SUM(AE5:AE27)</f>
        <v>0</v>
      </c>
      <c r="AF28" s="43"/>
      <c r="AG28" s="43"/>
      <c r="AH28" s="42">
        <f>SUM(AH5:AH27)</f>
        <v>-45.4</v>
      </c>
      <c r="AI28" s="44"/>
      <c r="AJ28" s="46"/>
      <c r="AK28" s="42">
        <f>SUM(AK5:AK27)</f>
        <v>2591.1</v>
      </c>
      <c r="AL28" s="44"/>
    </row>
    <row r="29" spans="1:38" x14ac:dyDescent="0.2">
      <c r="AJ29" s="26"/>
      <c r="AK29" s="26"/>
    </row>
    <row r="30" spans="1:38" x14ac:dyDescent="0.2">
      <c r="A30" s="4" t="s">
        <v>4</v>
      </c>
      <c r="D30" s="17">
        <f>'1Q'!D30+'2Q'!D30+'3Q'!D30</f>
        <v>0.60000000000000009</v>
      </c>
      <c r="G30" s="24">
        <f>'1Q'!G30+'2Q'!G30+'3Q'!G30</f>
        <v>0</v>
      </c>
      <c r="J30" s="24">
        <f>'1Q'!J30+'2Q'!J30+'3Q'!J30</f>
        <v>0</v>
      </c>
      <c r="M30" s="24">
        <f>'1Q'!M30+'2Q'!M30+'3Q'!M30</f>
        <v>0</v>
      </c>
      <c r="P30" s="24">
        <f>'1Q'!P30+'2Q'!P30+'3Q'!P30</f>
        <v>0</v>
      </c>
      <c r="S30" s="24">
        <f>'1Q'!S30+'2Q'!S30+'3Q'!S30</f>
        <v>0</v>
      </c>
      <c r="V30" s="24">
        <f>'1Q'!V30+'2Q'!V30+'3Q'!V30</f>
        <v>0</v>
      </c>
      <c r="Y30" s="24">
        <f>'3Q'!Y30</f>
        <v>0</v>
      </c>
      <c r="AB30" s="24">
        <f>'1Q'!Y30+'2Q'!Y30+'3Q'!AB30</f>
        <v>0</v>
      </c>
      <c r="AC30" s="4"/>
      <c r="AE30" s="24">
        <f>'3Q'!AE30</f>
        <v>0</v>
      </c>
      <c r="AF30" s="4"/>
      <c r="AG30" s="4"/>
      <c r="AH30" s="24">
        <f>'1Q'!AB30+'2Q'!AB30+'3Q'!AH30</f>
        <v>0</v>
      </c>
      <c r="AJ30" s="4"/>
      <c r="AK30" s="15">
        <f>D30+G30+J30+M30+P30+S30+V30+Y30+AB30+AE30+AH30</f>
        <v>0.60000000000000009</v>
      </c>
    </row>
    <row r="31" spans="1:38" s="5" customFormat="1" x14ac:dyDescent="0.2">
      <c r="A31" s="5" t="s">
        <v>6</v>
      </c>
      <c r="D31" s="17">
        <f>'1Q'!D31+'2Q'!D31+'3Q'!D31</f>
        <v>191.1</v>
      </c>
      <c r="E31" s="26"/>
      <c r="F31" s="26"/>
      <c r="G31" s="24">
        <f>'1Q'!G31+'2Q'!G31+'3Q'!G31</f>
        <v>0</v>
      </c>
      <c r="H31" s="26"/>
      <c r="J31" s="24">
        <f>'1Q'!J31+'2Q'!J31+'3Q'!J31</f>
        <v>0</v>
      </c>
      <c r="K31" s="26"/>
      <c r="L31" s="26"/>
      <c r="M31" s="24">
        <f>'1Q'!M31+'2Q'!M31+'3Q'!M31</f>
        <v>0</v>
      </c>
      <c r="N31" s="26"/>
      <c r="O31" s="26"/>
      <c r="P31" s="24">
        <f>'1Q'!P31+'2Q'!P31+'3Q'!P31</f>
        <v>0</v>
      </c>
      <c r="Q31" s="26"/>
      <c r="S31" s="24">
        <f>'1Q'!S31+'2Q'!S31+'3Q'!S31</f>
        <v>0</v>
      </c>
      <c r="T31" s="26"/>
      <c r="V31" s="24">
        <f>'1Q'!V31+'2Q'!V31+'3Q'!V31</f>
        <v>0</v>
      </c>
      <c r="W31" s="26"/>
      <c r="X31" s="26"/>
      <c r="Y31" s="24">
        <f>'3Q'!Y31</f>
        <v>0</v>
      </c>
      <c r="Z31" s="26"/>
      <c r="AA31" s="26"/>
      <c r="AB31" s="24">
        <f>'1Q'!Y31+'2Q'!Y31+'3Q'!AB31</f>
        <v>0</v>
      </c>
      <c r="AD31" s="26"/>
      <c r="AE31" s="24">
        <f>'3Q'!AE31</f>
        <v>0</v>
      </c>
      <c r="AH31" s="24">
        <f>'1Q'!AB31+'2Q'!AB31+'3Q'!AH31</f>
        <v>0</v>
      </c>
      <c r="AK31" s="15">
        <f>D31+G31+J31+M31+P31+S31+V31+Y31+AB31+AE31+AH31</f>
        <v>191.1</v>
      </c>
    </row>
    <row r="32" spans="1:38" s="5" customFormat="1" x14ac:dyDescent="0.2">
      <c r="A32" s="5" t="s">
        <v>41</v>
      </c>
      <c r="D32" s="17">
        <f>'1Q'!D32+'2Q'!D32+'3Q'!D32</f>
        <v>637.5</v>
      </c>
      <c r="E32" s="26"/>
      <c r="F32" s="26"/>
      <c r="G32" s="24">
        <f>'1Q'!G32+'2Q'!G32+'3Q'!G32</f>
        <v>0</v>
      </c>
      <c r="H32" s="26"/>
      <c r="J32" s="24">
        <f>'1Q'!J32+'2Q'!J32+'3Q'!J32</f>
        <v>0</v>
      </c>
      <c r="K32" s="26"/>
      <c r="L32" s="26"/>
      <c r="M32" s="24">
        <f>'1Q'!M32+'2Q'!M32+'3Q'!M32</f>
        <v>0</v>
      </c>
      <c r="N32" s="26"/>
      <c r="O32" s="26"/>
      <c r="P32" s="24">
        <f>'1Q'!P32+'2Q'!P32+'3Q'!P32</f>
        <v>0</v>
      </c>
      <c r="Q32" s="26"/>
      <c r="S32" s="24">
        <f>'1Q'!S32+'2Q'!S32+'3Q'!S32</f>
        <v>0</v>
      </c>
      <c r="T32" s="26"/>
      <c r="V32" s="24">
        <f>'1Q'!V32+'2Q'!V32+'3Q'!V32</f>
        <v>0</v>
      </c>
      <c r="W32" s="26"/>
      <c r="X32" s="26"/>
      <c r="Y32" s="24">
        <f>'3Q'!Y32</f>
        <v>0</v>
      </c>
      <c r="Z32" s="26"/>
      <c r="AA32" s="26"/>
      <c r="AB32" s="24">
        <f>'1Q'!Y32+'2Q'!Y32+'3Q'!AB32</f>
        <v>0</v>
      </c>
      <c r="AD32" s="26"/>
      <c r="AE32" s="24">
        <f>'3Q'!AE32</f>
        <v>0</v>
      </c>
      <c r="AH32" s="24">
        <f>'1Q'!AB32+'2Q'!AB32+'3Q'!AH32</f>
        <v>0</v>
      </c>
      <c r="AK32" s="15">
        <f>D32+G32+J32+M32+P32+S32+V32+Y32+AB32+AE32+AH32</f>
        <v>637.5</v>
      </c>
    </row>
    <row r="33" spans="1:37" s="5" customFormat="1" x14ac:dyDescent="0.2">
      <c r="A33" s="5" t="s">
        <v>21</v>
      </c>
      <c r="D33" s="19">
        <f>'1Q'!D33+'2Q'!D33+'3Q'!D33</f>
        <v>18.899999999999999</v>
      </c>
      <c r="E33" s="26"/>
      <c r="F33" s="26"/>
      <c r="G33" s="45">
        <f>'1Q'!G33+'2Q'!G33+'3Q'!G33</f>
        <v>0</v>
      </c>
      <c r="H33" s="48"/>
      <c r="I33" s="49"/>
      <c r="J33" s="19">
        <f>'1Q'!J33+'2Q'!J33+'3Q'!J33</f>
        <v>131.6</v>
      </c>
      <c r="K33" s="48"/>
      <c r="L33" s="48"/>
      <c r="M33" s="19">
        <f>'1Q'!M33+'2Q'!M33+'3Q'!M33</f>
        <v>315.60000000000002</v>
      </c>
      <c r="N33" s="48"/>
      <c r="O33" s="48"/>
      <c r="P33" s="19">
        <f>'1Q'!P33+'2Q'!P33+'3Q'!P33</f>
        <v>57.7</v>
      </c>
      <c r="Q33" s="48"/>
      <c r="R33" s="49"/>
      <c r="S33" s="19">
        <f>'1Q'!S33+'2Q'!S33+'3Q'!S33</f>
        <v>2.9</v>
      </c>
      <c r="T33" s="48"/>
      <c r="U33" s="49"/>
      <c r="V33" s="45">
        <f>'1Q'!V33+'2Q'!V33+'3Q'!V33</f>
        <v>0</v>
      </c>
      <c r="W33" s="48"/>
      <c r="X33" s="48"/>
      <c r="Y33" s="45">
        <f>'3Q'!Y33</f>
        <v>0</v>
      </c>
      <c r="Z33" s="48"/>
      <c r="AA33" s="48"/>
      <c r="AB33" s="45">
        <f>'1Q'!Y33+'2Q'!Y33+'3Q'!AB33</f>
        <v>0</v>
      </c>
      <c r="AD33" s="26"/>
      <c r="AE33" s="45">
        <f>'3Q'!AE33</f>
        <v>0</v>
      </c>
      <c r="AH33" s="45">
        <f>'1Q'!AB33+'2Q'!AB33+'3Q'!AH33</f>
        <v>0</v>
      </c>
      <c r="AK33" s="21">
        <f>D33+G33+J33+M33+P33+S33+V33+Y33+AB33+AE33+AH33</f>
        <v>526.70000000000005</v>
      </c>
    </row>
    <row r="34" spans="1:37" s="5" customFormat="1" x14ac:dyDescent="0.2">
      <c r="B34" s="22" t="s">
        <v>42</v>
      </c>
      <c r="D34" s="42">
        <f>SUM(D30:D33)</f>
        <v>848.1</v>
      </c>
      <c r="E34" s="26"/>
      <c r="F34" s="26"/>
      <c r="G34" s="42">
        <f>SUM(G30:G33)</f>
        <v>0</v>
      </c>
      <c r="H34" s="26"/>
      <c r="J34" s="42">
        <f>SUM(J30:J33)</f>
        <v>131.6</v>
      </c>
      <c r="K34" s="26"/>
      <c r="L34" s="26"/>
      <c r="M34" s="42">
        <f>SUM(M30:M33)</f>
        <v>315.60000000000002</v>
      </c>
      <c r="N34" s="26"/>
      <c r="O34" s="26"/>
      <c r="P34" s="42">
        <f>SUM(P30:P33)</f>
        <v>57.7</v>
      </c>
      <c r="Q34" s="26"/>
      <c r="S34" s="42">
        <f>SUM(S30:S33)</f>
        <v>2.9</v>
      </c>
      <c r="T34" s="26"/>
      <c r="V34" s="42">
        <f>SUM(V30:V33)</f>
        <v>0</v>
      </c>
      <c r="W34" s="26"/>
      <c r="X34" s="26"/>
      <c r="Y34" s="42">
        <f>SUM(Y30:Y33)</f>
        <v>0</v>
      </c>
      <c r="Z34" s="26"/>
      <c r="AA34" s="26"/>
      <c r="AB34" s="42">
        <f>SUM(AB30:AB33)</f>
        <v>0</v>
      </c>
      <c r="AD34" s="26"/>
      <c r="AE34" s="42">
        <f>SUM(AE30:AE33)</f>
        <v>0</v>
      </c>
      <c r="AH34" s="42">
        <f>SUM(AH30:AH33)</f>
        <v>0</v>
      </c>
      <c r="AK34" s="42">
        <f>SUM(AK30:AK33)</f>
        <v>1355.9</v>
      </c>
    </row>
    <row r="35" spans="1:37" s="5" customFormat="1" x14ac:dyDescent="0.2">
      <c r="D35" s="26"/>
      <c r="E35" s="26"/>
      <c r="F35" s="26"/>
      <c r="G35" s="26"/>
      <c r="H35" s="26"/>
      <c r="J35" s="26"/>
      <c r="K35" s="26"/>
      <c r="L35" s="26"/>
      <c r="M35" s="26"/>
      <c r="N35" s="26"/>
      <c r="O35" s="26"/>
      <c r="P35" s="26"/>
      <c r="Q35" s="26"/>
      <c r="S35" s="26"/>
      <c r="T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J35" s="25"/>
      <c r="AK35" s="25"/>
    </row>
    <row r="36" spans="1:37" s="5" customFormat="1" x14ac:dyDescent="0.2">
      <c r="A36" s="14" t="s">
        <v>43</v>
      </c>
      <c r="D36" s="17">
        <f>'1Q'!D36+'2Q'!D36+'3Q'!D36</f>
        <v>-3.9000000000000012</v>
      </c>
      <c r="E36" s="26"/>
      <c r="F36" s="26"/>
      <c r="G36" s="24">
        <f>'1Q'!G36+'2Q'!G36+'3Q'!G36</f>
        <v>0</v>
      </c>
      <c r="H36" s="26"/>
      <c r="J36" s="17">
        <f>'1Q'!J36+'2Q'!J36+'3Q'!J36</f>
        <v>10.8</v>
      </c>
      <c r="K36" s="26"/>
      <c r="L36" s="26"/>
      <c r="M36" s="24">
        <f>'1Q'!M36+'2Q'!M36+'3Q'!M36</f>
        <v>0</v>
      </c>
      <c r="N36" s="26"/>
      <c r="O36" s="26"/>
      <c r="P36" s="24">
        <f>'1Q'!P36+'2Q'!P36+'3Q'!P36</f>
        <v>0</v>
      </c>
      <c r="Q36" s="26"/>
      <c r="S36" s="24">
        <f>'1Q'!S36+'2Q'!S36+'3Q'!S36</f>
        <v>0</v>
      </c>
      <c r="T36" s="26"/>
      <c r="V36" s="24">
        <f>'1Q'!V36+'2Q'!V36+'3Q'!V36</f>
        <v>0</v>
      </c>
      <c r="W36" s="26"/>
      <c r="X36" s="26"/>
      <c r="Y36" s="52">
        <f>'3Q'!Y36</f>
        <v>0</v>
      </c>
      <c r="Z36" s="26"/>
      <c r="AA36" s="26"/>
      <c r="AB36" s="17">
        <f>'1Q'!Y36+'2Q'!Y36+'3Q'!AB36</f>
        <v>28.8</v>
      </c>
      <c r="AD36" s="26"/>
      <c r="AE36" s="15">
        <f>'3Q'!AE36</f>
        <v>-47.2</v>
      </c>
      <c r="AH36" s="52">
        <f>'1Q'!AB36+'2Q'!AB36+'3Q'!AH36</f>
        <v>0</v>
      </c>
      <c r="AK36" s="15">
        <f>D36+G36+J36+M36+P36+S36+V36+Y36+AB36+AE36+AH36</f>
        <v>-11.5</v>
      </c>
    </row>
    <row r="37" spans="1:37" x14ac:dyDescent="0.2">
      <c r="A37" s="14" t="s">
        <v>44</v>
      </c>
      <c r="D37" s="17">
        <f>'1Q'!D37+'2Q'!D37+'3Q'!D37</f>
        <v>65.100000000000009</v>
      </c>
      <c r="G37" s="24">
        <f>'1Q'!G37+'2Q'!G37+'3Q'!G37</f>
        <v>0</v>
      </c>
      <c r="J37" s="17">
        <f>'1Q'!J37+'2Q'!J37+'3Q'!J37</f>
        <v>1.9</v>
      </c>
      <c r="M37" s="24">
        <f>'1Q'!M37+'2Q'!M37+'3Q'!M37</f>
        <v>0</v>
      </c>
      <c r="P37" s="17">
        <f>'1Q'!P37+'2Q'!P37+'3Q'!P37</f>
        <v>-0.1</v>
      </c>
      <c r="S37" s="17">
        <f>'1Q'!S37+'2Q'!S37+'3Q'!S37</f>
        <v>-0.79999999999999993</v>
      </c>
      <c r="V37" s="24">
        <f>'1Q'!V37+'2Q'!V37+'3Q'!V37</f>
        <v>0</v>
      </c>
      <c r="Y37" s="52">
        <f>'3Q'!Y37</f>
        <v>0</v>
      </c>
      <c r="AB37" s="17">
        <f>'1Q'!Y37+'2Q'!Y37+'3Q'!AB37</f>
        <v>-1.6</v>
      </c>
      <c r="AC37" s="4"/>
      <c r="AE37" s="15">
        <f>'3Q'!AE37</f>
        <v>-36.4</v>
      </c>
      <c r="AF37" s="4"/>
      <c r="AG37" s="4"/>
      <c r="AH37" s="52">
        <f>'1Q'!AB37+'2Q'!AB37+'3Q'!AH37</f>
        <v>0</v>
      </c>
      <c r="AJ37" s="4"/>
      <c r="AK37" s="15">
        <f t="shared" ref="AK37:AK41" si="1">D37+G37+J37+M37+P37+S37+V37+Y37+AB37+AE37+AH37</f>
        <v>28.10000000000003</v>
      </c>
    </row>
    <row r="38" spans="1:37" x14ac:dyDescent="0.2">
      <c r="A38" s="14" t="s">
        <v>45</v>
      </c>
      <c r="D38" s="17">
        <f>'1Q'!D38+'2Q'!D38+'3Q'!D38</f>
        <v>0</v>
      </c>
      <c r="G38" s="24">
        <f>'1Q'!G38+'2Q'!G38+'3Q'!G38</f>
        <v>0</v>
      </c>
      <c r="J38" s="17">
        <f>'1Q'!J38+'2Q'!J38+'3Q'!J38</f>
        <v>51.5</v>
      </c>
      <c r="M38" s="24">
        <f>'1Q'!M38+'2Q'!M38+'3Q'!M38</f>
        <v>0</v>
      </c>
      <c r="P38" s="24">
        <f>'1Q'!P38+'2Q'!P38+'3Q'!P38</f>
        <v>0</v>
      </c>
      <c r="S38" s="24">
        <f>'1Q'!S38+'2Q'!S38+'3Q'!S38</f>
        <v>0</v>
      </c>
      <c r="V38" s="24">
        <f>'1Q'!V38+'2Q'!V38+'3Q'!V38</f>
        <v>0</v>
      </c>
      <c r="Y38" s="52">
        <f>'3Q'!Y38</f>
        <v>0</v>
      </c>
      <c r="AB38" s="53">
        <f>'1Q'!Y38+'2Q'!Y38+'3Q'!AB38</f>
        <v>0</v>
      </c>
      <c r="AC38" s="4"/>
      <c r="AE38" s="53">
        <f>'3Q'!AE38</f>
        <v>0</v>
      </c>
      <c r="AF38" s="4"/>
      <c r="AG38" s="4"/>
      <c r="AH38" s="52">
        <f>'1Q'!AB38+'2Q'!AB38+'3Q'!AH38</f>
        <v>0</v>
      </c>
      <c r="AJ38" s="4"/>
      <c r="AK38" s="15">
        <f t="shared" si="1"/>
        <v>51.5</v>
      </c>
    </row>
    <row r="39" spans="1:37" x14ac:dyDescent="0.2">
      <c r="A39" s="14" t="s">
        <v>46</v>
      </c>
      <c r="D39" s="17">
        <f>'1Q'!D39+'2Q'!D39+'3Q'!D39</f>
        <v>0</v>
      </c>
      <c r="G39" s="24">
        <f>'1Q'!G39+'2Q'!G39+'3Q'!G39</f>
        <v>0</v>
      </c>
      <c r="J39" s="24">
        <f>'1Q'!J39+'2Q'!J39+'3Q'!J39</f>
        <v>0</v>
      </c>
      <c r="M39" s="24">
        <f>'1Q'!M39+'2Q'!M39+'3Q'!M39</f>
        <v>0</v>
      </c>
      <c r="P39" s="17">
        <f>'1Q'!P39+'2Q'!P39+'3Q'!P39</f>
        <v>35.9</v>
      </c>
      <c r="S39" s="24">
        <f>'1Q'!S39+'2Q'!S39+'3Q'!S39</f>
        <v>0</v>
      </c>
      <c r="V39" s="24">
        <f>'1Q'!V39+'2Q'!V39+'3Q'!V39</f>
        <v>0</v>
      </c>
      <c r="Y39" s="52">
        <f>'3Q'!Y39</f>
        <v>0</v>
      </c>
      <c r="AB39" s="53">
        <f>'1Q'!Y39+'2Q'!Y39+'3Q'!AB39</f>
        <v>0</v>
      </c>
      <c r="AC39" s="4"/>
      <c r="AE39" s="53">
        <f>'3Q'!AE39</f>
        <v>0</v>
      </c>
      <c r="AF39" s="4"/>
      <c r="AG39" s="4"/>
      <c r="AH39" s="52">
        <f>'1Q'!AB39+'2Q'!AB39+'3Q'!AH39</f>
        <v>0</v>
      </c>
      <c r="AJ39" s="4"/>
      <c r="AK39" s="15">
        <f t="shared" si="1"/>
        <v>35.9</v>
      </c>
    </row>
    <row r="40" spans="1:37" x14ac:dyDescent="0.2">
      <c r="A40" s="44" t="s">
        <v>47</v>
      </c>
      <c r="D40" s="17">
        <f>'1Q'!D40+'2Q'!D40+'3Q'!D40</f>
        <v>-22.4</v>
      </c>
      <c r="G40" s="24">
        <f>'1Q'!G40+'2Q'!G40+'3Q'!G40</f>
        <v>0</v>
      </c>
      <c r="J40" s="17">
        <f>'1Q'!J40+'2Q'!J40+'3Q'!J40</f>
        <v>20.399999999999999</v>
      </c>
      <c r="M40" s="17">
        <f>'1Q'!M40+'2Q'!M40+'3Q'!M40</f>
        <v>-3.0999999999999996</v>
      </c>
      <c r="P40" s="17">
        <f>'1Q'!P40+'2Q'!P40+'3Q'!P40</f>
        <v>23.7</v>
      </c>
      <c r="S40" s="24">
        <f>'1Q'!S40+'2Q'!S40+'3Q'!S40</f>
        <v>0</v>
      </c>
      <c r="V40" s="24">
        <f>'1Q'!V40+'2Q'!V40+'3Q'!V40</f>
        <v>132.89999999999998</v>
      </c>
      <c r="Y40" s="52">
        <f>'3Q'!Y40</f>
        <v>0</v>
      </c>
      <c r="AB40" s="17">
        <f>'1Q'!Y40+'2Q'!Y40+'3Q'!AB40</f>
        <v>35.799999999999997</v>
      </c>
      <c r="AC40" s="4"/>
      <c r="AE40" s="15">
        <f>'3Q'!AE40</f>
        <v>-6.1</v>
      </c>
      <c r="AF40" s="4"/>
      <c r="AG40" s="4"/>
      <c r="AH40" s="52">
        <f>'1Q'!AB40+'2Q'!AB40+'3Q'!AH40</f>
        <v>0</v>
      </c>
      <c r="AJ40" s="4"/>
      <c r="AK40" s="15">
        <f t="shared" si="1"/>
        <v>181.19999999999996</v>
      </c>
    </row>
    <row r="41" spans="1:37" ht="14.25" customHeight="1" x14ac:dyDescent="0.2">
      <c r="A41" s="14" t="s">
        <v>48</v>
      </c>
      <c r="D41" s="45">
        <f>'1Q'!D41+'2Q'!D41+'3Q'!D41</f>
        <v>0</v>
      </c>
      <c r="G41" s="45">
        <f>'1Q'!G41+'2Q'!G41+'3Q'!G41</f>
        <v>0</v>
      </c>
      <c r="J41" s="45">
        <f>'1Q'!J41+'2Q'!J41+'3Q'!J41</f>
        <v>-43.1</v>
      </c>
      <c r="M41" s="45">
        <f>'1Q'!M41+'2Q'!M41+'3Q'!M41</f>
        <v>0</v>
      </c>
      <c r="P41" s="45">
        <f>'1Q'!P41+'2Q'!P41+'3Q'!P41</f>
        <v>0</v>
      </c>
      <c r="S41" s="45">
        <f>'1Q'!S41+'2Q'!S41+'3Q'!S41</f>
        <v>0</v>
      </c>
      <c r="V41" s="45">
        <f>'1Q'!V41+'2Q'!V41+'3Q'!V41</f>
        <v>0</v>
      </c>
      <c r="Y41" s="52">
        <f>'3Q'!Y41</f>
        <v>0</v>
      </c>
      <c r="AB41" s="53">
        <f>'1Q'!Y41+'2Q'!Y41+'3Q'!AB41</f>
        <v>0</v>
      </c>
      <c r="AC41" s="4"/>
      <c r="AE41" s="53">
        <f>'3Q'!AE41</f>
        <v>0</v>
      </c>
      <c r="AF41" s="4"/>
      <c r="AG41" s="4"/>
      <c r="AH41" s="52">
        <f>'1Q'!AB41+'2Q'!AB41+'3Q'!AH41</f>
        <v>0</v>
      </c>
      <c r="AJ41" s="4"/>
      <c r="AK41" s="15">
        <f t="shared" si="1"/>
        <v>-43.1</v>
      </c>
    </row>
    <row r="42" spans="1:37" x14ac:dyDescent="0.2">
      <c r="B42" s="22" t="s">
        <v>49</v>
      </c>
      <c r="D42" s="51">
        <f>SUM(D36:D41)</f>
        <v>38.800000000000011</v>
      </c>
      <c r="G42" s="51">
        <f>SUM(G36:G41)</f>
        <v>0</v>
      </c>
      <c r="J42" s="51">
        <f>SUM(J36:J41)</f>
        <v>41.499999999999993</v>
      </c>
      <c r="M42" s="51">
        <f>SUM(M36:M41)</f>
        <v>-3.0999999999999996</v>
      </c>
      <c r="P42" s="51">
        <f>SUM(P36:P41)</f>
        <v>59.5</v>
      </c>
      <c r="S42" s="51">
        <f>SUM(S36:S41)</f>
        <v>-0.79999999999999993</v>
      </c>
      <c r="V42" s="51">
        <f>SUM(V36:V41)</f>
        <v>132.89999999999998</v>
      </c>
      <c r="Y42" s="51">
        <f>SUM(Y36:Y41)</f>
        <v>0</v>
      </c>
      <c r="AB42" s="51">
        <f>SUM(AB36:AB41)</f>
        <v>63</v>
      </c>
      <c r="AC42" s="4"/>
      <c r="AE42" s="51">
        <f>SUM(AE36:AE41)</f>
        <v>-89.699999999999989</v>
      </c>
      <c r="AF42" s="4"/>
      <c r="AG42" s="4"/>
      <c r="AH42" s="51">
        <f>SUM(AH36:AH41)</f>
        <v>0</v>
      </c>
      <c r="AJ42" s="4"/>
      <c r="AK42" s="51">
        <f>SUM(AK36:AK41)</f>
        <v>242.1</v>
      </c>
    </row>
    <row r="43" spans="1:37" ht="6" customHeight="1" x14ac:dyDescent="0.2">
      <c r="AC43" s="4"/>
      <c r="AF43" s="4"/>
      <c r="AG43" s="4"/>
      <c r="AJ43" s="4"/>
    </row>
    <row r="44" spans="1:37" ht="13.5" thickBot="1" x14ac:dyDescent="0.25">
      <c r="B44" s="22" t="s">
        <v>50</v>
      </c>
      <c r="D44" s="54">
        <f>D28+D34+D42</f>
        <v>3671.3</v>
      </c>
      <c r="G44" s="55">
        <f>G28+G34+G42</f>
        <v>-521</v>
      </c>
      <c r="J44" s="55">
        <f>J28+J34+J42</f>
        <v>550.5</v>
      </c>
      <c r="M44" s="55">
        <f>M28+M34+M42</f>
        <v>277.60000000000002</v>
      </c>
      <c r="P44" s="55">
        <f>P28+P34+P42</f>
        <v>140.4</v>
      </c>
      <c r="S44" s="55">
        <f>S28+S34+S42</f>
        <v>13.9</v>
      </c>
      <c r="V44" s="57">
        <f>V28+V34+V42</f>
        <v>132.89999999999998</v>
      </c>
      <c r="Y44" s="55">
        <f>Y28+Y34+Y42</f>
        <v>-4.4000000000000004</v>
      </c>
      <c r="AB44" s="55">
        <f>AB28+AB34+AB42</f>
        <v>63</v>
      </c>
      <c r="AC44" s="4"/>
      <c r="AE44" s="55">
        <f>AE28+AE34+AE42</f>
        <v>-89.699999999999989</v>
      </c>
      <c r="AF44" s="4"/>
      <c r="AG44" s="4"/>
      <c r="AH44" s="55">
        <f>AH28+AH34+AH42</f>
        <v>-45.4</v>
      </c>
      <c r="AJ44" s="4"/>
      <c r="AK44" s="54">
        <f>AK28+AK34+AK42</f>
        <v>4189.1000000000004</v>
      </c>
    </row>
    <row r="45" spans="1:37" ht="13.5" thickTop="1" x14ac:dyDescent="0.2"/>
  </sheetData>
  <phoneticPr fontId="0" type="noConversion"/>
  <pageMargins left="0.2" right="0.2" top="0.51" bottom="1" header="0.5" footer="0.5"/>
  <pageSetup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1Q</vt:lpstr>
      <vt:lpstr>2Q</vt:lpstr>
      <vt:lpstr>3Q</vt:lpstr>
      <vt:lpstr>Summary</vt:lpstr>
      <vt:lpstr>'1Q'!Print_Area</vt:lpstr>
      <vt:lpstr>'2Q'!Print_Area</vt:lpstr>
      <vt:lpstr>'3Q'!Print_Area</vt:lpstr>
      <vt:lpstr>Summary!Print_Area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cmayeux</dc:creator>
  <cp:lastModifiedBy>Felienne</cp:lastModifiedBy>
  <cp:lastPrinted>2001-11-02T17:19:13Z</cp:lastPrinted>
  <dcterms:created xsi:type="dcterms:W3CDTF">2001-11-01T20:33:30Z</dcterms:created>
  <dcterms:modified xsi:type="dcterms:W3CDTF">2014-09-04T14:19:25Z</dcterms:modified>
</cp:coreProperties>
</file>