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345" windowWidth="14085" windowHeight="7320" tabRatio="640" activeTab="1"/>
  </bookViews>
  <sheets>
    <sheet name="Hotlist - Identified " sheetId="21" r:id="rId1"/>
    <sheet name="Hotlist - Completed Q2" sheetId="24" r:id="rId2"/>
    <sheet name="Hotlist - Completed" sheetId="22" r:id="rId3"/>
  </sheets>
  <externalReferences>
    <externalReference r:id="rId4"/>
  </externalReferences>
  <definedNames>
    <definedName name="nr_HotLt">'Hotlist - Identified '!#REF!</definedName>
    <definedName name="_xlnm.Print_Area" localSheetId="2">'Hotlist - Completed'!$A$1:$M$29</definedName>
    <definedName name="_xlnm.Print_Area" localSheetId="0">'Hotlist - Identified '!$A$1:$Q$31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J8" i="22" l="1"/>
  <c r="J9" i="22"/>
  <c r="J10" i="22"/>
  <c r="E29" i="22"/>
  <c r="G29" i="22" s="1"/>
  <c r="C29" i="21" s="1"/>
  <c r="J8" i="24"/>
  <c r="J9" i="24"/>
  <c r="J10" i="24"/>
  <c r="E29" i="24"/>
  <c r="G29" i="24" s="1"/>
  <c r="H6" i="21"/>
  <c r="K6" i="21"/>
  <c r="Q6" i="21" s="1"/>
  <c r="N6" i="21"/>
  <c r="D29" i="21"/>
  <c r="G29" i="21"/>
  <c r="J29" i="21"/>
  <c r="P29" i="21" s="1"/>
  <c r="K29" i="21"/>
  <c r="M29" i="21"/>
  <c r="N29" i="21"/>
  <c r="E29" i="21" l="1"/>
  <c r="F29" i="21"/>
  <c r="H29" i="21" s="1"/>
  <c r="O29" i="21" l="1"/>
  <c r="Q29" i="21" s="1"/>
</calcChain>
</file>

<file path=xl/sharedStrings.xml><?xml version="1.0" encoding="utf-8"?>
<sst xmlns="http://schemas.openxmlformats.org/spreadsheetml/2006/main" count="109" uniqueCount="69">
  <si>
    <t>Canada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</si>
  <si>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</si>
  <si>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</si>
  <si>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</si>
  <si>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</si>
  <si>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DEALS IDENTIFIED</t>
  </si>
  <si>
    <t>Over/</t>
  </si>
  <si>
    <t>Under</t>
  </si>
  <si>
    <t>Canada Origination &amp; Finance</t>
  </si>
  <si>
    <t>Origination &amp; Finance</t>
  </si>
  <si>
    <t>Unrealized Budget</t>
  </si>
  <si>
    <t>Budget</t>
  </si>
  <si>
    <t>Second Quarter 2001</t>
  </si>
  <si>
    <t>E N R O N   N O R T H   A M E R I C A - H O T  L I S T</t>
  </si>
  <si>
    <t>Chippawa</t>
  </si>
  <si>
    <t>Third Quarter 2001</t>
  </si>
  <si>
    <t>2001 Totals</t>
  </si>
  <si>
    <t>Put MPR here</t>
  </si>
  <si>
    <t>Calpine</t>
  </si>
  <si>
    <t>Fourth Quarter 2001</t>
  </si>
  <si>
    <t>Epcor PPA</t>
  </si>
  <si>
    <t>1Q 2001 DEALS COMPLETED</t>
  </si>
  <si>
    <t>.</t>
  </si>
  <si>
    <t>Misc. West Power Origination</t>
  </si>
  <si>
    <t>Misc. Natural Gas Origination</t>
  </si>
  <si>
    <t>PGT Shell</t>
  </si>
  <si>
    <t>Fiance (Kitagawa)</t>
  </si>
  <si>
    <t>Executive (Milnthorp)</t>
  </si>
  <si>
    <t>Natural Gas (LeDain)</t>
  </si>
  <si>
    <t>Alberta Power (Davies)</t>
  </si>
  <si>
    <t>Deals</t>
  </si>
  <si>
    <t>Alberta Power PPA</t>
  </si>
  <si>
    <t>Project Mapleleaf (Ontario)</t>
  </si>
  <si>
    <t>PML Monetization (Ontario)</t>
  </si>
  <si>
    <t xml:space="preserve"> Petro Canada Alliance (Gas)</t>
  </si>
  <si>
    <t>N1 Turbine Sale (Finance)</t>
  </si>
  <si>
    <t>Suncor PGT (Gas)</t>
  </si>
  <si>
    <t>Suncor Alliance (Gas)</t>
  </si>
  <si>
    <t>PML Services (Ontario)</t>
  </si>
  <si>
    <t>Ontario Power (Devries)</t>
  </si>
  <si>
    <t>CNRL</t>
  </si>
  <si>
    <t>Canagro</t>
  </si>
  <si>
    <t>IMC</t>
  </si>
  <si>
    <t>Gas Alberta (Gas)</t>
  </si>
  <si>
    <t>British Energy (Ontario)</t>
  </si>
  <si>
    <t>ENERconnect (Ontario)</t>
  </si>
  <si>
    <t>TCPL PPA (BE) (Ontario)</t>
  </si>
  <si>
    <t>Sunoco PPA (BE) (Ontario)</t>
  </si>
  <si>
    <t>NUG Contract Mgmt. (Ontario)</t>
  </si>
  <si>
    <t>Ivaco PPA (BE) (Ontario)</t>
  </si>
  <si>
    <t>Centra Gas Manitoba (Gas)</t>
  </si>
  <si>
    <t>G6 Alliance (Ontario)</t>
  </si>
  <si>
    <t>AMPS (Finance)</t>
  </si>
  <si>
    <t>CNR (Exec/Finance)</t>
  </si>
  <si>
    <t>Casco MSA 3-yr (Gas)</t>
  </si>
  <si>
    <t>Total Alberta Power Orig</t>
  </si>
  <si>
    <t>Summary</t>
  </si>
  <si>
    <t xml:space="preserve">Blue Range </t>
  </si>
  <si>
    <t>Royster Clark</t>
  </si>
  <si>
    <t>Total Executive</t>
  </si>
  <si>
    <t>Total Natural Gas Orig</t>
  </si>
  <si>
    <t>Kern Capacity (Gas)</t>
  </si>
  <si>
    <t>2Q 2001 DEALS COMPLETED</t>
  </si>
  <si>
    <t>Calgary Co-op</t>
  </si>
  <si>
    <t>Results based on activity through March 29, 2001</t>
  </si>
  <si>
    <t>ARC</t>
  </si>
  <si>
    <t>Results based on Activity through April 25, 2001</t>
  </si>
  <si>
    <t>Results based on activity through April 25, 2001</t>
  </si>
  <si>
    <t>Finance (Kitagawa)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</si>
</sst>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color indexed="48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5" fontId="13" fillId="0" borderId="0" xfId="1" applyNumberFormat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169" fontId="14" fillId="2" borderId="3" xfId="2" applyNumberFormat="1" applyFont="1" applyFill="1" applyBorder="1"/>
    <xf numFmtId="165" fontId="2" fillId="0" borderId="0" xfId="1" applyNumberFormat="1" applyFont="1" applyBorder="1" applyAlignment="1">
      <alignment horizontal="right"/>
    </xf>
    <xf numFmtId="0" fontId="15" fillId="0" borderId="0" xfId="0" applyFont="1" applyFill="1" applyAlignment="1">
      <alignment horizontal="right"/>
    </xf>
    <xf numFmtId="6" fontId="14" fillId="2" borderId="3" xfId="2" applyNumberFormat="1" applyFont="1" applyFill="1" applyBorder="1"/>
    <xf numFmtId="165" fontId="3" fillId="0" borderId="0" xfId="1" applyNumberFormat="1" applyFont="1" applyBorder="1" applyAlignment="1">
      <alignment horizontal="center"/>
    </xf>
    <xf numFmtId="165" fontId="13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5" fontId="14" fillId="2" borderId="3" xfId="2" applyNumberFormat="1" applyFont="1" applyFill="1" applyBorder="1"/>
    <xf numFmtId="37" fontId="13" fillId="0" borderId="5" xfId="1" applyNumberFormat="1" applyFont="1" applyBorder="1" applyAlignment="1">
      <alignment horizontal="center"/>
    </xf>
    <xf numFmtId="37" fontId="13" fillId="0" borderId="6" xfId="1" applyNumberFormat="1" applyFont="1" applyBorder="1" applyAlignment="1">
      <alignment horizontal="center"/>
    </xf>
    <xf numFmtId="37" fontId="17" fillId="0" borderId="7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11" fillId="0" borderId="0" xfId="3" applyNumberFormat="1" applyFont="1" applyFill="1" applyAlignment="1">
      <alignment vertical="center"/>
    </xf>
    <xf numFmtId="0" fontId="11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right"/>
    </xf>
    <xf numFmtId="0" fontId="8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11" fillId="0" borderId="0" xfId="3" applyNumberFormat="1" applyFont="1" applyFill="1" applyAlignment="1">
      <alignment vertical="top"/>
    </xf>
    <xf numFmtId="0" fontId="11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1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0" fontId="12" fillId="0" borderId="0" xfId="3" applyFont="1" applyFill="1" applyBorder="1" applyAlignment="1">
      <alignment horizontal="center" vertical="center"/>
    </xf>
    <xf numFmtId="5" fontId="14" fillId="0" borderId="0" xfId="2" applyNumberFormat="1" applyFont="1" applyFill="1" applyBorder="1"/>
    <xf numFmtId="169" fontId="14" fillId="0" borderId="0" xfId="2" applyNumberFormat="1" applyFont="1" applyFill="1" applyBorder="1"/>
    <xf numFmtId="0" fontId="5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5" fontId="18" fillId="0" borderId="8" xfId="3" applyNumberFormat="1" applyFont="1" applyFill="1" applyBorder="1" applyAlignment="1">
      <alignment horizontal="left" vertical="center"/>
    </xf>
    <xf numFmtId="5" fontId="18" fillId="0" borderId="9" xfId="3" applyNumberFormat="1" applyFont="1" applyFill="1" applyBorder="1" applyAlignment="1">
      <alignment horizontal="left" vertical="center"/>
    </xf>
    <xf numFmtId="5" fontId="18" fillId="0" borderId="10" xfId="3" applyNumberFormat="1" applyFont="1" applyFill="1" applyBorder="1" applyAlignment="1">
      <alignment horizontal="left" vertical="center"/>
    </xf>
    <xf numFmtId="165" fontId="20" fillId="0" borderId="0" xfId="1" applyNumberFormat="1" applyFont="1" applyFill="1" applyBorder="1" applyAlignment="1">
      <alignment horizontal="center"/>
    </xf>
    <xf numFmtId="5" fontId="20" fillId="0" borderId="2" xfId="1" applyNumberFormat="1" applyFont="1" applyFill="1" applyBorder="1" applyAlignment="1">
      <alignment horizontal="center"/>
    </xf>
    <xf numFmtId="165" fontId="19" fillId="0" borderId="1" xfId="1" applyNumberFormat="1" applyFont="1" applyBorder="1"/>
    <xf numFmtId="165" fontId="19" fillId="0" borderId="0" xfId="1" applyNumberFormat="1" applyFont="1" applyBorder="1"/>
    <xf numFmtId="165" fontId="19" fillId="0" borderId="0" xfId="1" applyNumberFormat="1" applyFont="1" applyFill="1" applyBorder="1"/>
    <xf numFmtId="5" fontId="19" fillId="0" borderId="2" xfId="1" applyNumberFormat="1" applyFont="1" applyFill="1" applyBorder="1"/>
    <xf numFmtId="5" fontId="20" fillId="0" borderId="1" xfId="1" applyNumberFormat="1" applyFont="1" applyFill="1" applyBorder="1" applyAlignment="1">
      <alignment horizontal="center"/>
    </xf>
    <xf numFmtId="5" fontId="20" fillId="0" borderId="0" xfId="1" applyNumberFormat="1" applyFont="1" applyFill="1" applyBorder="1" applyAlignment="1">
      <alignment horizontal="center"/>
    </xf>
    <xf numFmtId="5" fontId="21" fillId="0" borderId="2" xfId="1" applyNumberFormat="1" applyFont="1" applyFill="1" applyBorder="1" applyAlignment="1">
      <alignment horizontal="right"/>
    </xf>
    <xf numFmtId="5" fontId="22" fillId="2" borderId="8" xfId="2" applyNumberFormat="1" applyFont="1" applyFill="1" applyBorder="1"/>
    <xf numFmtId="169" fontId="22" fillId="2" borderId="9" xfId="2" applyNumberFormat="1" applyFont="1" applyFill="1" applyBorder="1"/>
    <xf numFmtId="5" fontId="22" fillId="2" borderId="9" xfId="2" applyNumberFormat="1" applyFont="1" applyFill="1" applyBorder="1"/>
    <xf numFmtId="5" fontId="22" fillId="2" borderId="10" xfId="2" applyNumberFormat="1" applyFont="1" applyFill="1" applyBorder="1"/>
    <xf numFmtId="169" fontId="4" fillId="0" borderId="0" xfId="0" applyNumberFormat="1" applyFont="1" applyFill="1" applyAlignment="1">
      <alignment horizontal="left" vertical="center"/>
    </xf>
    <xf numFmtId="165" fontId="3" fillId="0" borderId="1" xfId="1" applyNumberFormat="1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37" fontId="23" fillId="0" borderId="0" xfId="1" applyNumberFormat="1" applyFont="1" applyFill="1"/>
    <xf numFmtId="37" fontId="19" fillId="0" borderId="0" xfId="1" applyNumberFormat="1" applyFont="1" applyFill="1" applyBorder="1"/>
    <xf numFmtId="166" fontId="9" fillId="0" borderId="0" xfId="0" applyNumberFormat="1" applyFont="1" applyFill="1" applyAlignment="1">
      <alignment horizontal="right" vertical="top"/>
    </xf>
    <xf numFmtId="0" fontId="16" fillId="0" borderId="8" xfId="0" applyFont="1" applyFill="1" applyBorder="1" applyAlignment="1">
      <alignment horizontal="centerContinuous" vertical="center"/>
    </xf>
    <xf numFmtId="0" fontId="16" fillId="0" borderId="9" xfId="0" applyFont="1" applyFill="1" applyBorder="1" applyAlignment="1">
      <alignment horizontal="centerContinuous" vertical="center"/>
    </xf>
    <xf numFmtId="0" fontId="16" fillId="0" borderId="10" xfId="0" applyFont="1" applyFill="1" applyBorder="1" applyAlignment="1">
      <alignment horizontal="centerContinuous" vertical="center"/>
    </xf>
    <xf numFmtId="166" fontId="8" fillId="0" borderId="0" xfId="3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165" fontId="24" fillId="0" borderId="1" xfId="1" applyNumberFormat="1" applyFont="1" applyBorder="1"/>
    <xf numFmtId="165" fontId="25" fillId="0" borderId="1" xfId="1" applyNumberFormat="1" applyFont="1" applyBorder="1"/>
    <xf numFmtId="165" fontId="26" fillId="0" borderId="1" xfId="1" applyNumberFormat="1" applyFont="1" applyBorder="1"/>
    <xf numFmtId="165" fontId="20" fillId="0" borderId="1" xfId="1" applyNumberFormat="1" applyFont="1" applyFill="1" applyBorder="1" applyAlignment="1">
      <alignment horizontal="center"/>
    </xf>
    <xf numFmtId="165" fontId="20" fillId="0" borderId="11" xfId="1" applyNumberFormat="1" applyFont="1" applyFill="1" applyBorder="1" applyAlignment="1">
      <alignment horizontal="center"/>
    </xf>
    <xf numFmtId="165" fontId="26" fillId="0" borderId="0" xfId="1" applyNumberFormat="1" applyFont="1" applyBorder="1"/>
    <xf numFmtId="165" fontId="25" fillId="0" borderId="0" xfId="1" applyNumberFormat="1" applyFont="1" applyBorder="1"/>
    <xf numFmtId="165" fontId="27" fillId="0" borderId="0" xfId="1" applyNumberFormat="1" applyFont="1" applyFill="1" applyBorder="1" applyAlignment="1">
      <alignment horizontal="center"/>
    </xf>
    <xf numFmtId="5" fontId="19" fillId="0" borderId="0" xfId="1" applyNumberFormat="1" applyFont="1" applyFill="1" applyBorder="1"/>
    <xf numFmtId="165" fontId="19" fillId="0" borderId="1" xfId="1" applyNumberFormat="1" applyFont="1" applyFill="1" applyBorder="1" applyAlignment="1">
      <alignment horizontal="left"/>
    </xf>
    <xf numFmtId="0" fontId="19" fillId="0" borderId="0" xfId="3" applyFont="1"/>
    <xf numFmtId="0" fontId="19" fillId="0" borderId="1" xfId="0" applyFont="1" applyBorder="1"/>
    <xf numFmtId="0" fontId="12" fillId="0" borderId="0" xfId="0" applyFont="1" applyFill="1" applyBorder="1" applyAlignment="1">
      <alignment horizontal="center" vertical="center" textRotation="90"/>
    </xf>
    <xf numFmtId="37" fontId="13" fillId="0" borderId="0" xfId="1" applyNumberFormat="1" applyFont="1" applyBorder="1" applyAlignment="1">
      <alignment horizontal="center"/>
    </xf>
    <xf numFmtId="37" fontId="17" fillId="0" borderId="2" xfId="1" applyNumberFormat="1" applyFont="1" applyBorder="1" applyAlignment="1">
      <alignment horizontal="right"/>
    </xf>
    <xf numFmtId="37" fontId="13" fillId="0" borderId="1" xfId="1" applyNumberFormat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textRotation="90"/>
    </xf>
    <xf numFmtId="0" fontId="12" fillId="0" borderId="1" xfId="0" applyFont="1" applyFill="1" applyBorder="1" applyAlignment="1">
      <alignment horizontal="center" vertical="center" textRotation="90"/>
    </xf>
    <xf numFmtId="0" fontId="12" fillId="0" borderId="11" xfId="0" applyFont="1" applyFill="1" applyBorder="1" applyAlignment="1">
      <alignment horizontal="center" vertical="center" textRotation="90"/>
    </xf>
    <xf numFmtId="0" fontId="12" fillId="0" borderId="12" xfId="0" applyFont="1" applyFill="1" applyBorder="1" applyAlignment="1">
      <alignment horizontal="center" vertical="center" textRotation="90"/>
    </xf>
    <xf numFmtId="0" fontId="12" fillId="0" borderId="2" xfId="0" applyFont="1" applyFill="1" applyBorder="1" applyAlignment="1">
      <alignment horizontal="center" vertical="center" textRotation="90"/>
    </xf>
    <xf numFmtId="0" fontId="12" fillId="0" borderId="13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162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162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16</xdr:col>
      <xdr:colOff>638175</xdr:colOff>
      <xdr:row>3</xdr:row>
      <xdr:rowOff>104775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5581650" y="742950"/>
          <a:ext cx="9372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29</xdr:row>
          <xdr:rowOff>0</xdr:rowOff>
        </xdr:from>
        <xdr:to>
          <xdr:col>7</xdr:col>
          <xdr:colOff>190500</xdr:colOff>
          <xdr:row>29</xdr:row>
          <xdr:rowOff>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4817" name="Line 1"/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4818" name="Line 2"/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4819" name="Line 3"/>
        <xdr:cNvSpPr>
          <a:spLocks noChangeShapeType="1"/>
        </xdr:cNvSpPr>
      </xdr:nvSpPr>
      <xdr:spPr bwMode="auto">
        <a:xfrm flipH="1">
          <a:off x="516255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516255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HotLis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41"/>
  <sheetViews>
    <sheetView zoomScale="80" zoomScaleNormal="80" workbookViewId="0">
      <pane xSplit="2" ySplit="5" topLeftCell="C29" activePane="bottomRight" state="frozen"/>
      <selection activeCell="E74" sqref="E74"/>
      <selection pane="topRight" activeCell="E74" sqref="E74"/>
      <selection pane="bottomLeft" activeCell="E74" sqref="E74"/>
      <selection pane="bottomRight" activeCell="G30" sqref="G30"/>
    </sheetView>
  </sheetViews>
  <sheetFormatPr defaultRowHeight="12.75" x14ac:dyDescent="0.25"/>
  <cols>
    <col min="1" max="2" width="2.7109375" style="5" customWidth="1"/>
    <col min="3" max="3" width="32.28515625" style="1" customWidth="1"/>
    <col min="4" max="4" width="10.140625" style="1" bestFit="1" customWidth="1"/>
    <col min="5" max="5" width="11.140625" style="1" customWidth="1"/>
    <col min="6" max="6" width="25.5703125" style="1" bestFit="1" customWidth="1"/>
    <col min="7" max="7" width="12.28515625" style="1" customWidth="1"/>
    <col min="8" max="8" width="10.5703125" style="1" bestFit="1" customWidth="1"/>
    <col min="9" max="9" width="22.28515625" style="1" customWidth="1"/>
    <col min="10" max="10" width="9" style="1" customWidth="1"/>
    <col min="11" max="11" width="10.140625" style="1" bestFit="1" customWidth="1"/>
    <col min="12" max="12" width="21.140625" style="1" customWidth="1"/>
    <col min="13" max="13" width="12.42578125" style="1" customWidth="1"/>
    <col min="14" max="14" width="10.140625" style="1" bestFit="1" customWidth="1"/>
    <col min="15" max="15" width="11.28515625" style="1" customWidth="1"/>
    <col min="16" max="16" width="10.85546875" style="1" bestFit="1" customWidth="1"/>
    <col min="17" max="17" width="12" style="1" customWidth="1"/>
    <col min="18" max="16384" width="9.140625" style="1"/>
  </cols>
  <sheetData>
    <row r="1" spans="1:17" ht="9.75" customHeight="1" x14ac:dyDescent="0.25">
      <c r="B1" s="6"/>
      <c r="L1" s="6"/>
      <c r="M1" s="6"/>
      <c r="N1" s="5"/>
    </row>
    <row r="2" spans="1:17" s="10" customFormat="1" ht="27" customHeight="1" x14ac:dyDescent="0.4">
      <c r="A2" s="82" t="s">
        <v>13</v>
      </c>
      <c r="B2" s="7"/>
      <c r="C2" s="9"/>
      <c r="D2" s="9"/>
      <c r="E2" s="9"/>
      <c r="F2" s="9"/>
      <c r="G2" s="9"/>
      <c r="H2" s="9"/>
      <c r="I2" s="9"/>
      <c r="J2" s="9"/>
      <c r="L2" s="8"/>
      <c r="M2" s="8"/>
      <c r="N2" s="18"/>
      <c r="O2" s="72"/>
      <c r="P2" s="9"/>
      <c r="Q2" s="18" t="s">
        <v>5</v>
      </c>
    </row>
    <row r="3" spans="1:17" s="11" customFormat="1" ht="13.5" customHeight="1" x14ac:dyDescent="0.2">
      <c r="B3" s="27"/>
      <c r="C3" s="13"/>
      <c r="D3" s="13"/>
      <c r="E3" s="13"/>
      <c r="F3" s="13"/>
      <c r="G3" s="13"/>
      <c r="H3" s="13"/>
      <c r="I3" s="77"/>
      <c r="J3" s="77"/>
      <c r="K3" s="77"/>
      <c r="M3" s="12"/>
      <c r="N3" s="77"/>
      <c r="P3" s="77"/>
      <c r="Q3" s="77" t="s">
        <v>66</v>
      </c>
    </row>
    <row r="4" spans="1:17" s="11" customFormat="1" ht="15" customHeight="1" x14ac:dyDescent="0.2">
      <c r="B4" s="27"/>
      <c r="C4" s="13"/>
      <c r="D4" s="13"/>
      <c r="E4" s="13"/>
      <c r="F4" s="13"/>
      <c r="G4" s="13"/>
      <c r="H4" s="13"/>
      <c r="I4" s="13"/>
      <c r="J4" s="13"/>
      <c r="K4" s="13"/>
      <c r="L4" s="12"/>
      <c r="M4" s="12"/>
      <c r="N4" s="13"/>
      <c r="O4" s="13"/>
      <c r="P4" s="13"/>
      <c r="Q4" s="13"/>
    </row>
    <row r="5" spans="1:17" ht="16.5" x14ac:dyDescent="0.25">
      <c r="C5" s="78" t="s">
        <v>2</v>
      </c>
      <c r="D5" s="79"/>
      <c r="E5" s="80"/>
      <c r="F5" s="78" t="s">
        <v>12</v>
      </c>
      <c r="G5" s="79"/>
      <c r="H5" s="80"/>
      <c r="I5" s="78" t="s">
        <v>15</v>
      </c>
      <c r="J5" s="79"/>
      <c r="K5" s="80"/>
      <c r="L5" s="78" t="s">
        <v>19</v>
      </c>
      <c r="M5" s="79"/>
      <c r="N5" s="80"/>
      <c r="O5" s="78" t="s">
        <v>16</v>
      </c>
      <c r="P5" s="79"/>
      <c r="Q5" s="80"/>
    </row>
    <row r="6" spans="1:17" ht="15" customHeight="1" thickBot="1" x14ac:dyDescent="0.45">
      <c r="A6" s="99" t="s">
        <v>0</v>
      </c>
      <c r="B6" s="102" t="s">
        <v>9</v>
      </c>
      <c r="C6" s="24" t="s">
        <v>3</v>
      </c>
      <c r="D6" s="25" t="s">
        <v>4</v>
      </c>
      <c r="E6" s="26">
        <v>5</v>
      </c>
      <c r="F6" s="24" t="s">
        <v>3</v>
      </c>
      <c r="G6" s="25" t="s">
        <v>4</v>
      </c>
      <c r="H6" s="26">
        <f>COUNTA(F8:F22)</f>
        <v>15</v>
      </c>
      <c r="I6" s="24" t="s">
        <v>3</v>
      </c>
      <c r="J6" s="25" t="s">
        <v>4</v>
      </c>
      <c r="K6" s="26">
        <f>COUNTA(I7:I23)</f>
        <v>2</v>
      </c>
      <c r="L6" s="24" t="s">
        <v>3</v>
      </c>
      <c r="M6" s="25" t="s">
        <v>4</v>
      </c>
      <c r="N6" s="26">
        <f>COUNTA(L7:L23)</f>
        <v>2</v>
      </c>
      <c r="O6" s="24"/>
      <c r="P6" s="25"/>
      <c r="Q6" s="26">
        <f>+K6+N6</f>
        <v>4</v>
      </c>
    </row>
    <row r="7" spans="1:17" ht="15" customHeight="1" x14ac:dyDescent="0.4">
      <c r="A7" s="100"/>
      <c r="B7" s="103"/>
      <c r="C7" s="96"/>
      <c r="D7" s="96"/>
      <c r="E7" s="97"/>
      <c r="F7" s="2" t="s">
        <v>44</v>
      </c>
      <c r="G7" s="3">
        <v>60000</v>
      </c>
      <c r="H7" s="97"/>
      <c r="I7" s="2" t="s">
        <v>50</v>
      </c>
      <c r="J7" s="3">
        <v>2000</v>
      </c>
      <c r="K7" s="97"/>
      <c r="L7" s="2" t="s">
        <v>52</v>
      </c>
      <c r="M7" s="3">
        <v>5000</v>
      </c>
      <c r="N7" s="97"/>
      <c r="O7" s="98"/>
      <c r="P7" s="96"/>
      <c r="Q7" s="97"/>
    </row>
    <row r="8" spans="1:17" x14ac:dyDescent="0.25">
      <c r="A8" s="100"/>
      <c r="B8" s="103"/>
      <c r="E8" s="4"/>
      <c r="F8" s="2" t="s">
        <v>45</v>
      </c>
      <c r="G8" s="3">
        <v>8000</v>
      </c>
      <c r="H8" s="4"/>
      <c r="I8" s="2" t="s">
        <v>51</v>
      </c>
      <c r="J8" s="3">
        <v>1000</v>
      </c>
      <c r="K8" s="4"/>
      <c r="N8" s="4"/>
      <c r="O8" s="2"/>
      <c r="P8" s="3"/>
      <c r="Q8" s="4"/>
    </row>
    <row r="9" spans="1:17" x14ac:dyDescent="0.25">
      <c r="A9" s="100"/>
      <c r="B9" s="103"/>
      <c r="E9" s="4"/>
      <c r="F9" s="2" t="s">
        <v>46</v>
      </c>
      <c r="G9" s="3">
        <v>2900</v>
      </c>
      <c r="H9" s="4"/>
      <c r="K9" s="4"/>
      <c r="N9" s="4"/>
      <c r="O9" s="2"/>
      <c r="P9" s="3"/>
      <c r="Q9" s="4"/>
    </row>
    <row r="10" spans="1:17" x14ac:dyDescent="0.25">
      <c r="A10" s="100"/>
      <c r="B10" s="103"/>
      <c r="E10" s="4"/>
      <c r="F10" s="2" t="s">
        <v>47</v>
      </c>
      <c r="G10" s="3">
        <v>2500</v>
      </c>
      <c r="H10" s="4"/>
      <c r="I10" s="2"/>
      <c r="J10" s="3"/>
      <c r="K10" s="4"/>
      <c r="L10" s="2"/>
      <c r="M10" s="3"/>
      <c r="N10" s="4"/>
      <c r="O10" s="2"/>
      <c r="P10" s="3"/>
      <c r="Q10" s="4"/>
    </row>
    <row r="11" spans="1:17" x14ac:dyDescent="0.25">
      <c r="A11" s="100"/>
      <c r="B11" s="103"/>
      <c r="E11" s="4"/>
      <c r="F11" s="2" t="s">
        <v>48</v>
      </c>
      <c r="G11" s="3">
        <v>2500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00"/>
      <c r="B12" s="103"/>
      <c r="E12" s="4"/>
      <c r="F12" s="2" t="s">
        <v>49</v>
      </c>
      <c r="G12" s="3">
        <v>500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00"/>
      <c r="B13" s="103"/>
      <c r="E13" s="4"/>
      <c r="F13" s="2" t="s">
        <v>33</v>
      </c>
      <c r="G13" s="3">
        <v>3000</v>
      </c>
      <c r="H13" s="4"/>
      <c r="I13" s="2"/>
      <c r="J13" s="17"/>
      <c r="K13" s="4"/>
      <c r="L13" s="2"/>
      <c r="M13" s="17"/>
      <c r="N13" s="4"/>
      <c r="O13" s="2"/>
      <c r="P13" s="3"/>
      <c r="Q13" s="4"/>
    </row>
    <row r="14" spans="1:17" x14ac:dyDescent="0.25">
      <c r="A14" s="100"/>
      <c r="B14" s="103"/>
      <c r="E14" s="4"/>
      <c r="F14" s="2" t="s">
        <v>53</v>
      </c>
      <c r="G14" s="3">
        <v>1500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00"/>
      <c r="B15" s="103"/>
      <c r="E15" s="4"/>
      <c r="F15" s="1" t="s">
        <v>43</v>
      </c>
      <c r="G15" s="17">
        <v>300</v>
      </c>
      <c r="H15" s="4"/>
      <c r="I15" s="2"/>
      <c r="J15" s="17"/>
      <c r="K15" s="4"/>
      <c r="L15" s="2" t="s">
        <v>22</v>
      </c>
      <c r="M15" s="17"/>
      <c r="N15" s="4"/>
      <c r="O15" s="2"/>
      <c r="P15" s="3"/>
      <c r="Q15" s="4"/>
    </row>
    <row r="16" spans="1:17" x14ac:dyDescent="0.25">
      <c r="A16" s="100"/>
      <c r="B16" s="103"/>
      <c r="C16" s="2"/>
      <c r="D16" s="17"/>
      <c r="E16" s="4"/>
      <c r="F16" s="2" t="s">
        <v>54</v>
      </c>
      <c r="G16" s="17">
        <v>200</v>
      </c>
      <c r="H16" s="4"/>
      <c r="I16" s="2"/>
      <c r="J16" s="17"/>
      <c r="K16" s="4"/>
      <c r="L16" s="2"/>
      <c r="M16" s="17"/>
      <c r="N16" s="4"/>
      <c r="O16" s="2"/>
      <c r="P16" s="3"/>
      <c r="Q16" s="4"/>
    </row>
    <row r="17" spans="1:17" x14ac:dyDescent="0.25">
      <c r="A17" s="100"/>
      <c r="B17" s="103"/>
      <c r="C17" s="3"/>
      <c r="D17" s="17"/>
      <c r="E17" s="4"/>
      <c r="F17" s="2" t="s">
        <v>36</v>
      </c>
      <c r="G17" s="3">
        <v>1000</v>
      </c>
      <c r="H17" s="4"/>
      <c r="I17" s="2"/>
      <c r="J17" s="17"/>
      <c r="K17" s="4"/>
      <c r="L17" s="2"/>
      <c r="M17" s="17"/>
      <c r="N17" s="4"/>
      <c r="O17" s="2"/>
      <c r="P17" s="3"/>
      <c r="Q17" s="4"/>
    </row>
    <row r="18" spans="1:17" x14ac:dyDescent="0.25">
      <c r="A18" s="100"/>
      <c r="B18" s="103"/>
      <c r="C18" s="3"/>
      <c r="D18" s="17"/>
      <c r="E18" s="4"/>
      <c r="F18" s="2" t="s">
        <v>37</v>
      </c>
      <c r="G18" s="3">
        <v>500</v>
      </c>
      <c r="H18" s="4"/>
      <c r="I18" s="2"/>
      <c r="J18" s="17"/>
      <c r="K18" s="4"/>
      <c r="L18" s="2"/>
      <c r="M18" s="17"/>
      <c r="N18" s="4"/>
      <c r="O18" s="2"/>
      <c r="P18" s="3"/>
      <c r="Q18" s="4"/>
    </row>
    <row r="19" spans="1:17" x14ac:dyDescent="0.25">
      <c r="A19" s="100"/>
      <c r="B19" s="103"/>
      <c r="C19" s="3"/>
      <c r="D19" s="17"/>
      <c r="E19" s="4"/>
      <c r="F19" s="2" t="s">
        <v>61</v>
      </c>
      <c r="G19" s="3">
        <v>600</v>
      </c>
      <c r="H19" s="4"/>
      <c r="I19" s="2"/>
      <c r="J19" s="17"/>
      <c r="K19" s="4"/>
      <c r="L19" s="2"/>
      <c r="M19" s="17"/>
      <c r="N19" s="4"/>
      <c r="O19" s="2"/>
      <c r="P19" s="3"/>
      <c r="Q19" s="4"/>
    </row>
    <row r="20" spans="1:17" x14ac:dyDescent="0.25">
      <c r="A20" s="100"/>
      <c r="B20" s="103"/>
      <c r="D20" s="17"/>
      <c r="E20" s="4"/>
      <c r="F20" s="2" t="s">
        <v>32</v>
      </c>
      <c r="G20" s="3">
        <v>1000</v>
      </c>
      <c r="H20" s="4"/>
      <c r="I20" s="2"/>
      <c r="J20" s="17"/>
      <c r="K20" s="4"/>
      <c r="L20" s="2"/>
      <c r="M20" s="17"/>
      <c r="N20" s="4"/>
      <c r="O20" s="2"/>
      <c r="P20" s="3"/>
      <c r="Q20" s="4"/>
    </row>
    <row r="21" spans="1:17" x14ac:dyDescent="0.25">
      <c r="A21" s="100"/>
      <c r="B21" s="103"/>
      <c r="E21" s="4"/>
      <c r="F21" s="2" t="s">
        <v>38</v>
      </c>
      <c r="G21" s="17">
        <v>500</v>
      </c>
      <c r="H21" s="4"/>
      <c r="I21" s="2"/>
      <c r="J21" s="17"/>
      <c r="K21" s="4"/>
      <c r="L21" s="2"/>
      <c r="M21" s="17"/>
      <c r="N21" s="4"/>
      <c r="O21" s="2"/>
      <c r="P21" s="3"/>
      <c r="Q21" s="4"/>
    </row>
    <row r="22" spans="1:17" x14ac:dyDescent="0.25">
      <c r="A22" s="100"/>
      <c r="B22" s="103"/>
      <c r="C22" s="2"/>
      <c r="D22" s="17"/>
      <c r="E22" s="4"/>
      <c r="F22" s="2" t="s">
        <v>35</v>
      </c>
      <c r="G22" s="17">
        <v>1000</v>
      </c>
      <c r="H22" s="4"/>
      <c r="I22" s="2"/>
      <c r="J22" s="17"/>
      <c r="K22" s="4"/>
      <c r="L22" s="2"/>
      <c r="M22" s="17"/>
      <c r="N22" s="4"/>
      <c r="O22" s="2"/>
      <c r="P22" s="3"/>
      <c r="Q22" s="4"/>
    </row>
    <row r="23" spans="1:17" x14ac:dyDescent="0.25">
      <c r="A23" s="101"/>
      <c r="B23" s="104"/>
      <c r="C23" s="2"/>
      <c r="D23" s="17"/>
      <c r="E23" s="4"/>
      <c r="F23" s="2"/>
      <c r="G23" s="17"/>
      <c r="H23" s="4"/>
      <c r="I23" s="2"/>
      <c r="J23" s="17"/>
      <c r="K23" s="4"/>
      <c r="L23" s="2"/>
      <c r="M23" s="17"/>
      <c r="N23" s="4"/>
      <c r="O23" s="2"/>
      <c r="P23" s="3"/>
      <c r="Q23" s="4"/>
    </row>
    <row r="24" spans="1:17" x14ac:dyDescent="0.25">
      <c r="A24" s="95"/>
      <c r="B24" s="95"/>
      <c r="C24" s="3"/>
      <c r="D24" s="17"/>
      <c r="E24" s="4"/>
      <c r="F24" s="2"/>
      <c r="G24" s="17"/>
      <c r="H24" s="4"/>
      <c r="I24" s="2"/>
      <c r="J24" s="17"/>
      <c r="K24" s="4"/>
      <c r="L24" s="2"/>
      <c r="M24" s="17"/>
      <c r="N24" s="4"/>
      <c r="O24" s="2"/>
      <c r="P24" s="3"/>
      <c r="Q24" s="4"/>
    </row>
    <row r="25" spans="1:17" x14ac:dyDescent="0.25">
      <c r="A25" s="95"/>
      <c r="B25" s="95"/>
      <c r="C25" s="3"/>
      <c r="D25" s="17"/>
      <c r="E25" s="4"/>
      <c r="F25" s="2"/>
      <c r="G25" s="17"/>
      <c r="H25" s="4"/>
      <c r="I25" s="2"/>
      <c r="J25" s="17"/>
      <c r="K25" s="4"/>
      <c r="L25" s="2"/>
      <c r="M25" s="17"/>
      <c r="N25" s="4"/>
      <c r="O25" s="2"/>
      <c r="P25" s="3"/>
      <c r="Q25" s="4"/>
    </row>
    <row r="26" spans="1:17" x14ac:dyDescent="0.25">
      <c r="A26" s="95"/>
      <c r="B26" s="95"/>
      <c r="C26" s="3"/>
      <c r="D26" s="17"/>
      <c r="E26" s="4"/>
      <c r="F26" s="2"/>
      <c r="G26" s="17"/>
      <c r="H26" s="4"/>
      <c r="I26" s="2"/>
      <c r="J26" s="17"/>
      <c r="K26" s="4"/>
      <c r="L26" s="2"/>
      <c r="M26" s="17"/>
      <c r="N26" s="4"/>
      <c r="O26" s="2"/>
      <c r="P26" s="3"/>
      <c r="Q26" s="4"/>
    </row>
    <row r="27" spans="1:17" x14ac:dyDescent="0.25">
      <c r="D27" s="17"/>
      <c r="E27" s="22" t="s">
        <v>6</v>
      </c>
      <c r="F27" s="73"/>
      <c r="G27" s="3"/>
      <c r="H27" s="22" t="s">
        <v>6</v>
      </c>
      <c r="I27" s="73"/>
      <c r="J27" s="3"/>
      <c r="K27" s="22" t="s">
        <v>6</v>
      </c>
      <c r="L27" s="73"/>
      <c r="M27" s="3"/>
      <c r="N27" s="22" t="s">
        <v>6</v>
      </c>
      <c r="O27" s="73"/>
      <c r="P27" s="20"/>
      <c r="Q27" s="22" t="s">
        <v>6</v>
      </c>
    </row>
    <row r="28" spans="1:17" ht="15" x14ac:dyDescent="0.4">
      <c r="C28" s="74" t="s">
        <v>11</v>
      </c>
      <c r="D28" s="14"/>
      <c r="E28" s="15" t="s">
        <v>7</v>
      </c>
      <c r="F28" s="74" t="s">
        <v>11</v>
      </c>
      <c r="G28" s="14"/>
      <c r="H28" s="15" t="s">
        <v>7</v>
      </c>
      <c r="I28" s="74" t="s">
        <v>11</v>
      </c>
      <c r="J28" s="14"/>
      <c r="K28" s="15" t="s">
        <v>7</v>
      </c>
      <c r="L28" s="74" t="s">
        <v>11</v>
      </c>
      <c r="M28" s="14"/>
      <c r="N28" s="15" t="s">
        <v>7</v>
      </c>
      <c r="O28" s="74" t="s">
        <v>11</v>
      </c>
      <c r="P28" s="21" t="s">
        <v>4</v>
      </c>
      <c r="Q28" s="15" t="s">
        <v>7</v>
      </c>
    </row>
    <row r="29" spans="1:17" x14ac:dyDescent="0.25">
      <c r="C29" s="23">
        <f>'Hotlist - Completed'!G29</f>
        <v>10622</v>
      </c>
      <c r="D29" s="16">
        <f>SUM(D8:D28)</f>
        <v>0</v>
      </c>
      <c r="E29" s="19">
        <f>+D29-C29</f>
        <v>-10622</v>
      </c>
      <c r="F29" s="23">
        <f>45625-'Hotlist - Completed Q2'!E29</f>
        <v>41389</v>
      </c>
      <c r="G29" s="16">
        <f>SUM(G7:G27)</f>
        <v>86000</v>
      </c>
      <c r="H29" s="19">
        <f>+G29-F29</f>
        <v>44611</v>
      </c>
      <c r="I29" s="23">
        <v>45625</v>
      </c>
      <c r="J29" s="16">
        <f>SUM(J7:J28)</f>
        <v>3000</v>
      </c>
      <c r="K29" s="19">
        <f>+J29-I29</f>
        <v>-42625</v>
      </c>
      <c r="L29" s="23">
        <v>45625</v>
      </c>
      <c r="M29" s="16">
        <f>SUM(M7:M28)</f>
        <v>5000</v>
      </c>
      <c r="N29" s="19">
        <f>+M29-L29</f>
        <v>-40625</v>
      </c>
      <c r="O29" s="23">
        <f>L29+I29+C29+F29</f>
        <v>143261</v>
      </c>
      <c r="P29" s="16">
        <f>+J29+M29+D29+G29</f>
        <v>94000</v>
      </c>
      <c r="Q29" s="19">
        <f>+P29-O29</f>
        <v>-49261</v>
      </c>
    </row>
    <row r="34" spans="3:4" x14ac:dyDescent="0.25">
      <c r="C34" s="2"/>
      <c r="D34" s="3"/>
    </row>
    <row r="35" spans="3:4" x14ac:dyDescent="0.25">
      <c r="D35" s="3"/>
    </row>
    <row r="36" spans="3:4" x14ac:dyDescent="0.25">
      <c r="C36" s="2"/>
      <c r="D36" s="3"/>
    </row>
    <row r="37" spans="3:4" x14ac:dyDescent="0.25">
      <c r="C37" s="2"/>
      <c r="D37" s="3"/>
    </row>
    <row r="38" spans="3:4" x14ac:dyDescent="0.25">
      <c r="D38" s="17"/>
    </row>
    <row r="39" spans="3:4" x14ac:dyDescent="0.25">
      <c r="C39" s="2"/>
      <c r="D39" s="17"/>
    </row>
    <row r="40" spans="3:4" x14ac:dyDescent="0.25">
      <c r="C40" s="2"/>
      <c r="D40" s="3"/>
    </row>
    <row r="41" spans="3:4" x14ac:dyDescent="0.25">
      <c r="C41" s="2"/>
      <c r="D41" s="17"/>
    </row>
  </sheetData>
  <mergeCells count="2">
    <mergeCell ref="A6:A23"/>
    <mergeCell ref="B6:B23"/>
  </mergeCells>
  <printOptions horizontalCentered="1"/>
  <pageMargins left="0.25" right="0.25" top="0.22" bottom="0.24" header="0.27" footer="0.27"/>
  <pageSetup paperSize="5" scale="77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29</xdr:row>
                    <xdr:rowOff>0</xdr:rowOff>
                  </from>
                  <to>
                    <xdr:col>7</xdr:col>
                    <xdr:colOff>190500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9" workbookViewId="0">
      <selection activeCell="E10" sqref="E10"/>
    </sheetView>
  </sheetViews>
  <sheetFormatPr defaultRowHeight="12.75" x14ac:dyDescent="0.25"/>
  <cols>
    <col min="1" max="2" width="2.7109375" style="28" customWidth="1"/>
    <col min="3" max="3" width="25.7109375" style="49" customWidth="1"/>
    <col min="4" max="4" width="20.5703125" style="28" customWidth="1"/>
    <col min="5" max="5" width="7.7109375" style="49" customWidth="1"/>
    <col min="6" max="6" width="12.140625" style="28" customWidth="1"/>
    <col min="7" max="7" width="11.7109375" style="49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9" customFormat="1" ht="27" customHeight="1" x14ac:dyDescent="0.4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62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67</v>
      </c>
      <c r="O3" s="46"/>
      <c r="P3" s="46"/>
      <c r="Q3" s="81"/>
      <c r="T3" s="47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48"/>
      <c r="B5" s="48"/>
      <c r="R5" s="50"/>
    </row>
    <row r="6" spans="1:20" ht="15" customHeight="1" x14ac:dyDescent="0.25">
      <c r="A6" s="51"/>
      <c r="B6" s="51"/>
      <c r="C6" s="52"/>
      <c r="D6" s="53"/>
      <c r="E6" s="52"/>
      <c r="F6" s="53"/>
      <c r="G6" s="52"/>
    </row>
    <row r="7" spans="1:20" ht="15" customHeight="1" x14ac:dyDescent="0.25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2121</v>
      </c>
    </row>
    <row r="9" spans="1:20" ht="15" customHeight="1" x14ac:dyDescent="0.4">
      <c r="A9" s="51"/>
      <c r="B9" s="51"/>
      <c r="C9" s="83" t="s">
        <v>28</v>
      </c>
      <c r="D9" s="94" t="s">
        <v>34</v>
      </c>
      <c r="E9" s="62">
        <v>1828</v>
      </c>
      <c r="F9" s="59"/>
      <c r="G9" s="60"/>
      <c r="I9" s="28" t="s">
        <v>55</v>
      </c>
      <c r="J9" s="49">
        <f>SUM(E16:E18)</f>
        <v>2115</v>
      </c>
    </row>
    <row r="10" spans="1:20" ht="15" customHeight="1" x14ac:dyDescent="0.4">
      <c r="A10" s="48"/>
      <c r="B10" s="48"/>
      <c r="C10" s="61"/>
      <c r="D10" s="61" t="s">
        <v>24</v>
      </c>
      <c r="E10" s="76">
        <v>293</v>
      </c>
      <c r="F10" s="59"/>
      <c r="G10" s="60"/>
      <c r="I10" s="28" t="s">
        <v>59</v>
      </c>
      <c r="J10" s="49">
        <f>SUM(E26:E27)</f>
        <v>0</v>
      </c>
    </row>
    <row r="11" spans="1:20" ht="15" customHeight="1" x14ac:dyDescent="0.4">
      <c r="A11" s="51"/>
      <c r="B11" s="51"/>
      <c r="C11" s="61"/>
      <c r="D11" s="61"/>
      <c r="E11" s="76"/>
      <c r="F11" s="59"/>
      <c r="G11" s="60"/>
      <c r="I11" s="62"/>
      <c r="J11" s="76"/>
    </row>
    <row r="12" spans="1:20" ht="15" customHeight="1" x14ac:dyDescent="0.4">
      <c r="A12" s="51"/>
      <c r="B12" s="51"/>
      <c r="C12" s="61"/>
      <c r="D12" s="61"/>
      <c r="E12" s="76"/>
      <c r="F12" s="59"/>
      <c r="G12" s="60"/>
      <c r="I12" s="62"/>
      <c r="J12" s="76"/>
    </row>
    <row r="13" spans="1:20" ht="15" customHeight="1" x14ac:dyDescent="0.4">
      <c r="A13" s="51"/>
      <c r="B13" s="51"/>
      <c r="C13" s="61"/>
      <c r="D13" s="61"/>
      <c r="E13" s="76"/>
      <c r="F13" s="59"/>
      <c r="G13" s="60"/>
      <c r="I13" s="62"/>
      <c r="J13" s="76"/>
    </row>
    <row r="14" spans="1:20" ht="15" customHeight="1" x14ac:dyDescent="0.4">
      <c r="A14" s="51"/>
      <c r="B14" s="51"/>
      <c r="C14" s="61"/>
      <c r="D14" s="61"/>
      <c r="E14" s="76"/>
      <c r="F14" s="59"/>
      <c r="G14" s="60"/>
      <c r="I14" s="62"/>
      <c r="J14" s="76"/>
    </row>
    <row r="15" spans="1:20" ht="15" customHeight="1" x14ac:dyDescent="0.4">
      <c r="A15" s="51"/>
      <c r="B15" s="51"/>
      <c r="C15" s="61"/>
      <c r="D15" s="61"/>
      <c r="E15" s="76"/>
      <c r="F15" s="59"/>
      <c r="G15" s="60"/>
      <c r="I15" s="62"/>
      <c r="J15" s="76"/>
    </row>
    <row r="16" spans="1:20" ht="15" customHeight="1" x14ac:dyDescent="0.4">
      <c r="A16" s="51"/>
      <c r="B16" s="51"/>
      <c r="C16" s="84" t="s">
        <v>29</v>
      </c>
      <c r="D16" s="61" t="s">
        <v>63</v>
      </c>
      <c r="E16" s="76">
        <v>1115</v>
      </c>
      <c r="F16" s="90"/>
      <c r="G16" s="60"/>
      <c r="I16" s="62"/>
      <c r="J16" s="76"/>
    </row>
    <row r="17" spans="1:13" ht="15" customHeight="1" x14ac:dyDescent="0.4">
      <c r="A17" s="51"/>
      <c r="B17" s="51"/>
      <c r="C17" s="84"/>
      <c r="D17" s="61" t="s">
        <v>65</v>
      </c>
      <c r="E17" s="76">
        <v>645</v>
      </c>
      <c r="F17" s="90"/>
      <c r="G17" s="60"/>
      <c r="I17" s="62"/>
      <c r="J17" s="76"/>
    </row>
    <row r="18" spans="1:13" ht="15" customHeight="1" x14ac:dyDescent="0.25">
      <c r="A18" s="51"/>
      <c r="B18" s="51"/>
      <c r="C18" s="61"/>
      <c r="D18" s="61" t="s">
        <v>63</v>
      </c>
      <c r="E18" s="76">
        <v>355</v>
      </c>
      <c r="F18" s="90"/>
      <c r="G18" s="64"/>
      <c r="I18" s="62"/>
      <c r="J18" s="76"/>
    </row>
    <row r="19" spans="1:13" ht="15" customHeight="1" x14ac:dyDescent="0.25">
      <c r="A19" s="51"/>
      <c r="B19" s="51"/>
      <c r="C19" s="61"/>
      <c r="D19" s="61"/>
      <c r="E19" s="76"/>
      <c r="F19" s="63"/>
      <c r="G19" s="64"/>
    </row>
    <row r="20" spans="1:13" ht="15" customHeight="1" x14ac:dyDescent="0.4">
      <c r="A20" s="51"/>
      <c r="B20" s="51"/>
      <c r="C20" s="85"/>
      <c r="D20" s="86"/>
      <c r="E20" s="75"/>
      <c r="F20" s="63"/>
      <c r="G20" s="64"/>
    </row>
    <row r="21" spans="1:13" ht="15" customHeight="1" x14ac:dyDescent="0.25">
      <c r="A21" s="51"/>
      <c r="B21" s="51"/>
      <c r="C21" s="84" t="s">
        <v>68</v>
      </c>
      <c r="D21" s="61"/>
      <c r="E21" s="75" t="s">
        <v>17</v>
      </c>
      <c r="F21" s="63"/>
      <c r="G21" s="64"/>
    </row>
    <row r="22" spans="1:13" ht="15" customHeight="1" x14ac:dyDescent="0.25">
      <c r="A22" s="51"/>
      <c r="B22" s="51"/>
      <c r="C22" s="84"/>
      <c r="D22" s="61"/>
      <c r="E22" s="76"/>
      <c r="F22" s="63"/>
      <c r="G22" s="64"/>
    </row>
    <row r="23" spans="1:13" ht="15" customHeight="1" x14ac:dyDescent="0.4">
      <c r="A23" s="51"/>
      <c r="B23" s="51"/>
      <c r="C23" s="84"/>
      <c r="D23" s="61"/>
      <c r="E23" s="76"/>
      <c r="F23" s="63"/>
      <c r="G23" s="64"/>
      <c r="I23" s="88"/>
      <c r="J23" s="59"/>
      <c r="K23" s="75"/>
      <c r="L23" s="63"/>
      <c r="M23" s="91"/>
    </row>
    <row r="24" spans="1:13" ht="15" customHeight="1" x14ac:dyDescent="0.4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">
      <c r="A25" s="51"/>
      <c r="B25" s="51"/>
      <c r="C25" s="84" t="s">
        <v>27</v>
      </c>
      <c r="D25" s="61"/>
      <c r="E25" s="76"/>
      <c r="F25" s="63"/>
      <c r="G25" s="64"/>
      <c r="I25" s="88"/>
      <c r="J25" s="59"/>
      <c r="K25" s="75"/>
      <c r="L25" s="63"/>
    </row>
    <row r="26" spans="1:13" ht="15" customHeight="1" x14ac:dyDescent="0.25">
      <c r="A26" s="51"/>
      <c r="B26" s="51"/>
      <c r="C26" s="84"/>
      <c r="D26" s="92"/>
      <c r="E26" s="76"/>
      <c r="F26" s="63"/>
      <c r="G26" s="64"/>
    </row>
    <row r="27" spans="1:13" ht="15" customHeight="1" x14ac:dyDescent="0.25">
      <c r="A27" s="51"/>
      <c r="B27" s="51"/>
      <c r="C27" s="84"/>
      <c r="D27" s="92"/>
      <c r="E27" s="76"/>
      <c r="F27" s="63"/>
      <c r="G27" s="64"/>
    </row>
    <row r="28" spans="1:13" ht="15.75" x14ac:dyDescent="0.4">
      <c r="C28" s="65" t="s">
        <v>11</v>
      </c>
      <c r="D28" s="87"/>
      <c r="E28" s="66"/>
      <c r="F28" s="59"/>
      <c r="G28" s="67" t="s">
        <v>10</v>
      </c>
    </row>
    <row r="29" spans="1:13" ht="13.5" x14ac:dyDescent="0.25">
      <c r="C29" s="68">
        <v>45625</v>
      </c>
      <c r="D29" s="69"/>
      <c r="E29" s="70">
        <f>SUM(E9:E28)</f>
        <v>4236</v>
      </c>
      <c r="F29" s="69"/>
      <c r="G29" s="71">
        <f>C29-E29</f>
        <v>41389</v>
      </c>
    </row>
    <row r="31" spans="1:13" ht="13.5" x14ac:dyDescent="0.25">
      <c r="C31" s="89"/>
    </row>
  </sheetData>
  <pageMargins left="0.75" right="0.75" top="1" bottom="1" header="0.5" footer="0.5"/>
  <pageSetup paperSize="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opLeftCell="A5" zoomScaleNormal="100" workbookViewId="0">
      <selection activeCell="M3" sqref="M3"/>
    </sheetView>
  </sheetViews>
  <sheetFormatPr defaultRowHeight="12.75" x14ac:dyDescent="0.25"/>
  <cols>
    <col min="1" max="2" width="2.7109375" style="28" customWidth="1"/>
    <col min="3" max="3" width="25.7109375" style="49" customWidth="1"/>
    <col min="4" max="4" width="20.5703125" style="28" customWidth="1"/>
    <col min="5" max="5" width="7.7109375" style="49" customWidth="1"/>
    <col min="6" max="6" width="12.140625" style="28" bestFit="1" customWidth="1"/>
    <col min="7" max="7" width="11.7109375" style="49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9" customFormat="1" ht="27" customHeight="1" x14ac:dyDescent="0.4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21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64</v>
      </c>
      <c r="O3" s="46"/>
      <c r="P3" s="46"/>
      <c r="Q3" s="81"/>
      <c r="T3" s="47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48"/>
      <c r="B5" s="48"/>
      <c r="R5" s="50"/>
    </row>
    <row r="6" spans="1:20" ht="15" customHeight="1" x14ac:dyDescent="0.25">
      <c r="A6" s="51"/>
      <c r="B6" s="51"/>
      <c r="C6" s="52"/>
      <c r="D6" s="53"/>
      <c r="E6" s="52"/>
      <c r="F6" s="53"/>
      <c r="G6" s="52"/>
    </row>
    <row r="7" spans="1:20" ht="15" customHeight="1" x14ac:dyDescent="0.25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6819</v>
      </c>
    </row>
    <row r="9" spans="1:20" ht="15" customHeight="1" x14ac:dyDescent="0.4">
      <c r="A9" s="51"/>
      <c r="B9" s="51"/>
      <c r="C9" s="83" t="s">
        <v>28</v>
      </c>
      <c r="D9" s="61" t="s">
        <v>14</v>
      </c>
      <c r="E9" s="76">
        <v>800</v>
      </c>
      <c r="F9" s="59"/>
      <c r="G9" s="60"/>
      <c r="I9" s="28" t="s">
        <v>55</v>
      </c>
      <c r="J9" s="49">
        <f>SUM(E16:E18)</f>
        <v>25960</v>
      </c>
    </row>
    <row r="10" spans="1:20" ht="15" customHeight="1" x14ac:dyDescent="0.4">
      <c r="A10" s="48"/>
      <c r="B10" s="48"/>
      <c r="C10" s="61"/>
      <c r="D10" s="61" t="s">
        <v>18</v>
      </c>
      <c r="E10" s="76">
        <v>500</v>
      </c>
      <c r="F10" s="59"/>
      <c r="G10" s="60"/>
      <c r="I10" s="28" t="s">
        <v>59</v>
      </c>
      <c r="J10" s="49">
        <f>SUM(E26:E27)</f>
        <v>307</v>
      </c>
    </row>
    <row r="11" spans="1:20" ht="15" customHeight="1" x14ac:dyDescent="0.4">
      <c r="A11" s="51"/>
      <c r="B11" s="51"/>
      <c r="C11" s="61"/>
      <c r="D11" s="61" t="s">
        <v>25</v>
      </c>
      <c r="E11" s="76">
        <v>3000</v>
      </c>
      <c r="F11" s="59"/>
      <c r="G11" s="60"/>
      <c r="I11" s="62"/>
      <c r="J11" s="76"/>
    </row>
    <row r="12" spans="1:20" ht="15" customHeight="1" x14ac:dyDescent="0.4">
      <c r="A12" s="51"/>
      <c r="B12" s="51"/>
      <c r="C12" s="61"/>
      <c r="D12" s="61" t="s">
        <v>41</v>
      </c>
      <c r="E12" s="76">
        <v>442</v>
      </c>
      <c r="F12" s="59"/>
      <c r="G12" s="60"/>
      <c r="I12" s="62"/>
      <c r="J12" s="76"/>
    </row>
    <row r="13" spans="1:20" ht="15" customHeight="1" x14ac:dyDescent="0.4">
      <c r="A13" s="51"/>
      <c r="B13" s="51"/>
      <c r="C13" s="61"/>
      <c r="D13" s="61" t="s">
        <v>24</v>
      </c>
      <c r="E13" s="76">
        <v>1432</v>
      </c>
      <c r="F13" s="59"/>
      <c r="G13" s="60"/>
      <c r="I13" s="62"/>
      <c r="J13" s="76"/>
    </row>
    <row r="14" spans="1:20" ht="15" customHeight="1" x14ac:dyDescent="0.4">
      <c r="A14" s="51"/>
      <c r="B14" s="51"/>
      <c r="C14" s="61"/>
      <c r="D14" s="61" t="s">
        <v>58</v>
      </c>
      <c r="E14" s="76">
        <v>327</v>
      </c>
      <c r="F14" s="59"/>
      <c r="G14" s="60"/>
      <c r="I14" s="62"/>
      <c r="J14" s="76"/>
    </row>
    <row r="15" spans="1:20" ht="15" customHeight="1" x14ac:dyDescent="0.4">
      <c r="A15" s="51"/>
      <c r="B15" s="51"/>
      <c r="C15" s="61"/>
      <c r="D15" s="61" t="s">
        <v>42</v>
      </c>
      <c r="E15" s="76">
        <v>318</v>
      </c>
      <c r="F15" s="59"/>
      <c r="G15" s="60"/>
      <c r="I15" s="62"/>
      <c r="J15" s="76"/>
    </row>
    <row r="16" spans="1:20" ht="15" customHeight="1" x14ac:dyDescent="0.4">
      <c r="A16" s="51"/>
      <c r="B16" s="51"/>
      <c r="C16" s="84" t="s">
        <v>29</v>
      </c>
      <c r="D16" s="61" t="s">
        <v>20</v>
      </c>
      <c r="E16" s="76">
        <v>720</v>
      </c>
      <c r="F16" s="90"/>
      <c r="G16" s="60"/>
      <c r="I16" s="62"/>
      <c r="J16" s="76"/>
    </row>
    <row r="17" spans="1:13" ht="15" customHeight="1" x14ac:dyDescent="0.4">
      <c r="A17" s="51"/>
      <c r="B17" s="51"/>
      <c r="C17" s="84"/>
      <c r="D17" s="61" t="s">
        <v>31</v>
      </c>
      <c r="E17" s="76">
        <v>25000</v>
      </c>
      <c r="F17" s="90"/>
      <c r="G17" s="60"/>
      <c r="I17" s="62"/>
      <c r="J17" s="76"/>
    </row>
    <row r="18" spans="1:13" ht="15" customHeight="1" x14ac:dyDescent="0.25">
      <c r="A18" s="51"/>
      <c r="B18" s="51"/>
      <c r="C18" s="61"/>
      <c r="D18" s="61" t="s">
        <v>23</v>
      </c>
      <c r="E18" s="76">
        <v>240</v>
      </c>
      <c r="F18" s="90"/>
      <c r="G18" s="64"/>
      <c r="I18" s="62"/>
      <c r="J18" s="76"/>
    </row>
    <row r="19" spans="1:13" ht="15" customHeight="1" x14ac:dyDescent="0.25">
      <c r="A19" s="51"/>
      <c r="B19" s="51"/>
      <c r="C19" s="61"/>
      <c r="D19" s="61"/>
      <c r="E19" s="76"/>
      <c r="F19" s="63"/>
      <c r="G19" s="64"/>
    </row>
    <row r="20" spans="1:13" ht="15" customHeight="1" x14ac:dyDescent="0.4">
      <c r="A20" s="51"/>
      <c r="B20" s="51"/>
      <c r="C20" s="85"/>
      <c r="D20" s="86"/>
      <c r="E20" s="75"/>
      <c r="F20" s="63"/>
      <c r="G20" s="64"/>
    </row>
    <row r="21" spans="1:13" ht="15" customHeight="1" x14ac:dyDescent="0.25">
      <c r="A21" s="51"/>
      <c r="B21" s="51"/>
      <c r="C21" s="84" t="s">
        <v>26</v>
      </c>
      <c r="D21" s="61"/>
      <c r="E21" s="75" t="s">
        <v>17</v>
      </c>
      <c r="F21" s="63"/>
      <c r="G21" s="64"/>
    </row>
    <row r="22" spans="1:13" ht="15" customHeight="1" x14ac:dyDescent="0.25">
      <c r="A22" s="51"/>
      <c r="B22" s="51"/>
      <c r="C22" s="84"/>
      <c r="D22" s="61" t="s">
        <v>40</v>
      </c>
      <c r="E22" s="76">
        <v>805</v>
      </c>
      <c r="F22" s="63"/>
      <c r="G22" s="64"/>
    </row>
    <row r="23" spans="1:13" ht="15" customHeight="1" x14ac:dyDescent="0.4">
      <c r="A23" s="51"/>
      <c r="B23" s="51"/>
      <c r="C23" s="84"/>
      <c r="D23" s="61" t="s">
        <v>57</v>
      </c>
      <c r="E23" s="76">
        <v>307</v>
      </c>
      <c r="F23" s="63"/>
      <c r="G23" s="64"/>
      <c r="I23" s="88"/>
      <c r="J23" s="59"/>
      <c r="K23" s="75"/>
      <c r="L23" s="63"/>
      <c r="M23" s="91"/>
    </row>
    <row r="24" spans="1:13" ht="15" customHeight="1" x14ac:dyDescent="0.4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">
      <c r="A25" s="51"/>
      <c r="B25" s="51"/>
      <c r="C25" s="84" t="s">
        <v>27</v>
      </c>
      <c r="D25" s="61" t="s">
        <v>40</v>
      </c>
      <c r="E25" s="76">
        <v>805</v>
      </c>
      <c r="F25" s="63"/>
      <c r="G25" s="64"/>
      <c r="I25" s="88"/>
      <c r="J25" s="59"/>
      <c r="K25" s="75"/>
      <c r="L25" s="63"/>
    </row>
    <row r="26" spans="1:13" ht="15" customHeight="1" x14ac:dyDescent="0.25">
      <c r="A26" s="51"/>
      <c r="B26" s="51"/>
      <c r="C26" s="84"/>
      <c r="D26" s="92" t="s">
        <v>57</v>
      </c>
      <c r="E26" s="76">
        <v>307</v>
      </c>
      <c r="F26" s="63"/>
      <c r="G26" s="64"/>
    </row>
    <row r="27" spans="1:13" ht="15" customHeight="1" x14ac:dyDescent="0.25">
      <c r="A27" s="51"/>
      <c r="B27" s="51"/>
      <c r="C27" s="84"/>
      <c r="D27" s="92"/>
      <c r="E27" s="76"/>
      <c r="F27" s="63"/>
      <c r="G27" s="64"/>
    </row>
    <row r="28" spans="1:13" ht="15.75" x14ac:dyDescent="0.4">
      <c r="C28" s="65" t="s">
        <v>11</v>
      </c>
      <c r="D28" s="87"/>
      <c r="E28" s="66"/>
      <c r="F28" s="59"/>
      <c r="G28" s="67" t="s">
        <v>10</v>
      </c>
    </row>
    <row r="29" spans="1:13" ht="13.5" x14ac:dyDescent="0.25">
      <c r="C29" s="68">
        <v>45625</v>
      </c>
      <c r="D29" s="69"/>
      <c r="E29" s="70">
        <f>SUM(E9:E28)</f>
        <v>35003</v>
      </c>
      <c r="F29" s="69"/>
      <c r="G29" s="71">
        <f>C29-E29</f>
        <v>10622</v>
      </c>
    </row>
    <row r="31" spans="1:13" ht="13.5" x14ac:dyDescent="0.25">
      <c r="C31" s="89"/>
    </row>
  </sheetData>
  <pageMargins left="0.25" right="0.25" top="0.25" bottom="0.2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Hotlist - Identified </vt:lpstr>
      <vt:lpstr>Hotlist - Completed Q2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2001-04-25T21:13:26Z</cp:lastPrinted>
  <dcterms:created xsi:type="dcterms:W3CDTF">1999-10-18T12:36:30Z</dcterms:created>
  <dcterms:modified xsi:type="dcterms:W3CDTF">2014-09-04T08:21:44Z</dcterms:modified>
</cp:coreProperties>
</file>