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45" windowWidth="14940" windowHeight="9345"/>
  </bookViews>
  <sheets>
    <sheet name="Summary by Crop &amp; Issue Date" sheetId="1" r:id="rId1"/>
    <sheet name="Sheet2" sheetId="2" r:id="rId2"/>
    <sheet name="Sheet3" sheetId="3" r:id="rId3"/>
  </sheets>
  <definedNames>
    <definedName name="_xlnm.Print_Area" localSheetId="0">'Summary by Crop &amp; Issue Date'!$A$1:$I$62</definedName>
  </definedNames>
  <calcPr calcId="152511"/>
</workbook>
</file>

<file path=xl/calcChain.xml><?xml version="1.0" encoding="utf-8"?>
<calcChain xmlns="http://schemas.openxmlformats.org/spreadsheetml/2006/main">
  <c r="H8" i="1" l="1"/>
  <c r="D10" i="1"/>
  <c r="E10" i="1"/>
  <c r="F10" i="1"/>
  <c r="H10" i="1" s="1"/>
  <c r="I10" i="1" s="1"/>
  <c r="G10" i="1"/>
  <c r="D11" i="1"/>
  <c r="E11" i="1"/>
  <c r="F11" i="1"/>
  <c r="G11" i="1"/>
  <c r="H11" i="1"/>
  <c r="I11" i="1" s="1"/>
  <c r="D12" i="1"/>
  <c r="D56" i="1" s="1"/>
  <c r="E12" i="1"/>
  <c r="F12" i="1"/>
  <c r="G12" i="1"/>
  <c r="D13" i="1"/>
  <c r="H13" i="1" s="1"/>
  <c r="I13" i="1" s="1"/>
  <c r="E13" i="1"/>
  <c r="F13" i="1"/>
  <c r="F57" i="1" s="1"/>
  <c r="G13" i="1"/>
  <c r="H16" i="1"/>
  <c r="D18" i="1"/>
  <c r="E18" i="1"/>
  <c r="F18" i="1"/>
  <c r="G18" i="1"/>
  <c r="H18" i="1"/>
  <c r="I18" i="1" s="1"/>
  <c r="D19" i="1"/>
  <c r="H19" i="1" s="1"/>
  <c r="I19" i="1" s="1"/>
  <c r="E19" i="1"/>
  <c r="F19" i="1"/>
  <c r="G19" i="1"/>
  <c r="D20" i="1"/>
  <c r="H20" i="1" s="1"/>
  <c r="I20" i="1" s="1"/>
  <c r="E20" i="1"/>
  <c r="F20" i="1"/>
  <c r="G20" i="1"/>
  <c r="D21" i="1"/>
  <c r="E21" i="1"/>
  <c r="H21" i="1" s="1"/>
  <c r="I21" i="1" s="1"/>
  <c r="F21" i="1"/>
  <c r="G21" i="1"/>
  <c r="H24" i="1"/>
  <c r="D26" i="1"/>
  <c r="H26" i="1" s="1"/>
  <c r="I26" i="1" s="1"/>
  <c r="E26" i="1"/>
  <c r="F26" i="1"/>
  <c r="G26" i="1"/>
  <c r="D27" i="1"/>
  <c r="E27" i="1"/>
  <c r="F27" i="1"/>
  <c r="G27" i="1"/>
  <c r="H27" i="1"/>
  <c r="I27" i="1"/>
  <c r="D28" i="1"/>
  <c r="E28" i="1"/>
  <c r="F28" i="1"/>
  <c r="G28" i="1"/>
  <c r="H28" i="1"/>
  <c r="I28" i="1" s="1"/>
  <c r="D29" i="1"/>
  <c r="H29" i="1" s="1"/>
  <c r="I29" i="1" s="1"/>
  <c r="E29" i="1"/>
  <c r="F29" i="1"/>
  <c r="G29" i="1"/>
  <c r="H36" i="1"/>
  <c r="D38" i="1"/>
  <c r="H38" i="1" s="1"/>
  <c r="I38" i="1" s="1"/>
  <c r="E38" i="1"/>
  <c r="F38" i="1"/>
  <c r="F54" i="1" s="1"/>
  <c r="G38" i="1"/>
  <c r="G54" i="1" s="1"/>
  <c r="D39" i="1"/>
  <c r="E39" i="1"/>
  <c r="E55" i="1" s="1"/>
  <c r="F39" i="1"/>
  <c r="G39" i="1"/>
  <c r="H39" i="1"/>
  <c r="I39" i="1" s="1"/>
  <c r="D40" i="1"/>
  <c r="E40" i="1"/>
  <c r="E56" i="1" s="1"/>
  <c r="F40" i="1"/>
  <c r="G40" i="1"/>
  <c r="G56" i="1" s="1"/>
  <c r="D41" i="1"/>
  <c r="H41" i="1" s="1"/>
  <c r="I41" i="1" s="1"/>
  <c r="E41" i="1"/>
  <c r="E57" i="1" s="1"/>
  <c r="F41" i="1"/>
  <c r="G41" i="1"/>
  <c r="G57" i="1" s="1"/>
  <c r="H44" i="1"/>
  <c r="D46" i="1"/>
  <c r="H46" i="1" s="1"/>
  <c r="I46" i="1" s="1"/>
  <c r="E46" i="1"/>
  <c r="F46" i="1"/>
  <c r="G46" i="1"/>
  <c r="D47" i="1"/>
  <c r="H47" i="1" s="1"/>
  <c r="I47" i="1" s="1"/>
  <c r="E47" i="1"/>
  <c r="F47" i="1"/>
  <c r="G47" i="1"/>
  <c r="G55" i="1" s="1"/>
  <c r="D48" i="1"/>
  <c r="E48" i="1"/>
  <c r="F48" i="1"/>
  <c r="G48" i="1"/>
  <c r="H48" i="1"/>
  <c r="I48" i="1"/>
  <c r="D49" i="1"/>
  <c r="E49" i="1"/>
  <c r="F49" i="1"/>
  <c r="G49" i="1"/>
  <c r="H49" i="1"/>
  <c r="I49" i="1" s="1"/>
  <c r="D54" i="1"/>
  <c r="H54" i="1" s="1"/>
  <c r="I54" i="1" s="1"/>
  <c r="E54" i="1"/>
  <c r="D55" i="1"/>
  <c r="H55" i="1" s="1"/>
  <c r="I55" i="1" s="1"/>
  <c r="F55" i="1"/>
  <c r="F56" i="1"/>
  <c r="E58" i="1" l="1"/>
  <c r="I58" i="1"/>
  <c r="G58" i="1"/>
  <c r="F58" i="1"/>
  <c r="H56" i="1"/>
  <c r="I56" i="1" s="1"/>
  <c r="D57" i="1"/>
  <c r="H57" i="1" s="1"/>
  <c r="I57" i="1" s="1"/>
  <c r="H40" i="1"/>
  <c r="I40" i="1" s="1"/>
  <c r="H12" i="1"/>
  <c r="I12" i="1" s="1"/>
  <c r="D58" i="1" l="1"/>
  <c r="H58" i="1" s="1"/>
</calcChain>
</file>

<file path=xl/sharedStrings.xml><?xml version="1.0" encoding="utf-8"?>
<sst xmlns="http://schemas.openxmlformats.org/spreadsheetml/2006/main" count="100" uniqueCount="28">
  <si>
    <t>Rice</t>
  </si>
  <si>
    <t>Quarterly Distribution</t>
  </si>
  <si>
    <t>Pollutants</t>
  </si>
  <si>
    <t>Total (lbs)</t>
  </si>
  <si>
    <t>%Phase</t>
  </si>
  <si>
    <t>1st Qtr</t>
  </si>
  <si>
    <t>2nd Qtr</t>
  </si>
  <si>
    <t>3rd Qtr</t>
  </si>
  <si>
    <t>4th Qtr</t>
  </si>
  <si>
    <t>Total (tons)</t>
  </si>
  <si>
    <t>ROG</t>
  </si>
  <si>
    <t>NOx</t>
  </si>
  <si>
    <t>SOx</t>
  </si>
  <si>
    <t>PM10</t>
  </si>
  <si>
    <t>Safflower</t>
  </si>
  <si>
    <t>Total Pollutants</t>
  </si>
  <si>
    <t>Application Date of August 1998</t>
  </si>
  <si>
    <t>Calculated using the new emission factors</t>
  </si>
  <si>
    <t>Wheat</t>
  </si>
  <si>
    <t>February 2001 Issue Date</t>
  </si>
  <si>
    <t>July 2000 Issue Date</t>
  </si>
  <si>
    <t>Totals</t>
  </si>
  <si>
    <t>Colusa County, California</t>
  </si>
  <si>
    <t>Poundstone Family Emissions by Quarter minus 5%</t>
  </si>
  <si>
    <r>
      <t>"% Phase"</t>
    </r>
    <r>
      <rPr>
        <sz val="10"/>
        <rFont val="Verdana"/>
        <family val="2"/>
      </rPr>
      <t xml:space="preserve"> - reflects EPA's phase down of Rice credits.</t>
    </r>
  </si>
  <si>
    <t>When credits are moved to a non-attainment area, Rice tonnage</t>
  </si>
  <si>
    <t>is reduced to 38% based on our application date of August 1998.</t>
  </si>
  <si>
    <t>accounted for 5% bank 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</si>
</sst>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9"/>
      <name val="Verdana"/>
    </font>
    <font>
      <b/>
      <sz val="10"/>
      <name val="Verdana"/>
      <family val="2"/>
    </font>
    <font>
      <b/>
      <sz val="12"/>
      <name val="Verdana"/>
      <family val="2"/>
    </font>
    <font>
      <sz val="10"/>
      <name val="Verdana"/>
      <family val="2"/>
    </font>
    <font>
      <b/>
      <i/>
      <sz val="11"/>
      <name val="Verdana"/>
      <family val="2"/>
    </font>
    <font>
      <b/>
      <i/>
      <sz val="12"/>
      <name val="Verdana"/>
      <family val="2"/>
    </font>
    <font>
      <sz val="9"/>
      <name val="Verdana"/>
      <family val="2"/>
    </font>
    <font>
      <b/>
      <sz val="11"/>
      <name val="Verdana"/>
      <family val="2"/>
    </font>
    <font>
      <sz val="11"/>
      <name val="Verdana"/>
      <family val="2"/>
    </font>
  </fonts>
  <fills count="2">
    <fill>
      <patternFill patternType="none"/>
    </fill>
    <fill>
      <patternFill patternType="gray125"/>
    </fill>
  </fills>
  <borders count="4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/>
    <xf numFmtId="3" fontId="1" fillId="0" borderId="1" xfId="0" applyNumberFormat="1" applyFont="1" applyBorder="1" applyAlignment="1">
      <alignment horizontal="center"/>
    </xf>
    <xf numFmtId="40" fontId="1" fillId="0" borderId="2" xfId="0" applyNumberFormat="1" applyFont="1" applyBorder="1" applyAlignment="1">
      <alignment horizontal="center"/>
    </xf>
    <xf numFmtId="40" fontId="1" fillId="0" borderId="3" xfId="0" applyNumberFormat="1" applyFont="1" applyBorder="1" applyAlignment="1">
      <alignment horizontal="center"/>
    </xf>
    <xf numFmtId="40" fontId="1" fillId="0" borderId="4" xfId="0" applyNumberFormat="1" applyFont="1" applyBorder="1" applyAlignment="1">
      <alignment horizontal="center"/>
    </xf>
    <xf numFmtId="40" fontId="1" fillId="0" borderId="5" xfId="0" applyNumberFormat="1" applyFont="1" applyBorder="1" applyAlignment="1"/>
    <xf numFmtId="0" fontId="3" fillId="0" borderId="6" xfId="0" applyFont="1" applyBorder="1" applyAlignment="1"/>
    <xf numFmtId="0" fontId="1" fillId="0" borderId="7" xfId="0" applyFont="1" applyBorder="1" applyAlignment="1"/>
    <xf numFmtId="3" fontId="1" fillId="0" borderId="8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/>
    <xf numFmtId="3" fontId="3" fillId="0" borderId="15" xfId="0" applyNumberFormat="1" applyFont="1" applyBorder="1" applyAlignment="1"/>
    <xf numFmtId="9" fontId="3" fillId="0" borderId="16" xfId="0" applyNumberFormat="1" applyFont="1" applyBorder="1" applyAlignment="1"/>
    <xf numFmtId="38" fontId="3" fillId="0" borderId="17" xfId="0" applyNumberFormat="1" applyFont="1" applyBorder="1" applyAlignment="1"/>
    <xf numFmtId="38" fontId="3" fillId="0" borderId="15" xfId="0" applyNumberFormat="1" applyFont="1" applyBorder="1" applyAlignment="1"/>
    <xf numFmtId="38" fontId="3" fillId="0" borderId="18" xfId="0" applyNumberFormat="1" applyFont="1" applyBorder="1" applyAlignment="1"/>
    <xf numFmtId="38" fontId="3" fillId="0" borderId="19" xfId="0" applyNumberFormat="1" applyFont="1" applyBorder="1" applyAlignment="1"/>
    <xf numFmtId="4" fontId="3" fillId="0" borderId="20" xfId="0" applyNumberFormat="1" applyFont="1" applyBorder="1" applyAlignment="1"/>
    <xf numFmtId="0" fontId="1" fillId="0" borderId="21" xfId="0" applyFont="1" applyBorder="1" applyAlignment="1"/>
    <xf numFmtId="3" fontId="3" fillId="0" borderId="22" xfId="0" applyNumberFormat="1" applyFont="1" applyBorder="1" applyAlignment="1"/>
    <xf numFmtId="9" fontId="3" fillId="0" borderId="23" xfId="0" applyNumberFormat="1" applyFont="1" applyBorder="1" applyAlignment="1"/>
    <xf numFmtId="38" fontId="3" fillId="0" borderId="24" xfId="0" applyNumberFormat="1" applyFont="1" applyBorder="1" applyAlignment="1"/>
    <xf numFmtId="38" fontId="3" fillId="0" borderId="22" xfId="0" applyNumberFormat="1" applyFont="1" applyBorder="1" applyAlignment="1"/>
    <xf numFmtId="38" fontId="3" fillId="0" borderId="25" xfId="0" applyNumberFormat="1" applyFont="1" applyBorder="1" applyAlignment="1"/>
    <xf numFmtId="38" fontId="3" fillId="0" borderId="26" xfId="0" applyNumberFormat="1" applyFont="1" applyBorder="1" applyAlignment="1"/>
    <xf numFmtId="4" fontId="3" fillId="0" borderId="27" xfId="0" applyNumberFormat="1" applyFont="1" applyBorder="1" applyAlignment="1"/>
    <xf numFmtId="0" fontId="1" fillId="0" borderId="28" xfId="0" applyFont="1" applyBorder="1" applyAlignment="1"/>
    <xf numFmtId="3" fontId="3" fillId="0" borderId="29" xfId="0" applyNumberFormat="1" applyFont="1" applyBorder="1" applyAlignment="1"/>
    <xf numFmtId="9" fontId="3" fillId="0" borderId="30" xfId="0" applyNumberFormat="1" applyFont="1" applyBorder="1" applyAlignment="1"/>
    <xf numFmtId="38" fontId="3" fillId="0" borderId="31" xfId="0" applyNumberFormat="1" applyFont="1" applyBorder="1" applyAlignment="1"/>
    <xf numFmtId="38" fontId="3" fillId="0" borderId="29" xfId="0" applyNumberFormat="1" applyFont="1" applyBorder="1" applyAlignment="1"/>
    <xf numFmtId="38" fontId="3" fillId="0" borderId="32" xfId="0" applyNumberFormat="1" applyFont="1" applyBorder="1" applyAlignment="1"/>
    <xf numFmtId="38" fontId="3" fillId="0" borderId="33" xfId="0" applyNumberFormat="1" applyFont="1" applyBorder="1" applyAlignment="1"/>
    <xf numFmtId="4" fontId="3" fillId="0" borderId="34" xfId="0" applyNumberFormat="1" applyFont="1" applyBorder="1" applyAlignment="1"/>
    <xf numFmtId="0" fontId="1" fillId="0" borderId="0" xfId="0" applyFont="1" applyAlignment="1"/>
    <xf numFmtId="3" fontId="3" fillId="0" borderId="0" xfId="0" applyNumberFormat="1" applyFont="1" applyAlignment="1"/>
    <xf numFmtId="9" fontId="3" fillId="0" borderId="0" xfId="0" applyNumberFormat="1" applyFont="1" applyAlignment="1"/>
    <xf numFmtId="4" fontId="3" fillId="0" borderId="0" xfId="0" applyNumberFormat="1" applyFont="1" applyAlignment="1"/>
    <xf numFmtId="40" fontId="1" fillId="0" borderId="2" xfId="0" applyNumberFormat="1" applyFont="1" applyBorder="1" applyAlignment="1"/>
    <xf numFmtId="40" fontId="1" fillId="0" borderId="3" xfId="0" applyNumberFormat="1" applyFont="1" applyBorder="1" applyAlignment="1"/>
    <xf numFmtId="40" fontId="1" fillId="0" borderId="4" xfId="0" applyNumberFormat="1" applyFont="1" applyBorder="1" applyAlignment="1"/>
    <xf numFmtId="0" fontId="1" fillId="0" borderId="35" xfId="0" applyFont="1" applyBorder="1" applyAlignment="1"/>
    <xf numFmtId="3" fontId="3" fillId="0" borderId="36" xfId="0" applyNumberFormat="1" applyFont="1" applyBorder="1" applyAlignment="1"/>
    <xf numFmtId="9" fontId="3" fillId="0" borderId="37" xfId="0" applyNumberFormat="1" applyFont="1" applyBorder="1" applyAlignment="1"/>
    <xf numFmtId="38" fontId="3" fillId="0" borderId="38" xfId="0" applyNumberFormat="1" applyFont="1" applyBorder="1" applyAlignment="1"/>
    <xf numFmtId="4" fontId="3" fillId="0" borderId="39" xfId="0" applyNumberFormat="1" applyFont="1" applyBorder="1" applyAlignment="1"/>
    <xf numFmtId="3" fontId="1" fillId="0" borderId="40" xfId="0" applyNumberFormat="1" applyFont="1" applyBorder="1" applyAlignment="1">
      <alignment horizontal="center"/>
    </xf>
    <xf numFmtId="40" fontId="1" fillId="0" borderId="41" xfId="0" applyNumberFormat="1" applyFont="1" applyBorder="1" applyAlignment="1"/>
    <xf numFmtId="0" fontId="3" fillId="0" borderId="1" xfId="0" applyFont="1" applyBorder="1" applyAlignment="1"/>
    <xf numFmtId="3" fontId="1" fillId="0" borderId="0" xfId="0" applyNumberFormat="1" applyFont="1" applyAlignment="1"/>
    <xf numFmtId="0" fontId="1" fillId="0" borderId="42" xfId="0" applyFont="1" applyBorder="1" applyAlignment="1"/>
    <xf numFmtId="3" fontId="1" fillId="0" borderId="43" xfId="0" applyNumberFormat="1" applyFont="1" applyBorder="1" applyAlignment="1"/>
    <xf numFmtId="3" fontId="3" fillId="0" borderId="17" xfId="0" applyNumberFormat="1" applyFont="1" applyBorder="1" applyAlignment="1"/>
    <xf numFmtId="3" fontId="3" fillId="0" borderId="18" xfId="0" applyNumberFormat="1" applyFont="1" applyBorder="1" applyAlignment="1"/>
    <xf numFmtId="3" fontId="3" fillId="0" borderId="19" xfId="0" applyNumberFormat="1" applyFont="1" applyBorder="1" applyAlignment="1"/>
    <xf numFmtId="3" fontId="1" fillId="0" borderId="44" xfId="0" applyNumberFormat="1" applyFont="1" applyBorder="1" applyAlignment="1"/>
    <xf numFmtId="3" fontId="3" fillId="0" borderId="24" xfId="0" applyNumberFormat="1" applyFont="1" applyBorder="1" applyAlignment="1"/>
    <xf numFmtId="3" fontId="3" fillId="0" borderId="25" xfId="0" applyNumberFormat="1" applyFont="1" applyBorder="1" applyAlignment="1"/>
    <xf numFmtId="3" fontId="3" fillId="0" borderId="26" xfId="0" applyNumberFormat="1" applyFont="1" applyBorder="1" applyAlignment="1"/>
    <xf numFmtId="3" fontId="1" fillId="0" borderId="45" xfId="0" applyNumberFormat="1" applyFont="1" applyBorder="1" applyAlignment="1"/>
    <xf numFmtId="3" fontId="3" fillId="0" borderId="31" xfId="0" applyNumberFormat="1" applyFont="1" applyBorder="1" applyAlignment="1"/>
    <xf numFmtId="3" fontId="3" fillId="0" borderId="32" xfId="0" applyNumberFormat="1" applyFont="1" applyBorder="1" applyAlignment="1"/>
    <xf numFmtId="3" fontId="3" fillId="0" borderId="33" xfId="0" applyNumberFormat="1" applyFont="1" applyBorder="1" applyAlignment="1"/>
    <xf numFmtId="4" fontId="1" fillId="0" borderId="0" xfId="0" applyNumberFormat="1" applyFont="1" applyAlignment="1"/>
    <xf numFmtId="0" fontId="6" fillId="0" borderId="0" xfId="0" applyFont="1"/>
    <xf numFmtId="0" fontId="8" fillId="0" borderId="0" xfId="0" applyFont="1" applyAlignment="1"/>
    <xf numFmtId="3" fontId="1" fillId="0" borderId="5" xfId="0" applyNumberFormat="1" applyFont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3" fontId="5" fillId="0" borderId="46" xfId="0" applyNumberFormat="1" applyFont="1" applyBorder="1" applyAlignment="1">
      <alignment horizontal="center"/>
    </xf>
    <xf numFmtId="3" fontId="5" fillId="0" borderId="47" xfId="0" applyNumberFormat="1" applyFont="1" applyBorder="1" applyAlignment="1">
      <alignment horizontal="center"/>
    </xf>
    <xf numFmtId="3" fontId="5" fillId="0" borderId="48" xfId="0" applyNumberFormat="1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1" fillId="0" borderId="4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topLeftCell="A38" zoomScaleNormal="100" workbookViewId="0">
      <selection activeCell="A63" sqref="A63"/>
    </sheetView>
  </sheetViews>
  <sheetFormatPr defaultRowHeight="15.95" customHeight="1" x14ac:dyDescent="0.2"/>
  <cols>
    <col min="1" max="1" width="11.125" style="2" customWidth="1"/>
    <col min="2" max="2" width="11.125" style="42" customWidth="1"/>
    <col min="3" max="3" width="10.25" style="2" customWidth="1"/>
    <col min="4" max="8" width="11.625" style="2" customWidth="1"/>
    <col min="9" max="9" width="12.625" style="2" customWidth="1"/>
    <col min="10" max="16384" width="9" style="2"/>
  </cols>
  <sheetData>
    <row r="1" spans="1:9" ht="18.95" customHeight="1" x14ac:dyDescent="0.2">
      <c r="A1" s="82" t="s">
        <v>23</v>
      </c>
      <c r="B1" s="82"/>
      <c r="C1" s="82"/>
      <c r="D1" s="82"/>
      <c r="E1" s="82"/>
      <c r="F1" s="82"/>
      <c r="G1" s="82"/>
      <c r="H1" s="82"/>
      <c r="I1" s="82"/>
    </row>
    <row r="2" spans="1:9" ht="18.95" customHeight="1" x14ac:dyDescent="0.2">
      <c r="A2" s="81" t="s">
        <v>19</v>
      </c>
      <c r="B2" s="81"/>
      <c r="C2" s="81"/>
      <c r="D2" s="81"/>
      <c r="E2" s="81"/>
      <c r="F2" s="81"/>
      <c r="G2" s="81"/>
      <c r="H2" s="81"/>
      <c r="I2" s="81"/>
    </row>
    <row r="3" spans="1:9" ht="18.95" customHeight="1" x14ac:dyDescent="0.2">
      <c r="A3" s="81" t="s">
        <v>22</v>
      </c>
      <c r="B3" s="81"/>
      <c r="C3" s="81"/>
      <c r="D3" s="81"/>
      <c r="E3" s="81"/>
      <c r="F3" s="81"/>
      <c r="G3" s="81"/>
      <c r="H3" s="81"/>
      <c r="I3" s="81"/>
    </row>
    <row r="4" spans="1:9" ht="18.95" customHeight="1" x14ac:dyDescent="0.2">
      <c r="A4" s="1"/>
      <c r="B4" s="1"/>
      <c r="C4" s="1"/>
      <c r="D4" s="1"/>
      <c r="E4" s="1"/>
      <c r="F4" s="1"/>
      <c r="G4" s="1"/>
      <c r="H4" s="1"/>
      <c r="I4" s="1"/>
    </row>
    <row r="5" spans="1:9" ht="18.95" customHeight="1" x14ac:dyDescent="0.2">
      <c r="A5" s="1"/>
      <c r="B5" s="1"/>
      <c r="C5" s="1"/>
      <c r="D5" s="1"/>
      <c r="E5" s="1"/>
      <c r="F5" s="1"/>
      <c r="G5" s="1"/>
      <c r="H5" s="1"/>
      <c r="I5" s="1"/>
    </row>
    <row r="6" spans="1:9" ht="18.95" customHeight="1" thickBot="1" x14ac:dyDescent="0.25">
      <c r="A6" s="1"/>
      <c r="B6" s="1"/>
      <c r="C6" s="1"/>
      <c r="D6" s="1"/>
      <c r="E6" s="1"/>
      <c r="F6" s="1"/>
      <c r="G6" s="1"/>
      <c r="H6" s="1"/>
      <c r="I6" s="1"/>
    </row>
    <row r="7" spans="1:9" ht="17.100000000000001" customHeight="1" thickBot="1" x14ac:dyDescent="0.25">
      <c r="A7" s="78" t="s">
        <v>0</v>
      </c>
      <c r="B7" s="79"/>
      <c r="C7" s="79"/>
      <c r="D7" s="79"/>
      <c r="E7" s="79"/>
      <c r="F7" s="79"/>
      <c r="G7" s="79"/>
      <c r="H7" s="79"/>
      <c r="I7" s="80"/>
    </row>
    <row r="8" spans="1:9" ht="17.100000000000001" customHeight="1" thickBot="1" x14ac:dyDescent="0.25">
      <c r="A8" s="73" t="s">
        <v>1</v>
      </c>
      <c r="B8" s="74"/>
      <c r="C8" s="3"/>
      <c r="D8" s="4">
        <v>0.31</v>
      </c>
      <c r="E8" s="5">
        <v>0.25</v>
      </c>
      <c r="F8" s="5">
        <v>0.1</v>
      </c>
      <c r="G8" s="6">
        <v>0.34</v>
      </c>
      <c r="H8" s="7">
        <f>SUM(D8:G8)</f>
        <v>1</v>
      </c>
      <c r="I8" s="8"/>
    </row>
    <row r="9" spans="1:9" ht="18" customHeight="1" thickTop="1" thickBot="1" x14ac:dyDescent="0.25">
      <c r="A9" s="9" t="s">
        <v>2</v>
      </c>
      <c r="B9" s="10" t="s">
        <v>3</v>
      </c>
      <c r="C9" s="11" t="s">
        <v>4</v>
      </c>
      <c r="D9" s="12" t="s">
        <v>5</v>
      </c>
      <c r="E9" s="13" t="s">
        <v>6</v>
      </c>
      <c r="F9" s="13" t="s">
        <v>7</v>
      </c>
      <c r="G9" s="14" t="s">
        <v>8</v>
      </c>
      <c r="H9" s="15" t="s">
        <v>3</v>
      </c>
      <c r="I9" s="16" t="s">
        <v>9</v>
      </c>
    </row>
    <row r="10" spans="1:9" ht="15.95" customHeight="1" x14ac:dyDescent="0.2">
      <c r="A10" s="17" t="s">
        <v>10</v>
      </c>
      <c r="B10" s="18">
        <v>28760.584999999999</v>
      </c>
      <c r="C10" s="19">
        <v>1</v>
      </c>
      <c r="D10" s="20">
        <f>D8*B10*C10</f>
        <v>8915.7813499999993</v>
      </c>
      <c r="E10" s="21">
        <f>E8*B10*C10</f>
        <v>7190.1462499999998</v>
      </c>
      <c r="F10" s="21">
        <f>F8*B10*C10</f>
        <v>2876.0585000000001</v>
      </c>
      <c r="G10" s="22">
        <f>G8*B10*C10</f>
        <v>9778.5989000000009</v>
      </c>
      <c r="H10" s="23">
        <f>D10+E10+F10+G10</f>
        <v>28760.584999999999</v>
      </c>
      <c r="I10" s="24">
        <f>H10/2000</f>
        <v>14.380292499999999</v>
      </c>
    </row>
    <row r="11" spans="1:9" ht="15.95" customHeight="1" x14ac:dyDescent="0.2">
      <c r="A11" s="25" t="s">
        <v>11</v>
      </c>
      <c r="B11" s="26">
        <v>31819.965</v>
      </c>
      <c r="C11" s="27">
        <v>1</v>
      </c>
      <c r="D11" s="28">
        <f>D8*B11*C11</f>
        <v>9864.1891500000002</v>
      </c>
      <c r="E11" s="29">
        <f>E8*B11*C11</f>
        <v>7954.99125</v>
      </c>
      <c r="F11" s="29">
        <f>F8*B11*C11</f>
        <v>3181.9965000000002</v>
      </c>
      <c r="G11" s="30">
        <f>G8*B11*C11</f>
        <v>10818.788100000002</v>
      </c>
      <c r="H11" s="31">
        <f>D11+E11+F11+G11</f>
        <v>31819.965000000004</v>
      </c>
      <c r="I11" s="32">
        <f>H11/2000</f>
        <v>15.909982500000002</v>
      </c>
    </row>
    <row r="12" spans="1:9" ht="15.95" customHeight="1" x14ac:dyDescent="0.2">
      <c r="A12" s="25" t="s">
        <v>12</v>
      </c>
      <c r="B12" s="26">
        <v>6731.32</v>
      </c>
      <c r="C12" s="27">
        <v>1</v>
      </c>
      <c r="D12" s="28">
        <f>D8*B12*C12</f>
        <v>2086.7091999999998</v>
      </c>
      <c r="E12" s="29">
        <f>E8*B12*C12</f>
        <v>1682.83</v>
      </c>
      <c r="F12" s="29">
        <f>F8*B12*C12</f>
        <v>673.13200000000006</v>
      </c>
      <c r="G12" s="30">
        <f>G8*B12*C12</f>
        <v>2288.6487999999999</v>
      </c>
      <c r="H12" s="31">
        <f>D12+E12+F12+G12</f>
        <v>6731.32</v>
      </c>
      <c r="I12" s="32">
        <f>H12/2000</f>
        <v>3.3656599999999997</v>
      </c>
    </row>
    <row r="13" spans="1:9" ht="15.95" customHeight="1" thickBot="1" x14ac:dyDescent="0.25">
      <c r="A13" s="33" t="s">
        <v>13</v>
      </c>
      <c r="B13" s="34">
        <v>38551.19</v>
      </c>
      <c r="C13" s="35">
        <v>1</v>
      </c>
      <c r="D13" s="36">
        <f>D8*B13*C13</f>
        <v>11950.868900000001</v>
      </c>
      <c r="E13" s="37">
        <f>E8*B13*C13</f>
        <v>9637.7975000000006</v>
      </c>
      <c r="F13" s="37">
        <f>F8*B13*C13</f>
        <v>3855.1190000000006</v>
      </c>
      <c r="G13" s="38">
        <f>G8*B13*C13</f>
        <v>13107.404600000002</v>
      </c>
      <c r="H13" s="39">
        <f>D13+E13+F13+G13</f>
        <v>38551.19</v>
      </c>
      <c r="I13" s="40">
        <f>H13/2000</f>
        <v>19.275595000000003</v>
      </c>
    </row>
    <row r="14" spans="1:9" ht="15.95" customHeight="1" thickTop="1" thickBot="1" x14ac:dyDescent="0.25">
      <c r="A14" s="41"/>
      <c r="C14" s="43"/>
      <c r="I14" s="44"/>
    </row>
    <row r="15" spans="1:9" ht="17.100000000000001" customHeight="1" thickBot="1" x14ac:dyDescent="0.25">
      <c r="A15" s="78" t="s">
        <v>14</v>
      </c>
      <c r="B15" s="79"/>
      <c r="C15" s="79"/>
      <c r="D15" s="79"/>
      <c r="E15" s="79"/>
      <c r="F15" s="79"/>
      <c r="G15" s="79"/>
      <c r="H15" s="79"/>
      <c r="I15" s="80"/>
    </row>
    <row r="16" spans="1:9" ht="15.95" customHeight="1" thickBot="1" x14ac:dyDescent="0.25">
      <c r="A16" s="73" t="s">
        <v>1</v>
      </c>
      <c r="B16" s="74"/>
      <c r="C16" s="3"/>
      <c r="D16" s="45">
        <v>0.01</v>
      </c>
      <c r="E16" s="46">
        <v>0</v>
      </c>
      <c r="F16" s="46">
        <v>0.99</v>
      </c>
      <c r="G16" s="47">
        <v>0</v>
      </c>
      <c r="H16" s="7">
        <f>SUM(D16:G16)</f>
        <v>1</v>
      </c>
      <c r="I16" s="8"/>
    </row>
    <row r="17" spans="1:9" ht="18" customHeight="1" thickTop="1" thickBot="1" x14ac:dyDescent="0.25">
      <c r="A17" s="9" t="s">
        <v>2</v>
      </c>
      <c r="B17" s="10" t="s">
        <v>3</v>
      </c>
      <c r="C17" s="11" t="s">
        <v>4</v>
      </c>
      <c r="D17" s="12" t="s">
        <v>5</v>
      </c>
      <c r="E17" s="13" t="s">
        <v>6</v>
      </c>
      <c r="F17" s="13" t="s">
        <v>7</v>
      </c>
      <c r="G17" s="14" t="s">
        <v>8</v>
      </c>
      <c r="H17" s="15" t="s">
        <v>3</v>
      </c>
      <c r="I17" s="16" t="s">
        <v>9</v>
      </c>
    </row>
    <row r="18" spans="1:9" ht="15.95" customHeight="1" x14ac:dyDescent="0.2">
      <c r="A18" s="17" t="s">
        <v>10</v>
      </c>
      <c r="B18" s="18">
        <v>7491.0349999999989</v>
      </c>
      <c r="C18" s="19">
        <v>1</v>
      </c>
      <c r="D18" s="20">
        <f>D16*B18*C18</f>
        <v>74.910349999999994</v>
      </c>
      <c r="E18" s="21">
        <f>E16*B18*C18</f>
        <v>0</v>
      </c>
      <c r="F18" s="21">
        <f>F16*B18*C18</f>
        <v>7416.1246499999988</v>
      </c>
      <c r="G18" s="22">
        <f>G16*B18*C18</f>
        <v>0</v>
      </c>
      <c r="H18" s="23">
        <f>D18+E18+F18+G18</f>
        <v>7491.0349999999989</v>
      </c>
      <c r="I18" s="24">
        <f>H18/2000</f>
        <v>3.7455174999999996</v>
      </c>
    </row>
    <row r="19" spans="1:9" ht="15.95" customHeight="1" x14ac:dyDescent="0.2">
      <c r="A19" s="25" t="s">
        <v>11</v>
      </c>
      <c r="B19" s="26">
        <v>5576.9750000000004</v>
      </c>
      <c r="C19" s="27">
        <v>1</v>
      </c>
      <c r="D19" s="28">
        <f>D16*B19*C19</f>
        <v>55.769750000000002</v>
      </c>
      <c r="E19" s="29">
        <f>E16*B19*C19</f>
        <v>0</v>
      </c>
      <c r="F19" s="29">
        <f>F16*B19*C19</f>
        <v>5521.20525</v>
      </c>
      <c r="G19" s="30">
        <f>G16*B19*C19</f>
        <v>0</v>
      </c>
      <c r="H19" s="31">
        <f>D19+E19+F19+G19</f>
        <v>5576.9750000000004</v>
      </c>
      <c r="I19" s="32">
        <f>H19/2000</f>
        <v>2.7884875</v>
      </c>
    </row>
    <row r="20" spans="1:9" ht="15.95" customHeight="1" x14ac:dyDescent="0.2">
      <c r="A20" s="25" t="s">
        <v>12</v>
      </c>
      <c r="B20" s="26">
        <v>1099.4349999999999</v>
      </c>
      <c r="C20" s="27">
        <v>1</v>
      </c>
      <c r="D20" s="28">
        <f>D16*B20*C20</f>
        <v>10.994349999999999</v>
      </c>
      <c r="E20" s="29">
        <f>E16*B20*C20</f>
        <v>0</v>
      </c>
      <c r="F20" s="29">
        <f>F16*B20*C20</f>
        <v>1088.44065</v>
      </c>
      <c r="G20" s="30">
        <f>G16*B20*C20</f>
        <v>0</v>
      </c>
      <c r="H20" s="31">
        <f>D20+E20+F20+G20</f>
        <v>1099.4349999999999</v>
      </c>
      <c r="I20" s="32">
        <f>H20/2000</f>
        <v>0.54971749999999997</v>
      </c>
    </row>
    <row r="21" spans="1:9" ht="15.95" customHeight="1" thickBot="1" x14ac:dyDescent="0.25">
      <c r="A21" s="33" t="s">
        <v>13</v>
      </c>
      <c r="B21" s="34">
        <v>9552.9149999999991</v>
      </c>
      <c r="C21" s="35">
        <v>1</v>
      </c>
      <c r="D21" s="36">
        <f>D16*B21*C21</f>
        <v>95.529149999999987</v>
      </c>
      <c r="E21" s="37">
        <f>E16*B21*C21</f>
        <v>0</v>
      </c>
      <c r="F21" s="37">
        <f>F16*B21*C21</f>
        <v>9457.3858499999988</v>
      </c>
      <c r="G21" s="38">
        <f>G16*B21*C21</f>
        <v>0</v>
      </c>
      <c r="H21" s="39">
        <f>D21+E21+F21+G21</f>
        <v>9552.9149999999991</v>
      </c>
      <c r="I21" s="40">
        <f>H21/2000</f>
        <v>4.7764574999999994</v>
      </c>
    </row>
    <row r="22" spans="1:9" ht="15.95" customHeight="1" thickTop="1" thickBot="1" x14ac:dyDescent="0.25">
      <c r="A22" s="41"/>
      <c r="C22" s="43"/>
      <c r="I22" s="44"/>
    </row>
    <row r="23" spans="1:9" ht="17.100000000000001" customHeight="1" thickBot="1" x14ac:dyDescent="0.25">
      <c r="A23" s="78" t="s">
        <v>18</v>
      </c>
      <c r="B23" s="79"/>
      <c r="C23" s="79"/>
      <c r="D23" s="79"/>
      <c r="E23" s="79"/>
      <c r="F23" s="79"/>
      <c r="G23" s="79"/>
      <c r="H23" s="79"/>
      <c r="I23" s="80"/>
    </row>
    <row r="24" spans="1:9" ht="15.95" customHeight="1" thickBot="1" x14ac:dyDescent="0.25">
      <c r="A24" s="73" t="s">
        <v>1</v>
      </c>
      <c r="B24" s="74"/>
      <c r="C24" s="3"/>
      <c r="D24" s="45">
        <v>0</v>
      </c>
      <c r="E24" s="46">
        <v>0.37</v>
      </c>
      <c r="F24" s="46">
        <v>0.62</v>
      </c>
      <c r="G24" s="47">
        <v>0.01</v>
      </c>
      <c r="H24" s="7">
        <f>SUM(D24:G24)</f>
        <v>1</v>
      </c>
      <c r="I24" s="8"/>
    </row>
    <row r="25" spans="1:9" ht="18" customHeight="1" thickTop="1" thickBot="1" x14ac:dyDescent="0.25">
      <c r="A25" s="9" t="s">
        <v>2</v>
      </c>
      <c r="B25" s="10" t="s">
        <v>3</v>
      </c>
      <c r="C25" s="11" t="s">
        <v>4</v>
      </c>
      <c r="D25" s="12" t="s">
        <v>5</v>
      </c>
      <c r="E25" s="13" t="s">
        <v>6</v>
      </c>
      <c r="F25" s="13" t="s">
        <v>7</v>
      </c>
      <c r="G25" s="14" t="s">
        <v>8</v>
      </c>
      <c r="H25" s="15" t="s">
        <v>3</v>
      </c>
      <c r="I25" s="16" t="s">
        <v>9</v>
      </c>
    </row>
    <row r="26" spans="1:9" ht="15.95" customHeight="1" x14ac:dyDescent="0.2">
      <c r="A26" s="48" t="s">
        <v>10</v>
      </c>
      <c r="B26" s="49">
        <v>517.75</v>
      </c>
      <c r="C26" s="50">
        <v>1</v>
      </c>
      <c r="D26" s="20">
        <f>D24*B26*C26</f>
        <v>0</v>
      </c>
      <c r="E26" s="21">
        <f>E24*B26*C26</f>
        <v>191.5675</v>
      </c>
      <c r="F26" s="21">
        <f>F24*B26*C26</f>
        <v>321.005</v>
      </c>
      <c r="G26" s="22">
        <f>G24*B26*C26</f>
        <v>5.1775000000000002</v>
      </c>
      <c r="H26" s="51">
        <f>D26+E26+F26+G26</f>
        <v>517.75</v>
      </c>
      <c r="I26" s="52">
        <f>H26/2000</f>
        <v>0.25887500000000002</v>
      </c>
    </row>
    <row r="27" spans="1:9" ht="15.95" customHeight="1" x14ac:dyDescent="0.2">
      <c r="A27" s="25" t="s">
        <v>11</v>
      </c>
      <c r="B27" s="26">
        <v>292.88499999999999</v>
      </c>
      <c r="C27" s="27">
        <v>1</v>
      </c>
      <c r="D27" s="28">
        <f>D24*B27*C27</f>
        <v>0</v>
      </c>
      <c r="E27" s="29">
        <f>E24*B27*C27</f>
        <v>108.36744999999999</v>
      </c>
      <c r="F27" s="29">
        <f>F24*B27*C27</f>
        <v>181.58869999999999</v>
      </c>
      <c r="G27" s="30">
        <f>G24*B27*C27</f>
        <v>2.9288500000000002</v>
      </c>
      <c r="H27" s="31">
        <f>D27+E27+F27+G27</f>
        <v>292.88499999999999</v>
      </c>
      <c r="I27" s="32">
        <f>H27/2000</f>
        <v>0.1464425</v>
      </c>
    </row>
    <row r="28" spans="1:9" ht="15.95" customHeight="1" x14ac:dyDescent="0.2">
      <c r="A28" s="25" t="s">
        <v>12</v>
      </c>
      <c r="B28" s="26">
        <v>61.274999999999999</v>
      </c>
      <c r="C28" s="27">
        <v>1</v>
      </c>
      <c r="D28" s="28">
        <f>D24*B28*C28</f>
        <v>0</v>
      </c>
      <c r="E28" s="29">
        <f>E24*B28*C28</f>
        <v>22.671749999999999</v>
      </c>
      <c r="F28" s="29">
        <f>F24*B28*C28</f>
        <v>37.990499999999997</v>
      </c>
      <c r="G28" s="30">
        <f>G24*B28*C28</f>
        <v>0.61275000000000002</v>
      </c>
      <c r="H28" s="31">
        <f>D28+E28+F28+G28</f>
        <v>61.274999999999999</v>
      </c>
      <c r="I28" s="32">
        <f>H28/2000</f>
        <v>3.0637499999999998E-2</v>
      </c>
    </row>
    <row r="29" spans="1:9" ht="15.95" customHeight="1" thickBot="1" x14ac:dyDescent="0.25">
      <c r="A29" s="33" t="s">
        <v>13</v>
      </c>
      <c r="B29" s="34">
        <v>722.09500000000003</v>
      </c>
      <c r="C29" s="35">
        <v>1</v>
      </c>
      <c r="D29" s="36">
        <f>D24*B29*C29</f>
        <v>0</v>
      </c>
      <c r="E29" s="37">
        <f>E24*B29*C29</f>
        <v>267.17515000000003</v>
      </c>
      <c r="F29" s="37">
        <f>F24*B29*C29</f>
        <v>447.69890000000004</v>
      </c>
      <c r="G29" s="38">
        <f>G24*B29*C29</f>
        <v>7.2209500000000002</v>
      </c>
      <c r="H29" s="39">
        <f>D29+E29+F29+G29</f>
        <v>722.09500000000014</v>
      </c>
      <c r="I29" s="40">
        <f>H29/2000</f>
        <v>0.36104750000000008</v>
      </c>
    </row>
    <row r="30" spans="1:9" ht="18.95" customHeight="1" thickTop="1" x14ac:dyDescent="0.2">
      <c r="A30" s="82" t="s">
        <v>23</v>
      </c>
      <c r="B30" s="82"/>
      <c r="C30" s="82"/>
      <c r="D30" s="82"/>
      <c r="E30" s="82"/>
      <c r="F30" s="82"/>
      <c r="G30" s="82"/>
      <c r="H30" s="82"/>
      <c r="I30" s="82"/>
    </row>
    <row r="31" spans="1:9" s="72" customFormat="1" ht="18.95" customHeight="1" x14ac:dyDescent="0.2">
      <c r="A31" s="81" t="s">
        <v>20</v>
      </c>
      <c r="B31" s="81"/>
      <c r="C31" s="81"/>
      <c r="D31" s="81"/>
      <c r="E31" s="81"/>
      <c r="F31" s="81"/>
      <c r="G31" s="81"/>
      <c r="H31" s="81"/>
      <c r="I31" s="81"/>
    </row>
    <row r="32" spans="1:9" ht="18.95" customHeight="1" x14ac:dyDescent="0.2">
      <c r="A32" s="81" t="s">
        <v>22</v>
      </c>
      <c r="B32" s="81"/>
      <c r="C32" s="81"/>
      <c r="D32" s="81"/>
      <c r="E32" s="81"/>
      <c r="F32" s="81"/>
      <c r="G32" s="81"/>
      <c r="H32" s="81"/>
      <c r="I32" s="81"/>
    </row>
    <row r="33" spans="1:9" ht="18.95" customHeight="1" x14ac:dyDescent="0.2">
      <c r="A33" s="1"/>
      <c r="B33" s="1"/>
      <c r="C33" s="1"/>
      <c r="D33" s="1"/>
      <c r="E33" s="1"/>
      <c r="F33" s="1"/>
      <c r="G33" s="1"/>
      <c r="H33" s="1"/>
      <c r="I33" s="1"/>
    </row>
    <row r="34" spans="1:9" ht="18.95" customHeight="1" thickBot="1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ht="17.100000000000001" customHeight="1" thickBot="1" x14ac:dyDescent="0.25">
      <c r="A35" s="78" t="s">
        <v>0</v>
      </c>
      <c r="B35" s="79"/>
      <c r="C35" s="79"/>
      <c r="D35" s="79"/>
      <c r="E35" s="79"/>
      <c r="F35" s="79"/>
      <c r="G35" s="79"/>
      <c r="H35" s="79"/>
      <c r="I35" s="80"/>
    </row>
    <row r="36" spans="1:9" ht="17.100000000000001" customHeight="1" thickBot="1" x14ac:dyDescent="0.25">
      <c r="A36" s="73" t="s">
        <v>1</v>
      </c>
      <c r="B36" s="83"/>
      <c r="C36" s="53"/>
      <c r="D36" s="4">
        <v>0.31</v>
      </c>
      <c r="E36" s="5">
        <v>0.25</v>
      </c>
      <c r="F36" s="5">
        <v>0.1</v>
      </c>
      <c r="G36" s="6">
        <v>0.34</v>
      </c>
      <c r="H36" s="7">
        <f>SUM(D36:G36)</f>
        <v>1</v>
      </c>
      <c r="I36" s="8"/>
    </row>
    <row r="37" spans="1:9" ht="18" customHeight="1" thickTop="1" thickBot="1" x14ac:dyDescent="0.25">
      <c r="A37" s="9" t="s">
        <v>2</v>
      </c>
      <c r="B37" s="10" t="s">
        <v>3</v>
      </c>
      <c r="C37" s="11" t="s">
        <v>4</v>
      </c>
      <c r="D37" s="12" t="s">
        <v>5</v>
      </c>
      <c r="E37" s="13" t="s">
        <v>6</v>
      </c>
      <c r="F37" s="13" t="s">
        <v>7</v>
      </c>
      <c r="G37" s="14" t="s">
        <v>8</v>
      </c>
      <c r="H37" s="15" t="s">
        <v>3</v>
      </c>
      <c r="I37" s="16" t="s">
        <v>9</v>
      </c>
    </row>
    <row r="38" spans="1:9" ht="15.95" customHeight="1" x14ac:dyDescent="0.2">
      <c r="A38" s="17" t="s">
        <v>10</v>
      </c>
      <c r="B38" s="18">
        <v>1036.83</v>
      </c>
      <c r="C38" s="19">
        <v>1</v>
      </c>
      <c r="D38" s="20">
        <f>D36*B38*C38</f>
        <v>321.41729999999995</v>
      </c>
      <c r="E38" s="21">
        <f>E36*B38*C38</f>
        <v>259.20749999999998</v>
      </c>
      <c r="F38" s="21">
        <f>F36*B38*C38</f>
        <v>103.68299999999999</v>
      </c>
      <c r="G38" s="22">
        <f>G36*B38*C38</f>
        <v>352.5222</v>
      </c>
      <c r="H38" s="23">
        <f>D38+E38+F38+G38</f>
        <v>1036.83</v>
      </c>
      <c r="I38" s="24">
        <f>H38/2000</f>
        <v>0.51841499999999996</v>
      </c>
    </row>
    <row r="39" spans="1:9" ht="15.95" customHeight="1" x14ac:dyDescent="0.2">
      <c r="A39" s="25" t="s">
        <v>11</v>
      </c>
      <c r="B39" s="26">
        <v>1147.125</v>
      </c>
      <c r="C39" s="27">
        <v>1</v>
      </c>
      <c r="D39" s="28">
        <f>D36*B39*C39</f>
        <v>355.60874999999999</v>
      </c>
      <c r="E39" s="29">
        <f>E36*B39*C39</f>
        <v>286.78125</v>
      </c>
      <c r="F39" s="29">
        <f>F36*B39*C39</f>
        <v>114.71250000000001</v>
      </c>
      <c r="G39" s="30">
        <f>G36*B39*C39</f>
        <v>390.02250000000004</v>
      </c>
      <c r="H39" s="31">
        <f>D39+E39+F39+G39</f>
        <v>1147.125</v>
      </c>
      <c r="I39" s="32">
        <f>H39/2000</f>
        <v>0.57356249999999998</v>
      </c>
    </row>
    <row r="40" spans="1:9" ht="15.95" customHeight="1" x14ac:dyDescent="0.2">
      <c r="A40" s="25" t="s">
        <v>12</v>
      </c>
      <c r="B40" s="26">
        <v>242.63</v>
      </c>
      <c r="C40" s="27">
        <v>1</v>
      </c>
      <c r="D40" s="28">
        <f>D36*B40*C40</f>
        <v>75.215299999999999</v>
      </c>
      <c r="E40" s="29">
        <f>E36*B40*C40</f>
        <v>60.657499999999999</v>
      </c>
      <c r="F40" s="29">
        <f>F36*B40*C40</f>
        <v>24.263000000000002</v>
      </c>
      <c r="G40" s="30">
        <f>G36*B40*C40</f>
        <v>82.494200000000006</v>
      </c>
      <c r="H40" s="31">
        <f>D40+E40+F40+G40</f>
        <v>242.63</v>
      </c>
      <c r="I40" s="32">
        <f>H40/2000</f>
        <v>0.12131499999999999</v>
      </c>
    </row>
    <row r="41" spans="1:9" ht="15.95" customHeight="1" thickBot="1" x14ac:dyDescent="0.25">
      <c r="A41" s="33" t="s">
        <v>13</v>
      </c>
      <c r="B41" s="34">
        <v>1389.66</v>
      </c>
      <c r="C41" s="35">
        <v>1</v>
      </c>
      <c r="D41" s="36">
        <f>D36*B41*C41</f>
        <v>430.7946</v>
      </c>
      <c r="E41" s="37">
        <f>E36*B41*C41</f>
        <v>347.41500000000002</v>
      </c>
      <c r="F41" s="37">
        <f>F36*B41*C41</f>
        <v>138.96600000000001</v>
      </c>
      <c r="G41" s="38">
        <f>G36*B41*C41</f>
        <v>472.48440000000005</v>
      </c>
      <c r="H41" s="39">
        <f>D41+E41+F41+G41</f>
        <v>1389.66</v>
      </c>
      <c r="I41" s="40">
        <f>H41/2000</f>
        <v>0.69483000000000006</v>
      </c>
    </row>
    <row r="42" spans="1:9" ht="15.95" customHeight="1" thickTop="1" thickBot="1" x14ac:dyDescent="0.25">
      <c r="A42" s="41"/>
      <c r="C42" s="43"/>
      <c r="I42" s="44"/>
    </row>
    <row r="43" spans="1:9" ht="17.100000000000001" customHeight="1" thickBot="1" x14ac:dyDescent="0.25">
      <c r="A43" s="78" t="s">
        <v>14</v>
      </c>
      <c r="B43" s="79"/>
      <c r="C43" s="79"/>
      <c r="D43" s="79"/>
      <c r="E43" s="79"/>
      <c r="F43" s="79"/>
      <c r="G43" s="79"/>
      <c r="H43" s="79"/>
      <c r="I43" s="80"/>
    </row>
    <row r="44" spans="1:9" ht="15.95" customHeight="1" thickBot="1" x14ac:dyDescent="0.25">
      <c r="A44" s="73" t="s">
        <v>1</v>
      </c>
      <c r="B44" s="74"/>
      <c r="C44" s="3"/>
      <c r="D44" s="45">
        <v>0.01</v>
      </c>
      <c r="E44" s="46">
        <v>0</v>
      </c>
      <c r="F44" s="46">
        <v>0.99</v>
      </c>
      <c r="G44" s="47">
        <v>0</v>
      </c>
      <c r="H44" s="54">
        <f>SUM(D44:G44)</f>
        <v>1</v>
      </c>
      <c r="I44" s="55"/>
    </row>
    <row r="45" spans="1:9" ht="18" customHeight="1" thickTop="1" thickBot="1" x14ac:dyDescent="0.25">
      <c r="A45" s="9" t="s">
        <v>2</v>
      </c>
      <c r="B45" s="10" t="s">
        <v>3</v>
      </c>
      <c r="C45" s="11" t="s">
        <v>4</v>
      </c>
      <c r="D45" s="12" t="s">
        <v>5</v>
      </c>
      <c r="E45" s="13" t="s">
        <v>6</v>
      </c>
      <c r="F45" s="13" t="s">
        <v>7</v>
      </c>
      <c r="G45" s="14" t="s">
        <v>8</v>
      </c>
      <c r="H45" s="15" t="s">
        <v>3</v>
      </c>
      <c r="I45" s="16" t="s">
        <v>9</v>
      </c>
    </row>
    <row r="46" spans="1:9" ht="15.95" customHeight="1" x14ac:dyDescent="0.2">
      <c r="A46" s="17" t="s">
        <v>10</v>
      </c>
      <c r="B46" s="18">
        <v>3608.9549999999999</v>
      </c>
      <c r="C46" s="19">
        <v>1</v>
      </c>
      <c r="D46" s="20">
        <f>D44*B46*C46</f>
        <v>36.089550000000003</v>
      </c>
      <c r="E46" s="21">
        <f>E44*B46*C46</f>
        <v>0</v>
      </c>
      <c r="F46" s="21">
        <f>F44*B46*C46</f>
        <v>3572.8654499999998</v>
      </c>
      <c r="G46" s="22">
        <f>G44*B46*C46</f>
        <v>0</v>
      </c>
      <c r="H46" s="23">
        <f>D46+E46+F46+G46</f>
        <v>3608.9549999999999</v>
      </c>
      <c r="I46" s="24">
        <f>H46/2000</f>
        <v>1.8044775</v>
      </c>
    </row>
    <row r="47" spans="1:9" ht="15.95" customHeight="1" x14ac:dyDescent="0.2">
      <c r="A47" s="25" t="s">
        <v>11</v>
      </c>
      <c r="B47" s="26">
        <v>1194.9100000000001</v>
      </c>
      <c r="C47" s="27">
        <v>1</v>
      </c>
      <c r="D47" s="28">
        <f>D44*B47*C47</f>
        <v>11.949100000000001</v>
      </c>
      <c r="E47" s="29">
        <f>E44*B47*C47</f>
        <v>0</v>
      </c>
      <c r="F47" s="29">
        <f>F44*B47*C47</f>
        <v>1182.9609</v>
      </c>
      <c r="G47" s="30">
        <f>G44*B47*C47</f>
        <v>0</v>
      </c>
      <c r="H47" s="31">
        <f>D47+E47+F47+G47</f>
        <v>1194.9100000000001</v>
      </c>
      <c r="I47" s="32">
        <f>H47/2000</f>
        <v>0.59745500000000007</v>
      </c>
    </row>
    <row r="48" spans="1:9" ht="15.95" customHeight="1" x14ac:dyDescent="0.2">
      <c r="A48" s="25" t="s">
        <v>12</v>
      </c>
      <c r="B48" s="26">
        <v>170.715</v>
      </c>
      <c r="C48" s="27">
        <v>1</v>
      </c>
      <c r="D48" s="28">
        <f>D44*B48*C48</f>
        <v>1.7071500000000002</v>
      </c>
      <c r="E48" s="29">
        <f>E44*B48*C48</f>
        <v>0</v>
      </c>
      <c r="F48" s="29">
        <f>F44*B48*C48</f>
        <v>169.00784999999999</v>
      </c>
      <c r="G48" s="30">
        <f>G44*B48*C48</f>
        <v>0</v>
      </c>
      <c r="H48" s="31">
        <f>D48+E48+F48+G48</f>
        <v>170.715</v>
      </c>
      <c r="I48" s="32">
        <f>H48/2000</f>
        <v>8.5357500000000003E-2</v>
      </c>
    </row>
    <row r="49" spans="1:9" ht="15.95" customHeight="1" thickBot="1" x14ac:dyDescent="0.25">
      <c r="A49" s="33" t="s">
        <v>13</v>
      </c>
      <c r="B49" s="34">
        <v>4316.1350000000002</v>
      </c>
      <c r="C49" s="35">
        <v>1</v>
      </c>
      <c r="D49" s="36">
        <f>D44*B49*C49</f>
        <v>43.161350000000006</v>
      </c>
      <c r="E49" s="37">
        <f>E44*B49*C49</f>
        <v>0</v>
      </c>
      <c r="F49" s="37">
        <f>F44*B49*C49</f>
        <v>4272.9736499999999</v>
      </c>
      <c r="G49" s="38">
        <f>G44*B49*C49</f>
        <v>0</v>
      </c>
      <c r="H49" s="39">
        <f>D49+E49+F49+G49</f>
        <v>4316.1350000000002</v>
      </c>
      <c r="I49" s="40">
        <f>H49/2000</f>
        <v>2.1580675</v>
      </c>
    </row>
    <row r="50" spans="1:9" ht="15.95" customHeight="1" thickTop="1" thickBot="1" x14ac:dyDescent="0.25"/>
    <row r="51" spans="1:9" ht="18" customHeight="1" thickBot="1" x14ac:dyDescent="0.25">
      <c r="B51" s="2"/>
      <c r="C51" s="75" t="s">
        <v>15</v>
      </c>
      <c r="D51" s="76"/>
      <c r="E51" s="76"/>
      <c r="F51" s="76"/>
      <c r="G51" s="76"/>
      <c r="H51" s="76"/>
      <c r="I51" s="77"/>
    </row>
    <row r="52" spans="1:9" ht="15.95" customHeight="1" thickBot="1" x14ac:dyDescent="0.25">
      <c r="B52" s="56"/>
    </row>
    <row r="53" spans="1:9" ht="18" customHeight="1" thickTop="1" thickBot="1" x14ac:dyDescent="0.25">
      <c r="C53" s="57" t="s">
        <v>2</v>
      </c>
      <c r="D53" s="12" t="s">
        <v>5</v>
      </c>
      <c r="E53" s="13" t="s">
        <v>6</v>
      </c>
      <c r="F53" s="13" t="s">
        <v>7</v>
      </c>
      <c r="G53" s="14" t="s">
        <v>8</v>
      </c>
      <c r="H53" s="15" t="s">
        <v>3</v>
      </c>
      <c r="I53" s="16" t="s">
        <v>9</v>
      </c>
    </row>
    <row r="54" spans="1:9" ht="15.95" customHeight="1" x14ac:dyDescent="0.2">
      <c r="C54" s="58" t="s">
        <v>10</v>
      </c>
      <c r="D54" s="59">
        <f t="shared" ref="D54:G57" si="0">D38+D46+D10+D18+D26</f>
        <v>9348.1985499999992</v>
      </c>
      <c r="E54" s="18">
        <f t="shared" si="0"/>
        <v>7640.9212500000003</v>
      </c>
      <c r="F54" s="18">
        <f t="shared" si="0"/>
        <v>14289.736599999998</v>
      </c>
      <c r="G54" s="60">
        <f t="shared" si="0"/>
        <v>10136.2986</v>
      </c>
      <c r="H54" s="61">
        <f>D54+E54+F54+G54</f>
        <v>41415.154999999999</v>
      </c>
      <c r="I54" s="24">
        <f>H54/2000</f>
        <v>20.707577499999999</v>
      </c>
    </row>
    <row r="55" spans="1:9" ht="15.95" customHeight="1" x14ac:dyDescent="0.2">
      <c r="C55" s="62" t="s">
        <v>11</v>
      </c>
      <c r="D55" s="63">
        <f t="shared" si="0"/>
        <v>10287.516749999999</v>
      </c>
      <c r="E55" s="26">
        <f t="shared" si="0"/>
        <v>8350.1399499999989</v>
      </c>
      <c r="F55" s="26">
        <f t="shared" si="0"/>
        <v>10182.46385</v>
      </c>
      <c r="G55" s="64">
        <f t="shared" si="0"/>
        <v>11211.739450000001</v>
      </c>
      <c r="H55" s="65">
        <f>D55+E55+F55+G55</f>
        <v>40031.86</v>
      </c>
      <c r="I55" s="32">
        <f>H55/2000</f>
        <v>20.015930000000001</v>
      </c>
    </row>
    <row r="56" spans="1:9" ht="15.95" customHeight="1" x14ac:dyDescent="0.2">
      <c r="C56" s="62" t="s">
        <v>12</v>
      </c>
      <c r="D56" s="63">
        <f t="shared" si="0"/>
        <v>2174.6259999999997</v>
      </c>
      <c r="E56" s="26">
        <f t="shared" si="0"/>
        <v>1766.1592499999999</v>
      </c>
      <c r="F56" s="26">
        <f t="shared" si="0"/>
        <v>1992.8339999999998</v>
      </c>
      <c r="G56" s="64">
        <f t="shared" si="0"/>
        <v>2371.7557499999998</v>
      </c>
      <c r="H56" s="65">
        <f>D56+E56+F56+G56</f>
        <v>8305.375</v>
      </c>
      <c r="I56" s="32">
        <f>H56/2000</f>
        <v>4.1526874999999999</v>
      </c>
    </row>
    <row r="57" spans="1:9" ht="15.95" customHeight="1" thickBot="1" x14ac:dyDescent="0.25">
      <c r="C57" s="66" t="s">
        <v>13</v>
      </c>
      <c r="D57" s="67">
        <f t="shared" si="0"/>
        <v>12520.354000000001</v>
      </c>
      <c r="E57" s="34">
        <f t="shared" si="0"/>
        <v>10252.387650000001</v>
      </c>
      <c r="F57" s="34">
        <f t="shared" si="0"/>
        <v>18172.143399999997</v>
      </c>
      <c r="G57" s="68">
        <f t="shared" si="0"/>
        <v>13587.109950000002</v>
      </c>
      <c r="H57" s="69">
        <f>D57+E57+F57+G57</f>
        <v>54531.994999999995</v>
      </c>
      <c r="I57" s="40">
        <f>H57/2000</f>
        <v>27.265997499999997</v>
      </c>
    </row>
    <row r="58" spans="1:9" s="41" customFormat="1" ht="15.95" customHeight="1" thickTop="1" x14ac:dyDescent="0.2">
      <c r="B58" s="56"/>
      <c r="C58" s="41" t="s">
        <v>21</v>
      </c>
      <c r="D58" s="56">
        <f>SUM(D54:D57)</f>
        <v>34330.695299999999</v>
      </c>
      <c r="E58" s="56">
        <f>SUM(E54:E57)</f>
        <v>28009.608100000001</v>
      </c>
      <c r="F58" s="56">
        <f>SUM(F54:F57)</f>
        <v>44637.177849999993</v>
      </c>
      <c r="G58" s="56">
        <f>SUM(G54:G57)</f>
        <v>37306.903750000005</v>
      </c>
      <c r="H58" s="56">
        <f>D58+E58+F58+G58</f>
        <v>144284.38500000001</v>
      </c>
      <c r="I58" s="70">
        <f>SUM(I54:I57)</f>
        <v>72.142192499999993</v>
      </c>
    </row>
    <row r="59" spans="1:9" s="41" customFormat="1" ht="15.95" customHeight="1" x14ac:dyDescent="0.2">
      <c r="B59" s="56"/>
      <c r="I59" s="70"/>
    </row>
    <row r="60" spans="1:9" ht="15.95" customHeight="1" x14ac:dyDescent="0.2">
      <c r="A60" s="41" t="s">
        <v>16</v>
      </c>
      <c r="E60" s="41" t="s">
        <v>24</v>
      </c>
      <c r="F60" s="71"/>
      <c r="G60" s="71"/>
      <c r="H60" s="71"/>
      <c r="I60" s="71"/>
    </row>
    <row r="61" spans="1:9" ht="15.95" customHeight="1" x14ac:dyDescent="0.2">
      <c r="A61" s="41" t="s">
        <v>17</v>
      </c>
      <c r="E61" s="2" t="s">
        <v>25</v>
      </c>
      <c r="F61" s="71"/>
      <c r="G61" s="71"/>
      <c r="H61" s="71"/>
      <c r="I61" s="71"/>
    </row>
    <row r="62" spans="1:9" ht="15.95" customHeight="1" x14ac:dyDescent="0.2">
      <c r="A62" s="41" t="s">
        <v>27</v>
      </c>
      <c r="E62" s="2" t="s">
        <v>26</v>
      </c>
      <c r="F62" s="71"/>
      <c r="G62" s="71"/>
      <c r="H62" s="71"/>
      <c r="I62" s="71"/>
    </row>
  </sheetData>
  <mergeCells count="17">
    <mergeCell ref="A36:B36"/>
    <mergeCell ref="A1:I1"/>
    <mergeCell ref="A2:I2"/>
    <mergeCell ref="A7:I7"/>
    <mergeCell ref="A15:I15"/>
    <mergeCell ref="A8:B8"/>
    <mergeCell ref="A3:I3"/>
    <mergeCell ref="A44:B44"/>
    <mergeCell ref="C51:I51"/>
    <mergeCell ref="A35:I35"/>
    <mergeCell ref="A16:B16"/>
    <mergeCell ref="A24:B24"/>
    <mergeCell ref="A32:I32"/>
    <mergeCell ref="A23:I23"/>
    <mergeCell ref="A30:I30"/>
    <mergeCell ref="A31:I31"/>
    <mergeCell ref="A43:I43"/>
  </mergeCells>
  <phoneticPr fontId="0" type="noConversion"/>
  <printOptions horizontalCentered="1" verticalCentered="1"/>
  <pageMargins left="0" right="0" top="0.5" bottom="0.5" header="0.5" footer="0"/>
  <pageSetup scale="91" orientation="landscape" verticalDpi="0" r:id="rId1"/>
  <headerFooter alignWithMargins="0">
    <oddFooter>&amp;L&amp;"Verdana,Bold Italic"John Poundstone&amp;C&amp;"Verdana,Bold"&amp;10Page &amp;P&amp;R&amp;"Verdana,Bold Italic"&amp;D</oddFooter>
  </headerFooter>
  <rowBreaks count="1" manualBreakCount="1">
    <brk id="29" max="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1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1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Summary by Crop &amp; Issue Date</vt:lpstr>
      <vt:lpstr>Sheet2</vt:lpstr>
      <vt:lpstr>Sheet3</vt:lpstr>
      <vt:lpstr>'Summary by Crop &amp; Issue Date'!Print_Area</vt:lpstr>
    </vt:vector>
  </TitlesOfParts>
  <Company>Poundstone Bros.,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Poundstone</dc:creator>
  <cp:lastModifiedBy>Felienne</cp:lastModifiedBy>
  <cp:lastPrinted>2001-11-02T04:17:02Z</cp:lastPrinted>
  <dcterms:created xsi:type="dcterms:W3CDTF">2001-11-02T03:40:25Z</dcterms:created>
  <dcterms:modified xsi:type="dcterms:W3CDTF">2014-09-04T08:05:19Z</dcterms:modified>
</cp:coreProperties>
</file>