
<file path=[Content_Types].xml><?xml version="1.0" encoding="utf-8"?>
<Types xmlns="http://schemas.openxmlformats.org/package/2006/content-types"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14940" windowHeight="7875"/>
  </bookViews>
  <sheets>
    <sheet name="Weekly Commodity Logic Report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D4" i="1" l="1"/>
  <c r="F4" i="1"/>
  <c r="I4" i="1"/>
  <c r="J4" i="1"/>
  <c r="E12" i="1"/>
  <c r="F12" i="1"/>
  <c r="G12" i="1"/>
  <c r="H12" i="1"/>
  <c r="H14" i="1" s="1"/>
  <c r="E13" i="1"/>
  <c r="F13" i="1"/>
  <c r="G13" i="1"/>
  <c r="H13" i="1"/>
  <c r="E14" i="1"/>
  <c r="F14" i="1"/>
  <c r="G14" i="1"/>
  <c r="E18" i="1"/>
  <c r="F18" i="1"/>
  <c r="G18" i="1"/>
  <c r="H18" i="1"/>
  <c r="E19" i="1"/>
  <c r="F19" i="1"/>
  <c r="G19" i="1"/>
  <c r="H19" i="1"/>
  <c r="H57" i="1"/>
  <c r="H58" i="1"/>
  <c r="H59" i="1"/>
  <c r="E74" i="1"/>
  <c r="F74" i="1"/>
  <c r="E75" i="1"/>
  <c r="F75" i="1"/>
  <c r="E76" i="1"/>
  <c r="F76" i="1" s="1"/>
</calcChain>
</file>

<file path=xl/sharedStrings.xml><?xml version="1.0" encoding="utf-8"?>
<sst xmlns="http://schemas.openxmlformats.org/spreadsheetml/2006/main" count="171" uniqueCount="104">
  <si>
    <t>Weekly Marketing Report</t>
  </si>
  <si>
    <t>Through</t>
  </si>
  <si>
    <t>This Week</t>
  </si>
  <si>
    <t>Since Launch</t>
  </si>
  <si>
    <t xml:space="preserve">Total </t>
  </si>
  <si>
    <t>Distinct</t>
  </si>
  <si>
    <t>Production User Information</t>
  </si>
  <si>
    <t>Logins</t>
  </si>
  <si>
    <t>All Users</t>
  </si>
  <si>
    <t>Client Users</t>
  </si>
  <si>
    <t>Commodity Logic Users</t>
  </si>
  <si>
    <t>Guest User Information</t>
  </si>
  <si>
    <t>Production User Client List 10/15-10/19/2001</t>
  </si>
  <si>
    <t>Guest User Client List 10/15-10/19/2001</t>
  </si>
  <si>
    <t>Enron North America Corp.</t>
  </si>
  <si>
    <t>El Paso Merchant Energy, L.P.</t>
  </si>
  <si>
    <t>Reliant Energy Services, Inc.</t>
  </si>
  <si>
    <t>ONEOK Energy Marketing and Trading Company, L.P.</t>
  </si>
  <si>
    <t>Panaco, Inc.</t>
  </si>
  <si>
    <t>Dynegy Marketing and Trade</t>
  </si>
  <si>
    <t>New Guest Users ID's issued during 10/15-10/19/2001</t>
  </si>
  <si>
    <t>National Steel Corporation</t>
  </si>
  <si>
    <t>Kaztex Energy Management Inc.</t>
  </si>
  <si>
    <t>Enserco</t>
  </si>
  <si>
    <t>Production User Update</t>
  </si>
  <si>
    <t>Site Usage During the Month of October</t>
  </si>
  <si>
    <t xml:space="preserve">October Usage </t>
  </si>
  <si>
    <r>
      <t>**</t>
    </r>
    <r>
      <rPr>
        <b/>
        <sz val="11"/>
        <rFont val="Arial"/>
        <family val="2"/>
      </rPr>
      <t>Bank Logic</t>
    </r>
  </si>
  <si>
    <t>Invoice Logic</t>
  </si>
  <si>
    <r>
      <t xml:space="preserve">*** </t>
    </r>
    <r>
      <rPr>
        <b/>
        <sz val="11"/>
        <rFont val="Arial"/>
        <family val="2"/>
      </rPr>
      <t>Confirm Logic</t>
    </r>
  </si>
  <si>
    <t>Nom Logic</t>
  </si>
  <si>
    <t>Total</t>
  </si>
  <si>
    <t># of Paying Customers</t>
  </si>
  <si>
    <t>n/a</t>
  </si>
  <si>
    <t>Potential Revenue Generating Transactions</t>
  </si>
  <si>
    <t>Revenue from Potential Transactions</t>
  </si>
  <si>
    <t>$ Financed Through Bank Logic</t>
  </si>
  <si>
    <r>
      <t>*</t>
    </r>
    <r>
      <rPr>
        <sz val="11"/>
        <rFont val="Arial"/>
        <family val="2"/>
      </rPr>
      <t xml:space="preserve"> Tenor</t>
    </r>
  </si>
  <si>
    <t>Footnotes</t>
  </si>
  <si>
    <t>Please note that the change in this weeks revenue generating transactions is due to a new method of calculation</t>
  </si>
  <si>
    <r>
      <t>*</t>
    </r>
    <r>
      <rPr>
        <sz val="9"/>
        <rFont val="Arial"/>
        <family val="2"/>
      </rPr>
      <t xml:space="preserve">  Average # of Days Bank Logic Transaction takes place to standard transaction dates</t>
    </r>
  </si>
  <si>
    <r>
      <t>**</t>
    </r>
    <r>
      <rPr>
        <sz val="9"/>
        <rFont val="Arial"/>
        <family val="2"/>
      </rPr>
      <t xml:space="preserve"> All Numbers are recorded from Bank Logic's initial production launch date of 1/21/2001  .   Transaction in all other modules (Invoice, Confirm, and Nom Logic) are recorded from a Production Launch Date of 8/6/2001.</t>
    </r>
  </si>
  <si>
    <r>
      <t>***</t>
    </r>
    <r>
      <rPr>
        <sz val="9"/>
        <rFont val="Arial"/>
        <family val="2"/>
      </rPr>
      <t xml:space="preserve"> There are currently no Confirm Logic users in our production site</t>
    </r>
  </si>
  <si>
    <t xml:space="preserve">Note that the  number of Potential Number of Revenue Generating Transactions for NomLogic reflects the number of Deals and not Deal Days.  Therefore, the # of PRGT is understated.  This will be corrected as soon as possible.    </t>
  </si>
  <si>
    <t>Year End Goal Progress</t>
  </si>
  <si>
    <t xml:space="preserve"> Goals</t>
  </si>
  <si>
    <t>% Complete</t>
  </si>
  <si>
    <t>100000 Potential Revenue Generating Transactions</t>
  </si>
  <si>
    <t>$100M Financed Through Bank Logic</t>
  </si>
  <si>
    <t>20 Paying Customers using Production</t>
  </si>
  <si>
    <t>Amendment Progress</t>
  </si>
  <si>
    <t>Amendment Revision Status</t>
  </si>
  <si>
    <t>Company</t>
  </si>
  <si>
    <t>Contacted Kim Theriot</t>
  </si>
  <si>
    <t>Notified Enron Legal</t>
  </si>
  <si>
    <t>Amendment Template Sent to Counterparty</t>
  </si>
  <si>
    <t>Amendment Revisions Completed</t>
  </si>
  <si>
    <t>Customer Reviewing Amendment Changes</t>
  </si>
  <si>
    <t>In Negotiations</t>
  </si>
  <si>
    <t>Revised Amendment Signed</t>
  </si>
  <si>
    <t>Sempra</t>
  </si>
  <si>
    <t>x</t>
  </si>
  <si>
    <t>Duke</t>
  </si>
  <si>
    <t>Williams</t>
  </si>
  <si>
    <t>Reliant</t>
  </si>
  <si>
    <r>
      <t xml:space="preserve">x </t>
    </r>
    <r>
      <rPr>
        <sz val="8"/>
        <rFont val="Arial"/>
        <family val="2"/>
      </rPr>
      <t>(Physical Power Only)</t>
    </r>
  </si>
  <si>
    <t>Dynegy</t>
  </si>
  <si>
    <t>Aquila</t>
  </si>
  <si>
    <t>Entergy-Koch</t>
  </si>
  <si>
    <t>Mirant</t>
  </si>
  <si>
    <t xml:space="preserve">Cargil </t>
  </si>
  <si>
    <t>AEP</t>
  </si>
  <si>
    <t>Morgan Stanley</t>
  </si>
  <si>
    <t>Ameren</t>
  </si>
  <si>
    <t>Current Agreement Status</t>
  </si>
  <si>
    <t>ISDA Agreement in Place</t>
  </si>
  <si>
    <t>ENA Master Agreement in Place</t>
  </si>
  <si>
    <t>CounterParty Agreement in Place</t>
  </si>
  <si>
    <t>No Agreement in Place</t>
  </si>
  <si>
    <t xml:space="preserve">Cargill </t>
  </si>
  <si>
    <t>Sales Update Information</t>
  </si>
  <si>
    <t xml:space="preserve">This Week </t>
  </si>
  <si>
    <t>Additional Information</t>
  </si>
  <si>
    <t>New Companies Contacted</t>
  </si>
  <si>
    <t># Companies Mailed Information</t>
  </si>
  <si>
    <t>See Notes</t>
  </si>
  <si>
    <t># Meetings Obtained</t>
  </si>
  <si>
    <t>Cargill</t>
  </si>
  <si>
    <t># Meetings Attended</t>
  </si>
  <si>
    <t>Upcoming Meetings</t>
  </si>
  <si>
    <t>Guest User Agreements Signed</t>
  </si>
  <si>
    <t>El Paso Merchant Energy, Enserco</t>
  </si>
  <si>
    <t>Subscribers Signed</t>
  </si>
  <si>
    <t>Meetings</t>
  </si>
  <si>
    <t>10/15-10/19/2001</t>
  </si>
  <si>
    <t>10/22-10/26/2001</t>
  </si>
  <si>
    <t>Through October</t>
  </si>
  <si>
    <t>Date</t>
  </si>
  <si>
    <t>Tiger Natural Gas</t>
  </si>
  <si>
    <t>OneOk</t>
  </si>
  <si>
    <t>BP Amoco</t>
  </si>
  <si>
    <t>El Paso</t>
  </si>
  <si>
    <t xml:space="preserve">Duke </t>
  </si>
  <si>
    <t>Additional Marketing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</si>
</sst>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$&quot;#,##0"/>
  </numFmts>
  <fonts count="19" x14ac:knownFonts="1">
    <font>
      <sz val="10"/>
      <name val="Arial"/>
    </font>
    <font>
      <b/>
      <sz val="20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b/>
      <i/>
      <sz val="11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14" fontId="3" fillId="2" borderId="0" xfId="0" applyNumberFormat="1" applyFont="1" applyFill="1"/>
    <xf numFmtId="0" fontId="0" fillId="2" borderId="0" xfId="0" applyFill="1" applyAlignment="1">
      <alignment horizontal="center"/>
    </xf>
    <xf numFmtId="14" fontId="0" fillId="2" borderId="0" xfId="0" applyNumberFormat="1" applyFill="1"/>
    <xf numFmtId="0" fontId="4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Border="1"/>
    <xf numFmtId="0" fontId="4" fillId="2" borderId="0" xfId="0" applyFont="1" applyFill="1" applyBorder="1"/>
    <xf numFmtId="0" fontId="5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1" fontId="4" fillId="2" borderId="5" xfId="0" applyNumberFormat="1" applyFont="1" applyFill="1" applyBorder="1"/>
    <xf numFmtId="0" fontId="4" fillId="2" borderId="5" xfId="0" applyFont="1" applyFill="1" applyBorder="1"/>
    <xf numFmtId="1" fontId="4" fillId="2" borderId="6" xfId="0" applyNumberFormat="1" applyFont="1" applyFill="1" applyBorder="1"/>
    <xf numFmtId="0" fontId="4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1" fontId="4" fillId="2" borderId="9" xfId="0" applyNumberFormat="1" applyFont="1" applyFill="1" applyBorder="1"/>
    <xf numFmtId="0" fontId="4" fillId="2" borderId="9" xfId="0" applyFont="1" applyFill="1" applyBorder="1"/>
    <xf numFmtId="1" fontId="4" fillId="2" borderId="10" xfId="0" applyNumberFormat="1" applyFont="1" applyFill="1" applyBorder="1"/>
    <xf numFmtId="1" fontId="4" fillId="2" borderId="0" xfId="0" applyNumberFormat="1" applyFont="1" applyFill="1" applyBorder="1"/>
    <xf numFmtId="0" fontId="4" fillId="2" borderId="1" xfId="0" applyFont="1" applyFill="1" applyBorder="1"/>
    <xf numFmtId="0" fontId="4" fillId="2" borderId="10" xfId="0" applyFont="1" applyFill="1" applyBorder="1"/>
    <xf numFmtId="0" fontId="4" fillId="2" borderId="0" xfId="0" applyFont="1" applyFill="1" applyBorder="1" applyAlignment="1">
      <alignment horizontal="left"/>
    </xf>
    <xf numFmtId="0" fontId="0" fillId="2" borderId="0" xfId="0" applyFill="1" applyBorder="1"/>
    <xf numFmtId="0" fontId="0" fillId="2" borderId="8" xfId="0" applyFill="1" applyBorder="1"/>
    <xf numFmtId="0" fontId="0" fillId="2" borderId="12" xfId="0" applyFill="1" applyBorder="1"/>
    <xf numFmtId="0" fontId="6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8" fillId="2" borderId="0" xfId="0" applyFont="1" applyFill="1" applyBorder="1"/>
    <xf numFmtId="0" fontId="3" fillId="2" borderId="1" xfId="0" applyFont="1" applyFill="1" applyBorder="1"/>
    <xf numFmtId="0" fontId="0" fillId="2" borderId="2" xfId="0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0" fillId="2" borderId="4" xfId="0" applyFill="1" applyBorder="1"/>
    <xf numFmtId="0" fontId="6" fillId="2" borderId="0" xfId="0" applyFont="1" applyFill="1" applyBorder="1"/>
    <xf numFmtId="0" fontId="6" fillId="2" borderId="11" xfId="0" applyFont="1" applyFill="1" applyBorder="1"/>
    <xf numFmtId="0" fontId="9" fillId="2" borderId="4" xfId="0" applyFont="1" applyFill="1" applyBorder="1"/>
    <xf numFmtId="0" fontId="7" fillId="2" borderId="4" xfId="0" applyFont="1" applyFill="1" applyBorder="1" applyAlignment="1">
      <alignment horizontal="right"/>
    </xf>
    <xf numFmtId="0" fontId="3" fillId="2" borderId="4" xfId="0" applyFont="1" applyFill="1" applyBorder="1"/>
    <xf numFmtId="0" fontId="0" fillId="2" borderId="11" xfId="0" applyFill="1" applyBorder="1"/>
    <xf numFmtId="0" fontId="5" fillId="2" borderId="1" xfId="0" applyFont="1" applyFill="1" applyBorder="1" applyAlignment="1">
      <alignment horizontal="justify"/>
    </xf>
    <xf numFmtId="0" fontId="10" fillId="2" borderId="13" xfId="0" applyFont="1" applyFill="1" applyBorder="1" applyAlignment="1">
      <alignment horizontal="justify"/>
    </xf>
    <xf numFmtId="0" fontId="5" fillId="2" borderId="13" xfId="0" applyFont="1" applyFill="1" applyBorder="1" applyAlignment="1">
      <alignment horizontal="justify"/>
    </xf>
    <xf numFmtId="0" fontId="5" fillId="2" borderId="14" xfId="0" applyFont="1" applyFill="1" applyBorder="1" applyAlignment="1">
      <alignment horizontal="justify"/>
    </xf>
    <xf numFmtId="0" fontId="4" fillId="2" borderId="5" xfId="0" applyFont="1" applyFill="1" applyBorder="1" applyAlignment="1">
      <alignment horizontal="right"/>
    </xf>
    <xf numFmtId="3" fontId="4" fillId="2" borderId="5" xfId="0" applyNumberFormat="1" applyFont="1" applyFill="1" applyBorder="1"/>
    <xf numFmtId="3" fontId="4" fillId="2" borderId="5" xfId="0" applyNumberFormat="1" applyFont="1" applyFill="1" applyBorder="1" applyAlignment="1">
      <alignment horizontal="right"/>
    </xf>
    <xf numFmtId="3" fontId="4" fillId="2" borderId="6" xfId="0" applyNumberFormat="1" applyFont="1" applyFill="1" applyBorder="1"/>
    <xf numFmtId="164" fontId="4" fillId="2" borderId="5" xfId="0" applyNumberFormat="1" applyFont="1" applyFill="1" applyBorder="1"/>
    <xf numFmtId="164" fontId="4" fillId="2" borderId="5" xfId="0" applyNumberFormat="1" applyFont="1" applyFill="1" applyBorder="1" applyAlignment="1">
      <alignment horizontal="right"/>
    </xf>
    <xf numFmtId="164" fontId="4" fillId="2" borderId="6" xfId="0" applyNumberFormat="1" applyFont="1" applyFill="1" applyBorder="1"/>
    <xf numFmtId="6" fontId="4" fillId="2" borderId="5" xfId="0" applyNumberFormat="1" applyFont="1" applyFill="1" applyBorder="1"/>
    <xf numFmtId="0" fontId="4" fillId="2" borderId="0" xfId="0" applyFont="1" applyFill="1" applyBorder="1" applyAlignment="1">
      <alignment horizontal="right"/>
    </xf>
    <xf numFmtId="0" fontId="4" fillId="2" borderId="11" xfId="0" applyFont="1" applyFill="1" applyBorder="1"/>
    <xf numFmtId="0" fontId="11" fillId="2" borderId="0" xfId="0" applyFont="1" applyFill="1" applyBorder="1" applyAlignment="1">
      <alignment horizontal="left"/>
    </xf>
    <xf numFmtId="0" fontId="7" fillId="2" borderId="4" xfId="0" applyFont="1" applyFill="1" applyBorder="1"/>
    <xf numFmtId="0" fontId="7" fillId="2" borderId="0" xfId="0" applyFont="1" applyFill="1" applyBorder="1"/>
    <xf numFmtId="0" fontId="13" fillId="2" borderId="4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justify"/>
    </xf>
    <xf numFmtId="0" fontId="4" fillId="2" borderId="0" xfId="0" applyFont="1" applyFill="1" applyAlignment="1">
      <alignment horizontal="justify"/>
    </xf>
    <xf numFmtId="0" fontId="6" fillId="2" borderId="0" xfId="0" applyFont="1" applyFill="1" applyAlignment="1">
      <alignment horizontal="justify"/>
    </xf>
    <xf numFmtId="0" fontId="5" fillId="2" borderId="2" xfId="0" applyFont="1" applyFill="1" applyBorder="1"/>
    <xf numFmtId="0" fontId="5" fillId="2" borderId="3" xfId="0" applyFont="1" applyFill="1" applyBorder="1"/>
    <xf numFmtId="9" fontId="4" fillId="2" borderId="6" xfId="0" applyNumberFormat="1" applyFont="1" applyFill="1" applyBorder="1"/>
    <xf numFmtId="9" fontId="4" fillId="2" borderId="10" xfId="0" applyNumberFormat="1" applyFont="1" applyFill="1" applyBorder="1"/>
    <xf numFmtId="9" fontId="6" fillId="2" borderId="0" xfId="0" applyNumberFormat="1" applyFont="1" applyFill="1" applyBorder="1"/>
    <xf numFmtId="0" fontId="8" fillId="2" borderId="0" xfId="0" applyFont="1" applyFill="1" applyBorder="1" applyAlignment="1">
      <alignment horizontal="left"/>
    </xf>
    <xf numFmtId="0" fontId="0" fillId="2" borderId="1" xfId="0" applyFill="1" applyBorder="1"/>
    <xf numFmtId="0" fontId="5" fillId="2" borderId="22" xfId="0" applyFont="1" applyFill="1" applyBorder="1"/>
    <xf numFmtId="0" fontId="5" fillId="2" borderId="9" xfId="0" applyFont="1" applyFill="1" applyBorder="1" applyAlignment="1">
      <alignment horizontal="justify"/>
    </xf>
    <xf numFmtId="0" fontId="5" fillId="2" borderId="9" xfId="0" applyFont="1" applyFill="1" applyBorder="1"/>
    <xf numFmtId="0" fontId="5" fillId="2" borderId="10" xfId="0" applyFont="1" applyFill="1" applyBorder="1" applyAlignment="1">
      <alignment horizontal="justify"/>
    </xf>
    <xf numFmtId="0" fontId="4" fillId="2" borderId="23" xfId="0" applyFont="1" applyFill="1" applyBorder="1"/>
    <xf numFmtId="0" fontId="4" fillId="2" borderId="24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15" xfId="0" applyFont="1" applyFill="1" applyBorder="1"/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4" fillId="2" borderId="22" xfId="0" applyFont="1" applyFill="1" applyBorder="1"/>
    <xf numFmtId="0" fontId="4" fillId="2" borderId="9" xfId="0" applyFont="1" applyFill="1" applyBorder="1" applyAlignment="1">
      <alignment horizontal="center"/>
    </xf>
    <xf numFmtId="0" fontId="0" fillId="2" borderId="9" xfId="0" applyFill="1" applyBorder="1" applyAlignment="1">
      <alignment horizontal="left"/>
    </xf>
    <xf numFmtId="0" fontId="0" fillId="2" borderId="9" xfId="0" applyFill="1" applyBorder="1"/>
    <xf numFmtId="0" fontId="0" fillId="2" borderId="10" xfId="0" applyFill="1" applyBorder="1"/>
    <xf numFmtId="0" fontId="0" fillId="2" borderId="0" xfId="0" applyFill="1" applyBorder="1" applyAlignment="1">
      <alignment horizontal="left"/>
    </xf>
    <xf numFmtId="0" fontId="7" fillId="2" borderId="26" xfId="0" applyFont="1" applyFill="1" applyBorder="1"/>
    <xf numFmtId="0" fontId="7" fillId="2" borderId="13" xfId="0" applyFont="1" applyFill="1" applyBorder="1" applyAlignment="1">
      <alignment horizontal="justify"/>
    </xf>
    <xf numFmtId="0" fontId="7" fillId="2" borderId="14" xfId="0" applyFont="1" applyFill="1" applyBorder="1" applyAlignment="1">
      <alignment horizontal="justify"/>
    </xf>
    <xf numFmtId="0" fontId="4" fillId="2" borderId="27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7" fillId="2" borderId="2" xfId="0" applyFont="1" applyFill="1" applyBorder="1"/>
    <xf numFmtId="0" fontId="18" fillId="2" borderId="5" xfId="0" applyFont="1" applyFill="1" applyBorder="1" applyAlignment="1">
      <alignment horizontal="center"/>
    </xf>
    <xf numFmtId="0" fontId="4" fillId="2" borderId="0" xfId="0" applyFont="1" applyFill="1" applyBorder="1" applyAlignment="1"/>
    <xf numFmtId="0" fontId="18" fillId="2" borderId="9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2" borderId="2" xfId="0" applyFont="1" applyFill="1" applyBorder="1"/>
    <xf numFmtId="0" fontId="18" fillId="2" borderId="2" xfId="0" applyFont="1" applyFill="1" applyBorder="1"/>
    <xf numFmtId="0" fontId="0" fillId="2" borderId="3" xfId="0" applyFill="1" applyBorder="1"/>
    <xf numFmtId="0" fontId="3" fillId="2" borderId="4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16" fontId="0" fillId="2" borderId="0" xfId="0" applyNumberFormat="1" applyFill="1" applyBorder="1" applyAlignment="1">
      <alignment horizontal="left"/>
    </xf>
    <xf numFmtId="16" fontId="4" fillId="2" borderId="4" xfId="0" applyNumberFormat="1" applyFont="1" applyFill="1" applyBorder="1" applyAlignment="1">
      <alignment horizontal="left"/>
    </xf>
    <xf numFmtId="16" fontId="4" fillId="2" borderId="0" xfId="0" applyNumberFormat="1" applyFont="1" applyFill="1" applyBorder="1" applyAlignment="1">
      <alignment horizontal="left"/>
    </xf>
    <xf numFmtId="0" fontId="0" fillId="2" borderId="7" xfId="0" applyFill="1" applyBorder="1"/>
    <xf numFmtId="0" fontId="7" fillId="2" borderId="1" xfId="0" applyFont="1" applyFill="1" applyBorder="1"/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left"/>
    </xf>
    <xf numFmtId="0" fontId="4" fillId="2" borderId="17" xfId="0" applyFont="1" applyFill="1" applyBorder="1" applyAlignment="1">
      <alignment horizontal="left"/>
    </xf>
    <xf numFmtId="0" fontId="4" fillId="2" borderId="18" xfId="0" applyFont="1" applyFill="1" applyBorder="1" applyAlignment="1">
      <alignment horizontal="left"/>
    </xf>
    <xf numFmtId="0" fontId="4" fillId="2" borderId="19" xfId="0" applyFont="1" applyFill="1" applyBorder="1" applyAlignment="1">
      <alignment horizontal="left"/>
    </xf>
    <xf numFmtId="0" fontId="4" fillId="2" borderId="2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justify"/>
    </xf>
    <xf numFmtId="0" fontId="13" fillId="2" borderId="0" xfId="0" applyFont="1" applyFill="1" applyBorder="1" applyAlignment="1">
      <alignment horizontal="justify"/>
    </xf>
    <xf numFmtId="0" fontId="13" fillId="2" borderId="11" xfId="0" applyFont="1" applyFill="1" applyBorder="1" applyAlignment="1">
      <alignment horizontal="justify"/>
    </xf>
    <xf numFmtId="0" fontId="13" fillId="2" borderId="4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0" fontId="14" fillId="2" borderId="7" xfId="0" applyFont="1" applyFill="1" applyBorder="1" applyAlignment="1">
      <alignment horizontal="justify"/>
    </xf>
    <xf numFmtId="0" fontId="14" fillId="2" borderId="8" xfId="0" applyFont="1" applyFill="1" applyBorder="1" applyAlignment="1">
      <alignment horizontal="justify"/>
    </xf>
    <xf numFmtId="0" fontId="14" fillId="2" borderId="12" xfId="0" applyFont="1" applyFill="1" applyBorder="1" applyAlignment="1">
      <alignment horizontal="justify"/>
    </xf>
    <xf numFmtId="0" fontId="8" fillId="2" borderId="8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11" fillId="2" borderId="5" xfId="0" applyFont="1" applyFill="1" applyBorder="1" applyAlignment="1">
      <alignment horizontal="left"/>
    </xf>
    <xf numFmtId="0" fontId="12" fillId="2" borderId="4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12" fillId="2" borderId="11" xfId="0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2" borderId="15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2" borderId="11" xfId="0" applyFont="1" applyFill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0</xdr:rowOff>
    </xdr:from>
    <xdr:to>
      <xdr:col>2</xdr:col>
      <xdr:colOff>838200</xdr:colOff>
      <xdr:row>5</xdr:row>
      <xdr:rowOff>85725</xdr:rowOff>
    </xdr:to>
    <xdr:pic>
      <xdr:nvPicPr>
        <xdr:cNvPr id="1025" name="Picture 1" descr="O:\Enron Net Works\CommodityLogic\Logos\CL Med High Res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"/>
          <a:ext cx="3086100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238125</xdr:colOff>
      <xdr:row>35</xdr:row>
      <xdr:rowOff>19050</xdr:rowOff>
    </xdr:from>
    <xdr:to>
      <xdr:col>7</xdr:col>
      <xdr:colOff>552450</xdr:colOff>
      <xdr:row>53</xdr:row>
      <xdr:rowOff>38100</xdr:rowOff>
    </xdr:to>
    <xdr:pic>
      <xdr:nvPicPr>
        <xdr:cNvPr id="1026" name="Picture 2" descr="C:\Program Files\WebTrends Document Utility\reports\webtrends1.WM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6553200"/>
          <a:ext cx="8181975" cy="2933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476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ron%20Net%20Works/CommodityLogic/Marketing/Reports/Weekly%20Reports/October%202001/Weekly%20Marketing%20Report%2015_19Oct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- Weekly Report"/>
      <sheetName val="Production User Info"/>
      <sheetName val="Guest User Info"/>
      <sheetName val="Sheet2"/>
      <sheetName val="Sheet1"/>
    </sheetNames>
    <sheetDataSet>
      <sheetData sheetId="0"/>
      <sheetData sheetId="1">
        <row r="20">
          <cell r="H20">
            <v>13</v>
          </cell>
          <cell r="I20">
            <v>19</v>
          </cell>
        </row>
        <row r="24">
          <cell r="C24">
            <v>28</v>
          </cell>
          <cell r="D24">
            <v>44</v>
          </cell>
        </row>
        <row r="158">
          <cell r="H158">
            <v>248</v>
          </cell>
          <cell r="I158">
            <v>392</v>
          </cell>
        </row>
        <row r="210">
          <cell r="C210">
            <v>466</v>
          </cell>
          <cell r="D210">
            <v>802</v>
          </cell>
        </row>
      </sheetData>
      <sheetData sheetId="2">
        <row r="11">
          <cell r="H11">
            <v>9</v>
          </cell>
          <cell r="I11">
            <v>20</v>
          </cell>
        </row>
        <row r="43">
          <cell r="C43">
            <v>45</v>
          </cell>
          <cell r="D43">
            <v>111</v>
          </cell>
        </row>
        <row r="92">
          <cell r="H92">
            <v>177</v>
          </cell>
          <cell r="I92">
            <v>348</v>
          </cell>
        </row>
        <row r="296">
          <cell r="C296">
            <v>392</v>
          </cell>
          <cell r="D296">
            <v>835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46"/>
  <sheetViews>
    <sheetView tabSelected="1" workbookViewId="0">
      <selection activeCell="E9" sqref="E9"/>
    </sheetView>
  </sheetViews>
  <sheetFormatPr defaultRowHeight="12.75" x14ac:dyDescent="0.2"/>
  <cols>
    <col min="1" max="1" width="16" style="1" customWidth="1"/>
    <col min="2" max="2" width="18" style="1" customWidth="1"/>
    <col min="3" max="3" width="15.28515625" style="1" customWidth="1"/>
    <col min="4" max="4" width="15.85546875" style="1" customWidth="1"/>
    <col min="5" max="5" width="17.85546875" style="1" customWidth="1"/>
    <col min="6" max="6" width="17.7109375" style="1" customWidth="1"/>
    <col min="7" max="7" width="17.28515625" style="1" customWidth="1"/>
    <col min="8" max="8" width="20.5703125" style="1" customWidth="1"/>
    <col min="9" max="9" width="9.140625" style="1"/>
    <col min="10" max="10" width="11" style="1" customWidth="1"/>
    <col min="11" max="16384" width="9.140625" style="1"/>
  </cols>
  <sheetData>
    <row r="3" spans="1:10" ht="26.25" x14ac:dyDescent="0.4">
      <c r="D3" s="2" t="s">
        <v>0</v>
      </c>
      <c r="E3" s="2"/>
      <c r="F3" s="3"/>
    </row>
    <row r="4" spans="1:10" ht="15.75" x14ac:dyDescent="0.25">
      <c r="D4" s="4">
        <f ca="1">TODAY()-7</f>
        <v>41879</v>
      </c>
      <c r="E4" s="5" t="s">
        <v>1</v>
      </c>
      <c r="F4" s="4">
        <f ca="1">TODAY()-3</f>
        <v>41883</v>
      </c>
      <c r="I4" s="6">
        <f ca="1">TODAY()-7</f>
        <v>41879</v>
      </c>
      <c r="J4" s="6">
        <f ca="1">TODAY()-3</f>
        <v>41883</v>
      </c>
    </row>
    <row r="7" spans="1:10" s="7" customFormat="1" ht="15" x14ac:dyDescent="0.25">
      <c r="E7" s="179" t="s">
        <v>2</v>
      </c>
      <c r="F7" s="179"/>
      <c r="G7" s="179" t="s">
        <v>3</v>
      </c>
      <c r="H7" s="179"/>
    </row>
    <row r="8" spans="1:10" s="7" customFormat="1" ht="15" x14ac:dyDescent="0.25">
      <c r="E8" s="8" t="s">
        <v>4</v>
      </c>
      <c r="F8" s="8" t="s">
        <v>5</v>
      </c>
      <c r="G8" s="8" t="s">
        <v>4</v>
      </c>
      <c r="H8" s="8" t="s">
        <v>5</v>
      </c>
    </row>
    <row r="9" spans="1:10" s="7" customFormat="1" ht="14.25" x14ac:dyDescent="0.2"/>
    <row r="10" spans="1:10" s="7" customFormat="1" ht="15.75" thickBot="1" x14ac:dyDescent="0.3">
      <c r="A10" s="9" t="s">
        <v>6</v>
      </c>
      <c r="B10" s="10"/>
      <c r="C10" s="10"/>
      <c r="D10" s="10"/>
      <c r="E10" s="10"/>
      <c r="F10" s="10"/>
      <c r="G10" s="10"/>
      <c r="H10" s="10"/>
    </row>
    <row r="11" spans="1:10" s="7" customFormat="1" ht="15" x14ac:dyDescent="0.25">
      <c r="A11" s="11" t="s">
        <v>7</v>
      </c>
      <c r="B11" s="12"/>
      <c r="C11" s="12"/>
      <c r="D11" s="12"/>
      <c r="E11" s="12"/>
      <c r="F11" s="12"/>
      <c r="G11" s="12"/>
      <c r="H11" s="13"/>
    </row>
    <row r="12" spans="1:10" s="7" customFormat="1" ht="14.25" x14ac:dyDescent="0.2">
      <c r="A12" s="14"/>
      <c r="B12" s="10" t="s">
        <v>8</v>
      </c>
      <c r="C12" s="10"/>
      <c r="D12" s="10"/>
      <c r="E12" s="15">
        <f>'[1]Production User Info'!D24</f>
        <v>44</v>
      </c>
      <c r="F12" s="15">
        <f>'[1]Production User Info'!C24</f>
        <v>28</v>
      </c>
      <c r="G12" s="16">
        <f>'[1]Production User Info'!D210</f>
        <v>802</v>
      </c>
      <c r="H12" s="17">
        <f>'[1]Production User Info'!C210</f>
        <v>466</v>
      </c>
    </row>
    <row r="13" spans="1:10" s="7" customFormat="1" ht="14.25" x14ac:dyDescent="0.2">
      <c r="A13" s="14"/>
      <c r="B13" s="10" t="s">
        <v>9</v>
      </c>
      <c r="C13" s="10"/>
      <c r="D13" s="10"/>
      <c r="E13" s="16">
        <f>'[1]Production User Info'!I20</f>
        <v>19</v>
      </c>
      <c r="F13" s="15">
        <f>'[1]Production User Info'!H20</f>
        <v>13</v>
      </c>
      <c r="G13" s="16">
        <f>'[1]Production User Info'!I158</f>
        <v>392</v>
      </c>
      <c r="H13" s="18">
        <f>'[1]Production User Info'!H158</f>
        <v>248</v>
      </c>
    </row>
    <row r="14" spans="1:10" s="7" customFormat="1" ht="15" thickBot="1" x14ac:dyDescent="0.25">
      <c r="A14" s="19"/>
      <c r="B14" s="20" t="s">
        <v>10</v>
      </c>
      <c r="C14" s="20"/>
      <c r="D14" s="20"/>
      <c r="E14" s="21">
        <f>SUM(E12-E13)</f>
        <v>25</v>
      </c>
      <c r="F14" s="21">
        <f>SUM(F12-F13)</f>
        <v>15</v>
      </c>
      <c r="G14" s="22">
        <f>SUM(G12-G13)</f>
        <v>410</v>
      </c>
      <c r="H14" s="23">
        <f>SUM(H12-H13)</f>
        <v>218</v>
      </c>
    </row>
    <row r="15" spans="1:10" s="7" customFormat="1" ht="14.25" x14ac:dyDescent="0.2">
      <c r="C15" s="10"/>
      <c r="D15" s="10"/>
      <c r="E15" s="24"/>
      <c r="F15" s="24"/>
      <c r="G15" s="10"/>
      <c r="H15" s="24"/>
    </row>
    <row r="16" spans="1:10" s="7" customFormat="1" ht="15.75" thickBot="1" x14ac:dyDescent="0.3">
      <c r="A16" s="9" t="s">
        <v>11</v>
      </c>
      <c r="B16" s="10"/>
      <c r="C16" s="10"/>
      <c r="D16" s="10"/>
      <c r="E16" s="10"/>
      <c r="F16" s="10"/>
      <c r="G16" s="10"/>
      <c r="H16" s="10"/>
    </row>
    <row r="17" spans="1:8" s="7" customFormat="1" ht="14.25" x14ac:dyDescent="0.2">
      <c r="A17" s="25" t="s">
        <v>7</v>
      </c>
      <c r="B17" s="12"/>
      <c r="C17" s="12"/>
      <c r="D17" s="12"/>
      <c r="E17" s="12"/>
      <c r="F17" s="12"/>
      <c r="G17" s="12"/>
      <c r="H17" s="13"/>
    </row>
    <row r="18" spans="1:8" s="7" customFormat="1" ht="14.25" x14ac:dyDescent="0.2">
      <c r="A18" s="14"/>
      <c r="B18" s="10" t="s">
        <v>8</v>
      </c>
      <c r="C18" s="10"/>
      <c r="D18" s="10"/>
      <c r="E18" s="16">
        <f>'[1]Guest User Info'!D43</f>
        <v>111</v>
      </c>
      <c r="F18" s="15">
        <f>'[1]Guest User Info'!C43</f>
        <v>45</v>
      </c>
      <c r="G18" s="16">
        <f>'[1]Guest User Info'!D296</f>
        <v>835</v>
      </c>
      <c r="H18" s="18">
        <f>'[1]Guest User Info'!C296</f>
        <v>392</v>
      </c>
    </row>
    <row r="19" spans="1:8" s="7" customFormat="1" ht="15" thickBot="1" x14ac:dyDescent="0.25">
      <c r="A19" s="19"/>
      <c r="B19" s="20" t="s">
        <v>9</v>
      </c>
      <c r="C19" s="20"/>
      <c r="D19" s="20"/>
      <c r="E19" s="22">
        <f>'[1]Guest User Info'!I11</f>
        <v>20</v>
      </c>
      <c r="F19" s="22">
        <f>'[1]Guest User Info'!H11</f>
        <v>9</v>
      </c>
      <c r="G19" s="22">
        <f>'[1]Guest User Info'!I92</f>
        <v>348</v>
      </c>
      <c r="H19" s="26">
        <f>'[1]Guest User Info'!H92</f>
        <v>177</v>
      </c>
    </row>
    <row r="20" spans="1:8" s="7" customFormat="1" ht="14.25" x14ac:dyDescent="0.2"/>
    <row r="21" spans="1:8" s="7" customFormat="1" ht="15.75" thickBot="1" x14ac:dyDescent="0.3">
      <c r="A21" s="169" t="s">
        <v>12</v>
      </c>
      <c r="B21" s="169"/>
      <c r="C21" s="169"/>
      <c r="D21" s="10"/>
      <c r="F21" s="180" t="s">
        <v>13</v>
      </c>
      <c r="G21" s="180"/>
      <c r="H21" s="180"/>
    </row>
    <row r="22" spans="1:8" s="7" customFormat="1" ht="14.25" x14ac:dyDescent="0.2">
      <c r="A22" s="173" t="s">
        <v>14</v>
      </c>
      <c r="B22" s="174"/>
      <c r="C22" s="175"/>
      <c r="D22" s="10"/>
      <c r="F22" s="170" t="s">
        <v>15</v>
      </c>
      <c r="G22" s="171"/>
      <c r="H22" s="172"/>
    </row>
    <row r="23" spans="1:8" s="7" customFormat="1" ht="15" thickBot="1" x14ac:dyDescent="0.25">
      <c r="A23" s="163" t="s">
        <v>16</v>
      </c>
      <c r="B23" s="164"/>
      <c r="C23" s="165"/>
      <c r="D23" s="10"/>
      <c r="F23" s="176" t="s">
        <v>17</v>
      </c>
      <c r="G23" s="177"/>
      <c r="H23" s="178"/>
    </row>
    <row r="24" spans="1:8" s="7" customFormat="1" ht="14.25" x14ac:dyDescent="0.2">
      <c r="A24" s="163" t="s">
        <v>18</v>
      </c>
      <c r="B24" s="164"/>
      <c r="C24" s="165"/>
      <c r="D24" s="10"/>
    </row>
    <row r="25" spans="1:8" s="7" customFormat="1" ht="15.75" thickBot="1" x14ac:dyDescent="0.3">
      <c r="A25" s="166" t="s">
        <v>19</v>
      </c>
      <c r="B25" s="167"/>
      <c r="C25" s="168"/>
      <c r="F25" s="169" t="s">
        <v>20</v>
      </c>
      <c r="G25" s="169"/>
      <c r="H25" s="169"/>
    </row>
    <row r="26" spans="1:8" s="7" customFormat="1" ht="14.25" x14ac:dyDescent="0.2">
      <c r="A26" s="163" t="s">
        <v>21</v>
      </c>
      <c r="B26" s="164"/>
      <c r="C26" s="165"/>
      <c r="D26" s="10"/>
      <c r="F26" s="170" t="s">
        <v>15</v>
      </c>
      <c r="G26" s="171"/>
      <c r="H26" s="172"/>
    </row>
    <row r="27" spans="1:8" ht="15" thickBot="1" x14ac:dyDescent="0.25">
      <c r="A27" s="159" t="s">
        <v>22</v>
      </c>
      <c r="B27" s="160"/>
      <c r="C27" s="161"/>
      <c r="D27" s="28"/>
      <c r="F27" s="19" t="s">
        <v>23</v>
      </c>
      <c r="G27" s="29"/>
      <c r="H27" s="30"/>
    </row>
    <row r="28" spans="1:8" x14ac:dyDescent="0.2">
      <c r="A28" s="31"/>
      <c r="B28" s="31"/>
      <c r="C28" s="31"/>
      <c r="D28" s="28"/>
    </row>
    <row r="29" spans="1:8" x14ac:dyDescent="0.2">
      <c r="A29" s="32"/>
      <c r="B29" s="31"/>
      <c r="C29" s="31"/>
      <c r="D29" s="28"/>
    </row>
    <row r="30" spans="1:8" x14ac:dyDescent="0.2">
      <c r="A30" s="33"/>
      <c r="B30" s="31"/>
      <c r="C30" s="31"/>
      <c r="D30" s="28"/>
    </row>
    <row r="31" spans="1:8" x14ac:dyDescent="0.2">
      <c r="A31" s="28"/>
      <c r="B31" s="28"/>
      <c r="C31" s="28"/>
      <c r="D31" s="28"/>
    </row>
    <row r="32" spans="1:8" ht="18.75" thickBot="1" x14ac:dyDescent="0.3">
      <c r="A32" s="34" t="s">
        <v>24</v>
      </c>
      <c r="B32" s="28"/>
      <c r="C32" s="28"/>
      <c r="D32" s="28"/>
    </row>
    <row r="33" spans="1:8" ht="15.75" x14ac:dyDescent="0.25">
      <c r="A33" s="35" t="s">
        <v>25</v>
      </c>
      <c r="B33" s="36"/>
      <c r="C33" s="36"/>
      <c r="D33" s="36"/>
      <c r="E33" s="37"/>
      <c r="F33" s="37"/>
      <c r="G33" s="37"/>
      <c r="H33" s="38"/>
    </row>
    <row r="34" spans="1:8" x14ac:dyDescent="0.2">
      <c r="A34" s="39"/>
      <c r="B34" s="28"/>
      <c r="C34" s="28"/>
      <c r="D34" s="28"/>
      <c r="E34" s="40"/>
      <c r="F34" s="40"/>
      <c r="G34" s="40"/>
      <c r="H34" s="41"/>
    </row>
    <row r="35" spans="1:8" x14ac:dyDescent="0.2">
      <c r="A35" s="42" t="s">
        <v>26</v>
      </c>
      <c r="B35" s="28"/>
      <c r="C35" s="28"/>
      <c r="D35" s="28"/>
      <c r="E35" s="40"/>
      <c r="F35" s="40"/>
      <c r="G35" s="40"/>
      <c r="H35" s="41"/>
    </row>
    <row r="36" spans="1:8" x14ac:dyDescent="0.2">
      <c r="A36" s="39"/>
      <c r="B36" s="28"/>
      <c r="C36" s="28"/>
      <c r="D36" s="28"/>
      <c r="E36" s="40"/>
      <c r="F36" s="40"/>
      <c r="G36" s="40"/>
      <c r="H36" s="41"/>
    </row>
    <row r="37" spans="1:8" x14ac:dyDescent="0.2">
      <c r="A37" s="39"/>
      <c r="B37" s="28"/>
      <c r="C37" s="28"/>
      <c r="D37" s="28"/>
      <c r="E37" s="40"/>
      <c r="F37" s="40"/>
      <c r="G37" s="40"/>
      <c r="H37" s="41"/>
    </row>
    <row r="38" spans="1:8" x14ac:dyDescent="0.2">
      <c r="A38" s="39"/>
      <c r="B38" s="28"/>
      <c r="C38" s="28"/>
      <c r="D38" s="28"/>
      <c r="E38" s="40"/>
      <c r="F38" s="40"/>
      <c r="G38" s="40"/>
      <c r="H38" s="41"/>
    </row>
    <row r="39" spans="1:8" x14ac:dyDescent="0.2">
      <c r="A39" s="39"/>
      <c r="B39" s="28"/>
      <c r="C39" s="28"/>
      <c r="D39" s="28"/>
      <c r="E39" s="40"/>
      <c r="F39" s="40"/>
      <c r="G39" s="40"/>
      <c r="H39" s="41"/>
    </row>
    <row r="40" spans="1:8" x14ac:dyDescent="0.2">
      <c r="A40" s="39"/>
      <c r="B40" s="28"/>
      <c r="C40" s="28"/>
      <c r="D40" s="28"/>
      <c r="E40" s="40"/>
      <c r="F40" s="40"/>
      <c r="G40" s="40"/>
      <c r="H40" s="41"/>
    </row>
    <row r="41" spans="1:8" x14ac:dyDescent="0.2">
      <c r="A41" s="39"/>
      <c r="B41" s="28"/>
      <c r="C41" s="28"/>
      <c r="D41" s="28"/>
      <c r="E41" s="40"/>
      <c r="F41" s="40"/>
      <c r="G41" s="40"/>
      <c r="H41" s="41"/>
    </row>
    <row r="42" spans="1:8" x14ac:dyDescent="0.2">
      <c r="A42" s="39"/>
      <c r="B42" s="28"/>
      <c r="C42" s="28"/>
      <c r="D42" s="28"/>
      <c r="E42" s="40"/>
      <c r="F42" s="40"/>
      <c r="G42" s="40"/>
      <c r="H42" s="41"/>
    </row>
    <row r="43" spans="1:8" x14ac:dyDescent="0.2">
      <c r="A43" s="39"/>
      <c r="B43" s="28"/>
      <c r="C43" s="28"/>
      <c r="D43" s="28"/>
      <c r="E43" s="40"/>
      <c r="F43" s="40"/>
      <c r="G43" s="40"/>
      <c r="H43" s="41"/>
    </row>
    <row r="44" spans="1:8" x14ac:dyDescent="0.2">
      <c r="A44" s="39"/>
      <c r="B44" s="28"/>
      <c r="C44" s="28"/>
      <c r="D44" s="28"/>
      <c r="E44" s="40"/>
      <c r="F44" s="40"/>
      <c r="G44" s="40"/>
      <c r="H44" s="41"/>
    </row>
    <row r="45" spans="1:8" x14ac:dyDescent="0.2">
      <c r="A45" s="39"/>
      <c r="B45" s="28"/>
      <c r="C45" s="28"/>
      <c r="D45" s="28"/>
      <c r="E45" s="40"/>
      <c r="F45" s="40"/>
      <c r="G45" s="40"/>
      <c r="H45" s="41"/>
    </row>
    <row r="46" spans="1:8" x14ac:dyDescent="0.2">
      <c r="A46" s="39"/>
      <c r="B46" s="28"/>
      <c r="C46" s="28"/>
      <c r="D46" s="28"/>
      <c r="E46" s="40"/>
      <c r="F46" s="40"/>
      <c r="G46" s="40"/>
      <c r="H46" s="41"/>
    </row>
    <row r="47" spans="1:8" x14ac:dyDescent="0.2">
      <c r="A47" s="39"/>
      <c r="B47" s="28"/>
      <c r="C47" s="28"/>
      <c r="D47" s="28"/>
      <c r="E47" s="40"/>
      <c r="F47" s="40"/>
      <c r="G47" s="40"/>
      <c r="H47" s="41"/>
    </row>
    <row r="48" spans="1:8" x14ac:dyDescent="0.2">
      <c r="A48" s="39"/>
      <c r="B48" s="28"/>
      <c r="C48" s="28"/>
      <c r="D48" s="28"/>
      <c r="E48" s="40"/>
      <c r="F48" s="40"/>
      <c r="G48" s="40"/>
      <c r="H48" s="41"/>
    </row>
    <row r="49" spans="1:8" x14ac:dyDescent="0.2">
      <c r="A49" s="43"/>
      <c r="B49" s="28"/>
      <c r="C49" s="28"/>
      <c r="D49" s="28"/>
      <c r="E49" s="40"/>
      <c r="F49" s="40"/>
      <c r="G49" s="40"/>
      <c r="H49" s="41"/>
    </row>
    <row r="50" spans="1:8" x14ac:dyDescent="0.2">
      <c r="A50" s="39"/>
      <c r="B50" s="28"/>
      <c r="C50" s="28"/>
      <c r="D50" s="28"/>
      <c r="E50" s="40"/>
      <c r="F50" s="40"/>
      <c r="G50" s="40"/>
      <c r="H50" s="41"/>
    </row>
    <row r="51" spans="1:8" x14ac:dyDescent="0.2">
      <c r="A51" s="39"/>
      <c r="B51" s="28"/>
      <c r="C51" s="28"/>
      <c r="D51" s="28"/>
      <c r="E51" s="40"/>
      <c r="F51" s="40"/>
      <c r="G51" s="40"/>
      <c r="H51" s="41"/>
    </row>
    <row r="52" spans="1:8" x14ac:dyDescent="0.2">
      <c r="A52" s="39"/>
      <c r="B52" s="28"/>
      <c r="C52" s="28"/>
      <c r="D52" s="28"/>
      <c r="E52" s="40"/>
      <c r="F52" s="40"/>
      <c r="G52" s="40"/>
      <c r="H52" s="41"/>
    </row>
    <row r="53" spans="1:8" x14ac:dyDescent="0.2">
      <c r="A53" s="39"/>
      <c r="B53" s="28"/>
      <c r="C53" s="28"/>
      <c r="D53" s="28"/>
      <c r="E53" s="40"/>
      <c r="F53" s="40"/>
      <c r="G53" s="40"/>
      <c r="H53" s="41"/>
    </row>
    <row r="54" spans="1:8" x14ac:dyDescent="0.2">
      <c r="A54" s="39"/>
      <c r="B54" s="28"/>
      <c r="C54" s="28"/>
      <c r="D54" s="28"/>
      <c r="E54" s="40"/>
      <c r="F54" s="40"/>
      <c r="G54" s="40"/>
      <c r="H54" s="41"/>
    </row>
    <row r="55" spans="1:8" ht="16.5" thickBot="1" x14ac:dyDescent="0.3">
      <c r="A55" s="44" t="s">
        <v>24</v>
      </c>
      <c r="B55" s="28"/>
      <c r="C55" s="28"/>
      <c r="D55" s="28"/>
      <c r="E55" s="28"/>
      <c r="F55" s="28"/>
      <c r="G55" s="28"/>
      <c r="H55" s="45"/>
    </row>
    <row r="56" spans="1:8" ht="30" x14ac:dyDescent="0.25">
      <c r="A56" s="46"/>
      <c r="B56" s="12"/>
      <c r="C56" s="12"/>
      <c r="D56" s="47" t="s">
        <v>27</v>
      </c>
      <c r="E56" s="48" t="s">
        <v>28</v>
      </c>
      <c r="F56" s="47" t="s">
        <v>29</v>
      </c>
      <c r="G56" s="48" t="s">
        <v>30</v>
      </c>
      <c r="H56" s="49" t="s">
        <v>31</v>
      </c>
    </row>
    <row r="57" spans="1:8" ht="14.25" x14ac:dyDescent="0.2">
      <c r="A57" s="162" t="s">
        <v>32</v>
      </c>
      <c r="B57" s="154"/>
      <c r="C57" s="154"/>
      <c r="D57" s="16">
        <v>6</v>
      </c>
      <c r="E57" s="50" t="s">
        <v>33</v>
      </c>
      <c r="F57" s="50" t="s">
        <v>33</v>
      </c>
      <c r="G57" s="50" t="s">
        <v>33</v>
      </c>
      <c r="H57" s="18">
        <f>SUM(D57:G57)</f>
        <v>6</v>
      </c>
    </row>
    <row r="58" spans="1:8" ht="14.25" x14ac:dyDescent="0.2">
      <c r="A58" s="162" t="s">
        <v>34</v>
      </c>
      <c r="B58" s="154"/>
      <c r="C58" s="154"/>
      <c r="D58" s="51">
        <v>17</v>
      </c>
      <c r="E58" s="52">
        <v>32832</v>
      </c>
      <c r="F58" s="52">
        <v>6546</v>
      </c>
      <c r="G58" s="52">
        <v>66524</v>
      </c>
      <c r="H58" s="53">
        <f>SUM(D58:G58)</f>
        <v>105919</v>
      </c>
    </row>
    <row r="59" spans="1:8" ht="14.25" x14ac:dyDescent="0.2">
      <c r="A59" s="162" t="s">
        <v>35</v>
      </c>
      <c r="B59" s="154"/>
      <c r="C59" s="154"/>
      <c r="D59" s="54">
        <v>130851.17</v>
      </c>
      <c r="E59" s="55">
        <v>23316</v>
      </c>
      <c r="F59" s="55">
        <v>20544</v>
      </c>
      <c r="G59" s="55">
        <v>153450.5</v>
      </c>
      <c r="H59" s="56">
        <f>SUM(D59:G59)</f>
        <v>328161.67</v>
      </c>
    </row>
    <row r="60" spans="1:8" ht="14.25" x14ac:dyDescent="0.2">
      <c r="A60" s="14"/>
      <c r="B60" s="154" t="s">
        <v>36</v>
      </c>
      <c r="C60" s="154"/>
      <c r="D60" s="57">
        <v>73826159</v>
      </c>
      <c r="E60" s="58"/>
      <c r="F60" s="58"/>
      <c r="G60" s="58"/>
      <c r="H60" s="59"/>
    </row>
    <row r="61" spans="1:8" ht="14.25" x14ac:dyDescent="0.2">
      <c r="A61" s="14"/>
      <c r="B61" s="155" t="s">
        <v>37</v>
      </c>
      <c r="C61" s="154"/>
      <c r="D61" s="16">
        <v>11.53</v>
      </c>
      <c r="E61" s="58"/>
      <c r="F61" s="58"/>
      <c r="G61" s="58"/>
      <c r="H61" s="59"/>
    </row>
    <row r="62" spans="1:8" ht="14.25" x14ac:dyDescent="0.2">
      <c r="A62" s="14"/>
      <c r="B62" s="60"/>
      <c r="C62" s="27"/>
      <c r="D62" s="10"/>
      <c r="E62" s="58"/>
      <c r="F62" s="58"/>
      <c r="G62" s="58"/>
      <c r="H62" s="59"/>
    </row>
    <row r="63" spans="1:8" x14ac:dyDescent="0.2">
      <c r="A63" s="61" t="s">
        <v>38</v>
      </c>
      <c r="B63" s="62"/>
      <c r="C63" s="28"/>
      <c r="D63" s="28"/>
      <c r="E63" s="28"/>
      <c r="F63" s="28"/>
      <c r="G63" s="28"/>
      <c r="H63" s="45"/>
    </row>
    <row r="64" spans="1:8" x14ac:dyDescent="0.2">
      <c r="A64" s="156" t="s">
        <v>39</v>
      </c>
      <c r="B64" s="157"/>
      <c r="C64" s="157"/>
      <c r="D64" s="157"/>
      <c r="E64" s="157"/>
      <c r="F64" s="157"/>
      <c r="G64" s="157"/>
      <c r="H64" s="158"/>
    </row>
    <row r="65" spans="1:8" ht="15" customHeight="1" x14ac:dyDescent="0.2">
      <c r="A65" s="147" t="s">
        <v>40</v>
      </c>
      <c r="B65" s="148"/>
      <c r="C65" s="148"/>
      <c r="D65" s="148"/>
      <c r="E65" s="148"/>
      <c r="F65" s="148"/>
      <c r="G65" s="148"/>
      <c r="H65" s="149"/>
    </row>
    <row r="66" spans="1:8" ht="27" customHeight="1" x14ac:dyDescent="0.2">
      <c r="A66" s="144" t="s">
        <v>41</v>
      </c>
      <c r="B66" s="145"/>
      <c r="C66" s="145"/>
      <c r="D66" s="145"/>
      <c r="E66" s="145"/>
      <c r="F66" s="145"/>
      <c r="G66" s="145"/>
      <c r="H66" s="146"/>
    </row>
    <row r="67" spans="1:8" ht="15.75" customHeight="1" x14ac:dyDescent="0.2">
      <c r="A67" s="147" t="s">
        <v>42</v>
      </c>
      <c r="B67" s="148"/>
      <c r="C67" s="148"/>
      <c r="D67" s="148"/>
      <c r="E67" s="148"/>
      <c r="F67" s="148"/>
      <c r="G67" s="148"/>
      <c r="H67" s="149"/>
    </row>
    <row r="68" spans="1:8" ht="13.5" customHeight="1" x14ac:dyDescent="0.2">
      <c r="A68" s="63"/>
      <c r="B68" s="64"/>
      <c r="C68" s="64"/>
      <c r="D68" s="64"/>
      <c r="E68" s="64"/>
      <c r="F68" s="64"/>
      <c r="G68" s="64"/>
      <c r="H68" s="65"/>
    </row>
    <row r="69" spans="1:8" ht="32.25" customHeight="1" thickBot="1" x14ac:dyDescent="0.25">
      <c r="A69" s="150" t="s">
        <v>43</v>
      </c>
      <c r="B69" s="151"/>
      <c r="C69" s="151"/>
      <c r="D69" s="151"/>
      <c r="E69" s="151"/>
      <c r="F69" s="151"/>
      <c r="G69" s="151"/>
      <c r="H69" s="152"/>
    </row>
    <row r="70" spans="1:8" ht="12" customHeight="1" x14ac:dyDescent="0.2">
      <c r="A70" s="66"/>
      <c r="B70" s="66"/>
      <c r="C70" s="66"/>
      <c r="D70" s="66"/>
      <c r="E70" s="66"/>
      <c r="F70" s="66"/>
      <c r="G70" s="66"/>
      <c r="H70" s="66"/>
    </row>
    <row r="71" spans="1:8" ht="18.75" customHeight="1" x14ac:dyDescent="0.2">
      <c r="A71" s="67"/>
      <c r="B71" s="67"/>
      <c r="C71" s="67"/>
      <c r="D71" s="67"/>
      <c r="E71" s="67"/>
      <c r="F71" s="67"/>
      <c r="G71" s="67"/>
      <c r="H71" s="67"/>
    </row>
    <row r="72" spans="1:8" ht="18.75" thickBot="1" x14ac:dyDescent="0.3">
      <c r="A72" s="153" t="s">
        <v>44</v>
      </c>
      <c r="B72" s="153"/>
      <c r="C72" s="153"/>
      <c r="D72" s="68"/>
      <c r="E72" s="68"/>
      <c r="F72" s="68"/>
      <c r="G72" s="69"/>
      <c r="H72" s="69"/>
    </row>
    <row r="73" spans="1:8" ht="15" x14ac:dyDescent="0.25">
      <c r="A73" s="11" t="s">
        <v>45</v>
      </c>
      <c r="B73" s="70"/>
      <c r="C73" s="70"/>
      <c r="D73" s="70"/>
      <c r="E73" s="70" t="s">
        <v>31</v>
      </c>
      <c r="F73" s="71" t="s">
        <v>46</v>
      </c>
      <c r="H73" s="69"/>
    </row>
    <row r="74" spans="1:8" ht="14.25" x14ac:dyDescent="0.2">
      <c r="A74" s="136" t="s">
        <v>47</v>
      </c>
      <c r="B74" s="137"/>
      <c r="C74" s="137"/>
      <c r="D74" s="138"/>
      <c r="E74" s="51">
        <f>H58</f>
        <v>105919</v>
      </c>
      <c r="F74" s="72">
        <f>E74/100000</f>
        <v>1.0591900000000001</v>
      </c>
      <c r="H74" s="69"/>
    </row>
    <row r="75" spans="1:8" ht="14.25" x14ac:dyDescent="0.2">
      <c r="A75" s="136" t="s">
        <v>48</v>
      </c>
      <c r="B75" s="137"/>
      <c r="C75" s="137"/>
      <c r="D75" s="138"/>
      <c r="E75" s="57">
        <f>D60</f>
        <v>73826159</v>
      </c>
      <c r="F75" s="72">
        <f>E75/100000000</f>
        <v>0.73826159000000002</v>
      </c>
      <c r="H75" s="69"/>
    </row>
    <row r="76" spans="1:8" ht="15" thickBot="1" x14ac:dyDescent="0.25">
      <c r="A76" s="139" t="s">
        <v>49</v>
      </c>
      <c r="B76" s="140"/>
      <c r="C76" s="140"/>
      <c r="D76" s="141"/>
      <c r="E76" s="22">
        <f>H57</f>
        <v>6</v>
      </c>
      <c r="F76" s="73">
        <f>E76/20</f>
        <v>0.3</v>
      </c>
      <c r="H76" s="69"/>
    </row>
    <row r="77" spans="1:8" x14ac:dyDescent="0.2">
      <c r="A77" s="33"/>
      <c r="B77" s="33"/>
      <c r="C77" s="33"/>
      <c r="D77" s="33"/>
      <c r="E77" s="40"/>
      <c r="F77" s="74"/>
      <c r="H77" s="69"/>
    </row>
    <row r="78" spans="1:8" x14ac:dyDescent="0.2">
      <c r="A78" s="33"/>
      <c r="B78" s="33"/>
      <c r="C78" s="33"/>
      <c r="D78" s="33"/>
      <c r="E78" s="40"/>
      <c r="F78" s="74"/>
      <c r="H78" s="69"/>
    </row>
    <row r="79" spans="1:8" x14ac:dyDescent="0.2">
      <c r="A79" s="33"/>
      <c r="B79" s="33"/>
      <c r="C79" s="33"/>
      <c r="D79" s="33"/>
      <c r="E79" s="40"/>
      <c r="F79" s="74"/>
      <c r="H79" s="69"/>
    </row>
    <row r="80" spans="1:8" x14ac:dyDescent="0.2">
      <c r="A80" s="33"/>
      <c r="B80" s="33"/>
      <c r="C80" s="33"/>
      <c r="D80" s="33"/>
      <c r="E80" s="40"/>
      <c r="F80" s="74"/>
      <c r="H80" s="69"/>
    </row>
    <row r="81" spans="1:8" x14ac:dyDescent="0.2">
      <c r="A81" s="33"/>
      <c r="B81" s="33"/>
      <c r="C81" s="33"/>
      <c r="D81" s="33"/>
      <c r="E81" s="40"/>
      <c r="F81" s="74"/>
      <c r="H81" s="69"/>
    </row>
    <row r="82" spans="1:8" x14ac:dyDescent="0.2">
      <c r="A82" s="33"/>
      <c r="B82" s="33"/>
      <c r="C82" s="33"/>
      <c r="D82" s="33"/>
      <c r="E82" s="40"/>
      <c r="F82" s="74"/>
      <c r="H82" s="69"/>
    </row>
    <row r="83" spans="1:8" x14ac:dyDescent="0.2">
      <c r="A83" s="33"/>
      <c r="B83" s="33"/>
      <c r="C83" s="33"/>
      <c r="D83" s="33"/>
      <c r="E83" s="40"/>
      <c r="F83" s="74"/>
      <c r="H83" s="69"/>
    </row>
    <row r="84" spans="1:8" x14ac:dyDescent="0.2">
      <c r="A84" s="33"/>
      <c r="B84" s="33"/>
      <c r="C84" s="33"/>
      <c r="D84" s="33"/>
      <c r="E84" s="40"/>
      <c r="F84" s="74"/>
      <c r="H84" s="69"/>
    </row>
    <row r="85" spans="1:8" ht="18" x14ac:dyDescent="0.25">
      <c r="A85" s="75" t="s">
        <v>50</v>
      </c>
      <c r="B85" s="33"/>
      <c r="C85" s="33"/>
      <c r="D85" s="33"/>
      <c r="E85" s="40"/>
      <c r="F85" s="74"/>
      <c r="H85" s="69"/>
    </row>
    <row r="86" spans="1:8" ht="13.5" thickBot="1" x14ac:dyDescent="0.25">
      <c r="A86" s="62"/>
      <c r="B86" s="28"/>
      <c r="C86" s="28"/>
      <c r="D86" s="28"/>
      <c r="E86" s="28"/>
      <c r="F86" s="28"/>
      <c r="G86" s="28"/>
      <c r="H86" s="28"/>
    </row>
    <row r="87" spans="1:8" ht="15.75" x14ac:dyDescent="0.25">
      <c r="A87" s="76"/>
      <c r="B87" s="142" t="s">
        <v>51</v>
      </c>
      <c r="C87" s="142"/>
      <c r="D87" s="142"/>
      <c r="E87" s="142"/>
      <c r="F87" s="142"/>
      <c r="G87" s="142"/>
      <c r="H87" s="143"/>
    </row>
    <row r="88" spans="1:8" ht="60.75" thickBot="1" x14ac:dyDescent="0.3">
      <c r="A88" s="77" t="s">
        <v>52</v>
      </c>
      <c r="B88" s="78" t="s">
        <v>53</v>
      </c>
      <c r="C88" s="78" t="s">
        <v>54</v>
      </c>
      <c r="D88" s="78" t="s">
        <v>55</v>
      </c>
      <c r="E88" s="78" t="s">
        <v>56</v>
      </c>
      <c r="F88" s="78" t="s">
        <v>57</v>
      </c>
      <c r="G88" s="79" t="s">
        <v>58</v>
      </c>
      <c r="H88" s="80" t="s">
        <v>59</v>
      </c>
    </row>
    <row r="89" spans="1:8" ht="14.25" x14ac:dyDescent="0.2">
      <c r="A89" s="81" t="s">
        <v>60</v>
      </c>
      <c r="B89" s="82" t="s">
        <v>61</v>
      </c>
      <c r="C89" s="82" t="s">
        <v>61</v>
      </c>
      <c r="D89" s="82"/>
      <c r="E89" s="82" t="s">
        <v>61</v>
      </c>
      <c r="F89" s="82" t="s">
        <v>61</v>
      </c>
      <c r="G89" s="82"/>
      <c r="H89" s="83"/>
    </row>
    <row r="90" spans="1:8" ht="14.25" x14ac:dyDescent="0.2">
      <c r="A90" s="84" t="s">
        <v>62</v>
      </c>
      <c r="B90" s="85" t="s">
        <v>61</v>
      </c>
      <c r="C90" s="85" t="s">
        <v>61</v>
      </c>
      <c r="D90" s="85"/>
      <c r="E90" s="85"/>
      <c r="F90" s="85"/>
      <c r="G90" s="85"/>
      <c r="H90" s="86"/>
    </row>
    <row r="91" spans="1:8" ht="14.25" x14ac:dyDescent="0.2">
      <c r="A91" s="84" t="s">
        <v>63</v>
      </c>
      <c r="B91" s="85" t="s">
        <v>61</v>
      </c>
      <c r="C91" s="85" t="s">
        <v>61</v>
      </c>
      <c r="D91" s="85"/>
      <c r="E91" s="85"/>
      <c r="F91" s="85"/>
      <c r="G91" s="85"/>
      <c r="H91" s="86"/>
    </row>
    <row r="92" spans="1:8" ht="14.25" x14ac:dyDescent="0.2">
      <c r="A92" s="84" t="s">
        <v>64</v>
      </c>
      <c r="B92" s="85" t="s">
        <v>61</v>
      </c>
      <c r="C92" s="85" t="s">
        <v>61</v>
      </c>
      <c r="D92" s="85"/>
      <c r="E92" s="85" t="s">
        <v>65</v>
      </c>
      <c r="F92" s="85"/>
      <c r="G92" s="85"/>
      <c r="H92" s="86"/>
    </row>
    <row r="93" spans="1:8" ht="14.25" x14ac:dyDescent="0.2">
      <c r="A93" s="84" t="s">
        <v>66</v>
      </c>
      <c r="B93" s="85" t="s">
        <v>61</v>
      </c>
      <c r="C93" s="85" t="s">
        <v>61</v>
      </c>
      <c r="D93" s="85"/>
      <c r="E93" s="85" t="s">
        <v>65</v>
      </c>
      <c r="F93" s="85"/>
      <c r="G93" s="85"/>
      <c r="H93" s="86"/>
    </row>
    <row r="94" spans="1:8" ht="14.25" x14ac:dyDescent="0.2">
      <c r="A94" s="84" t="s">
        <v>67</v>
      </c>
      <c r="B94" s="85" t="s">
        <v>61</v>
      </c>
      <c r="C94" s="85" t="s">
        <v>61</v>
      </c>
      <c r="D94" s="85"/>
      <c r="E94" s="85" t="s">
        <v>65</v>
      </c>
      <c r="F94" s="85"/>
      <c r="G94" s="85"/>
      <c r="H94" s="86"/>
    </row>
    <row r="95" spans="1:8" ht="14.25" x14ac:dyDescent="0.2">
      <c r="A95" s="84" t="s">
        <v>68</v>
      </c>
      <c r="B95" s="85" t="s">
        <v>61</v>
      </c>
      <c r="C95" s="85" t="s">
        <v>61</v>
      </c>
      <c r="D95" s="85" t="s">
        <v>61</v>
      </c>
      <c r="E95" s="85"/>
      <c r="F95" s="85"/>
      <c r="G95" s="85"/>
      <c r="H95" s="86"/>
    </row>
    <row r="96" spans="1:8" ht="14.25" x14ac:dyDescent="0.2">
      <c r="A96" s="84" t="s">
        <v>69</v>
      </c>
      <c r="B96" s="85" t="s">
        <v>61</v>
      </c>
      <c r="C96" s="85" t="s">
        <v>61</v>
      </c>
      <c r="D96" s="85"/>
      <c r="E96" s="85" t="s">
        <v>65</v>
      </c>
      <c r="F96" s="85"/>
      <c r="G96" s="85"/>
      <c r="H96" s="86"/>
    </row>
    <row r="97" spans="1:8" ht="14.25" x14ac:dyDescent="0.2">
      <c r="A97" s="84" t="s">
        <v>70</v>
      </c>
      <c r="B97" s="85" t="s">
        <v>61</v>
      </c>
      <c r="C97" s="85" t="s">
        <v>61</v>
      </c>
      <c r="D97" s="85"/>
      <c r="E97" s="85" t="s">
        <v>65</v>
      </c>
      <c r="F97" s="85"/>
      <c r="G97" s="85"/>
      <c r="H97" s="86"/>
    </row>
    <row r="98" spans="1:8" ht="14.25" x14ac:dyDescent="0.2">
      <c r="A98" s="84" t="s">
        <v>71</v>
      </c>
      <c r="B98" s="85" t="s">
        <v>61</v>
      </c>
      <c r="C98" s="85" t="s">
        <v>61</v>
      </c>
      <c r="D98" s="85"/>
      <c r="E98" s="85"/>
      <c r="F98" s="85"/>
      <c r="G98" s="85"/>
      <c r="H98" s="86"/>
    </row>
    <row r="99" spans="1:8" ht="14.25" x14ac:dyDescent="0.2">
      <c r="A99" s="84" t="s">
        <v>72</v>
      </c>
      <c r="B99" s="85" t="s">
        <v>61</v>
      </c>
      <c r="C99" s="85" t="s">
        <v>61</v>
      </c>
      <c r="D99" s="87"/>
      <c r="E99" s="88"/>
      <c r="F99" s="88"/>
      <c r="G99" s="88"/>
      <c r="H99" s="89"/>
    </row>
    <row r="100" spans="1:8" ht="15" thickBot="1" x14ac:dyDescent="0.25">
      <c r="A100" s="90" t="s">
        <v>73</v>
      </c>
      <c r="B100" s="91" t="s">
        <v>61</v>
      </c>
      <c r="C100" s="91" t="s">
        <v>61</v>
      </c>
      <c r="D100" s="92"/>
      <c r="E100" s="93"/>
      <c r="F100" s="93"/>
      <c r="G100" s="93"/>
      <c r="H100" s="94"/>
    </row>
    <row r="101" spans="1:8" x14ac:dyDescent="0.2">
      <c r="B101" s="28"/>
      <c r="C101" s="95"/>
      <c r="D101" s="95"/>
      <c r="E101" s="28"/>
      <c r="F101" s="28"/>
      <c r="G101" s="28"/>
      <c r="H101" s="28"/>
    </row>
    <row r="102" spans="1:8" x14ac:dyDescent="0.2">
      <c r="B102" s="28"/>
      <c r="C102" s="95"/>
      <c r="D102" s="95"/>
      <c r="E102" s="28"/>
      <c r="F102" s="28"/>
      <c r="G102" s="28"/>
      <c r="H102" s="28"/>
    </row>
    <row r="103" spans="1:8" ht="48" customHeight="1" thickBot="1" x14ac:dyDescent="0.3">
      <c r="A103" s="133" t="s">
        <v>74</v>
      </c>
      <c r="B103" s="133"/>
      <c r="C103" s="133"/>
      <c r="D103" s="133"/>
      <c r="E103" s="133"/>
      <c r="G103" s="28"/>
      <c r="H103" s="28"/>
    </row>
    <row r="104" spans="1:8" ht="38.25" x14ac:dyDescent="0.2">
      <c r="A104" s="96" t="s">
        <v>52</v>
      </c>
      <c r="B104" s="97" t="s">
        <v>75</v>
      </c>
      <c r="C104" s="97" t="s">
        <v>76</v>
      </c>
      <c r="D104" s="97" t="s">
        <v>77</v>
      </c>
      <c r="E104" s="98" t="s">
        <v>78</v>
      </c>
      <c r="G104" s="28"/>
    </row>
    <row r="105" spans="1:8" ht="14.25" x14ac:dyDescent="0.2">
      <c r="A105" s="81" t="s">
        <v>60</v>
      </c>
      <c r="B105" s="82"/>
      <c r="C105" s="99" t="s">
        <v>61</v>
      </c>
      <c r="D105" s="82"/>
      <c r="E105" s="83"/>
      <c r="G105" s="28"/>
    </row>
    <row r="106" spans="1:8" ht="14.25" x14ac:dyDescent="0.2">
      <c r="A106" s="84" t="s">
        <v>62</v>
      </c>
      <c r="B106" s="85"/>
      <c r="C106" s="100"/>
      <c r="D106" s="85"/>
      <c r="E106" s="86"/>
      <c r="G106" s="28"/>
    </row>
    <row r="107" spans="1:8" ht="14.25" x14ac:dyDescent="0.2">
      <c r="A107" s="84" t="s">
        <v>63</v>
      </c>
      <c r="B107" s="85"/>
      <c r="C107" s="100"/>
      <c r="D107" s="85"/>
      <c r="E107" s="86"/>
      <c r="G107" s="28"/>
    </row>
    <row r="108" spans="1:8" ht="14.25" x14ac:dyDescent="0.2">
      <c r="A108" s="84" t="s">
        <v>64</v>
      </c>
      <c r="B108" s="85"/>
      <c r="C108" s="100"/>
      <c r="D108" s="85"/>
      <c r="E108" s="86"/>
      <c r="G108" s="28"/>
    </row>
    <row r="109" spans="1:8" ht="14.25" x14ac:dyDescent="0.2">
      <c r="A109" s="84" t="s">
        <v>66</v>
      </c>
      <c r="B109" s="85"/>
      <c r="C109" s="100"/>
      <c r="D109" s="85" t="s">
        <v>61</v>
      </c>
      <c r="E109" s="86"/>
      <c r="G109" s="28"/>
    </row>
    <row r="110" spans="1:8" ht="14.25" x14ac:dyDescent="0.2">
      <c r="A110" s="84" t="s">
        <v>67</v>
      </c>
      <c r="B110" s="85"/>
      <c r="C110" s="100"/>
      <c r="D110" s="85"/>
      <c r="E110" s="86"/>
      <c r="G110" s="28"/>
    </row>
    <row r="111" spans="1:8" ht="14.25" x14ac:dyDescent="0.2">
      <c r="A111" s="84" t="s">
        <v>68</v>
      </c>
      <c r="B111" s="85"/>
      <c r="C111" s="100"/>
      <c r="D111" s="85"/>
      <c r="E111" s="86" t="s">
        <v>61</v>
      </c>
      <c r="G111" s="28"/>
    </row>
    <row r="112" spans="1:8" ht="14.25" x14ac:dyDescent="0.2">
      <c r="A112" s="84" t="s">
        <v>69</v>
      </c>
      <c r="B112" s="85"/>
      <c r="C112" s="100"/>
      <c r="D112" s="85"/>
      <c r="E112" s="86"/>
      <c r="G112" s="28"/>
    </row>
    <row r="113" spans="1:8" ht="14.25" x14ac:dyDescent="0.2">
      <c r="A113" s="84" t="s">
        <v>79</v>
      </c>
      <c r="B113" s="85"/>
      <c r="C113" s="100"/>
      <c r="D113" s="85"/>
      <c r="E113" s="86"/>
      <c r="G113" s="28"/>
    </row>
    <row r="114" spans="1:8" ht="14.25" x14ac:dyDescent="0.2">
      <c r="A114" s="84" t="s">
        <v>71</v>
      </c>
      <c r="B114" s="85" t="s">
        <v>61</v>
      </c>
      <c r="C114" s="100"/>
      <c r="D114" s="85"/>
      <c r="E114" s="86"/>
      <c r="G114" s="28"/>
    </row>
    <row r="115" spans="1:8" ht="14.25" x14ac:dyDescent="0.2">
      <c r="A115" s="84" t="s">
        <v>72</v>
      </c>
      <c r="B115" s="85"/>
      <c r="C115" s="100" t="s">
        <v>61</v>
      </c>
      <c r="D115" s="85"/>
      <c r="E115" s="86"/>
      <c r="G115" s="28"/>
    </row>
    <row r="116" spans="1:8" ht="15" thickBot="1" x14ac:dyDescent="0.25">
      <c r="A116" s="90" t="s">
        <v>73</v>
      </c>
      <c r="B116" s="91"/>
      <c r="C116" s="101"/>
      <c r="D116" s="91"/>
      <c r="E116" s="102"/>
      <c r="G116" s="28"/>
    </row>
    <row r="117" spans="1:8" ht="14.25" x14ac:dyDescent="0.2">
      <c r="A117" s="10"/>
      <c r="B117" s="103"/>
      <c r="C117" s="103"/>
      <c r="D117" s="103"/>
      <c r="E117" s="103"/>
      <c r="G117" s="28"/>
    </row>
    <row r="118" spans="1:8" x14ac:dyDescent="0.2">
      <c r="A118" s="28"/>
      <c r="B118" s="28"/>
      <c r="C118" s="95"/>
      <c r="D118" s="95"/>
      <c r="E118" s="28"/>
      <c r="F118" s="28"/>
      <c r="G118" s="28"/>
      <c r="H118" s="28"/>
    </row>
    <row r="119" spans="1:8" ht="15.75" thickBot="1" x14ac:dyDescent="0.3">
      <c r="A119" s="9" t="s">
        <v>80</v>
      </c>
      <c r="B119" s="10"/>
      <c r="C119" s="10"/>
      <c r="D119" s="10"/>
      <c r="E119" s="10"/>
      <c r="F119" s="10"/>
      <c r="G119" s="10"/>
      <c r="H119" s="10"/>
    </row>
    <row r="120" spans="1:8" ht="14.25" x14ac:dyDescent="0.2">
      <c r="A120" s="25"/>
      <c r="B120" s="12"/>
      <c r="C120" s="12"/>
      <c r="D120" s="104" t="s">
        <v>81</v>
      </c>
      <c r="E120" s="104" t="s">
        <v>3</v>
      </c>
      <c r="F120" s="134" t="s">
        <v>82</v>
      </c>
      <c r="G120" s="134"/>
      <c r="H120" s="135"/>
    </row>
    <row r="121" spans="1:8" ht="15" x14ac:dyDescent="0.2">
      <c r="A121" s="14"/>
      <c r="B121" s="10" t="s">
        <v>83</v>
      </c>
      <c r="C121" s="10"/>
      <c r="D121" s="105">
        <v>0</v>
      </c>
      <c r="E121" s="105">
        <v>91</v>
      </c>
      <c r="F121" s="128"/>
      <c r="G121" s="128"/>
      <c r="H121" s="129"/>
    </row>
    <row r="122" spans="1:8" ht="15" x14ac:dyDescent="0.2">
      <c r="A122" s="14"/>
      <c r="B122" s="10" t="s">
        <v>84</v>
      </c>
      <c r="C122" s="10"/>
      <c r="D122" s="105">
        <v>5</v>
      </c>
      <c r="E122" s="105">
        <v>62</v>
      </c>
      <c r="F122" s="128" t="s">
        <v>85</v>
      </c>
      <c r="G122" s="128"/>
      <c r="H122" s="129"/>
    </row>
    <row r="123" spans="1:8" ht="15" x14ac:dyDescent="0.2">
      <c r="A123" s="14"/>
      <c r="B123" s="10" t="s">
        <v>86</v>
      </c>
      <c r="C123" s="10"/>
      <c r="D123" s="105">
        <v>1</v>
      </c>
      <c r="E123" s="105">
        <v>21</v>
      </c>
      <c r="F123" s="128" t="s">
        <v>87</v>
      </c>
      <c r="G123" s="128"/>
      <c r="H123" s="129"/>
    </row>
    <row r="124" spans="1:8" ht="15" x14ac:dyDescent="0.2">
      <c r="A124" s="14"/>
      <c r="B124" s="10" t="s">
        <v>88</v>
      </c>
      <c r="C124" s="10"/>
      <c r="D124" s="105">
        <v>7</v>
      </c>
      <c r="E124" s="105">
        <v>23</v>
      </c>
      <c r="F124" s="128" t="s">
        <v>85</v>
      </c>
      <c r="G124" s="128"/>
      <c r="H124" s="129"/>
    </row>
    <row r="125" spans="1:8" ht="15" x14ac:dyDescent="0.2">
      <c r="A125" s="14"/>
      <c r="B125" s="10" t="s">
        <v>89</v>
      </c>
      <c r="C125" s="10"/>
      <c r="D125" s="105">
        <v>1</v>
      </c>
      <c r="E125" s="105" t="s">
        <v>33</v>
      </c>
      <c r="F125" s="130" t="s">
        <v>85</v>
      </c>
      <c r="G125" s="131"/>
      <c r="H125" s="132"/>
    </row>
    <row r="126" spans="1:8" ht="15" x14ac:dyDescent="0.2">
      <c r="A126" s="14"/>
      <c r="B126" s="106" t="s">
        <v>90</v>
      </c>
      <c r="C126" s="10"/>
      <c r="D126" s="105">
        <v>2</v>
      </c>
      <c r="E126" s="105">
        <v>16</v>
      </c>
      <c r="F126" s="128" t="s">
        <v>91</v>
      </c>
      <c r="G126" s="128"/>
      <c r="H126" s="129"/>
    </row>
    <row r="127" spans="1:8" ht="15.75" thickBot="1" x14ac:dyDescent="0.25">
      <c r="A127" s="19"/>
      <c r="B127" s="20" t="s">
        <v>92</v>
      </c>
      <c r="C127" s="20"/>
      <c r="D127" s="107">
        <v>0</v>
      </c>
      <c r="E127" s="107">
        <v>6</v>
      </c>
      <c r="F127" s="119"/>
      <c r="G127" s="119"/>
      <c r="H127" s="120"/>
    </row>
    <row r="128" spans="1:8" x14ac:dyDescent="0.2">
      <c r="A128" s="28"/>
      <c r="B128" s="28"/>
      <c r="C128" s="28"/>
      <c r="D128" s="28"/>
      <c r="E128" s="28"/>
      <c r="F128" s="28"/>
      <c r="G128" s="108"/>
      <c r="H128" s="108"/>
    </row>
    <row r="129" spans="1:8" ht="13.5" thickBot="1" x14ac:dyDescent="0.25">
      <c r="A129" s="62" t="s">
        <v>93</v>
      </c>
      <c r="B129" s="62"/>
      <c r="C129" s="62"/>
      <c r="D129" s="28"/>
      <c r="E129" s="28"/>
      <c r="F129" s="28"/>
      <c r="G129" s="108"/>
      <c r="H129" s="108"/>
    </row>
    <row r="130" spans="1:8" ht="15.75" x14ac:dyDescent="0.25">
      <c r="A130" s="35" t="s">
        <v>94</v>
      </c>
      <c r="B130" s="109"/>
      <c r="C130" s="36"/>
      <c r="D130" s="109" t="s">
        <v>95</v>
      </c>
      <c r="E130" s="110"/>
      <c r="F130" s="36"/>
      <c r="G130" s="70" t="s">
        <v>96</v>
      </c>
      <c r="H130" s="111"/>
    </row>
    <row r="131" spans="1:8" ht="15.75" x14ac:dyDescent="0.25">
      <c r="A131" s="112" t="s">
        <v>97</v>
      </c>
      <c r="B131" s="113" t="s">
        <v>52</v>
      </c>
      <c r="C131" s="28"/>
      <c r="D131" s="113" t="s">
        <v>97</v>
      </c>
      <c r="E131" s="113" t="s">
        <v>52</v>
      </c>
      <c r="F131" s="28"/>
      <c r="G131" s="114"/>
      <c r="H131" s="45"/>
    </row>
    <row r="132" spans="1:8" ht="14.25" x14ac:dyDescent="0.2">
      <c r="A132" s="115">
        <v>37179</v>
      </c>
      <c r="B132" s="10" t="s">
        <v>98</v>
      </c>
      <c r="C132" s="28"/>
      <c r="D132" s="116">
        <v>37188</v>
      </c>
      <c r="E132" s="10" t="s">
        <v>87</v>
      </c>
      <c r="F132" s="28"/>
      <c r="G132" s="114"/>
      <c r="H132" s="45"/>
    </row>
    <row r="133" spans="1:8" ht="14.25" x14ac:dyDescent="0.2">
      <c r="A133" s="115">
        <v>37179</v>
      </c>
      <c r="B133" s="10" t="s">
        <v>99</v>
      </c>
      <c r="C133" s="28"/>
      <c r="D133" s="116"/>
      <c r="E133" s="10"/>
      <c r="F133" s="28"/>
      <c r="G133" s="28"/>
      <c r="H133" s="45"/>
    </row>
    <row r="134" spans="1:8" ht="14.25" x14ac:dyDescent="0.2">
      <c r="A134" s="115">
        <v>37180</v>
      </c>
      <c r="B134" s="10" t="s">
        <v>100</v>
      </c>
      <c r="C134" s="28"/>
      <c r="D134" s="116"/>
      <c r="E134" s="10"/>
      <c r="F134" s="28"/>
      <c r="G134" s="28"/>
      <c r="H134" s="45"/>
    </row>
    <row r="135" spans="1:8" ht="14.25" x14ac:dyDescent="0.2">
      <c r="A135" s="115">
        <v>37180</v>
      </c>
      <c r="B135" s="10" t="s">
        <v>64</v>
      </c>
      <c r="C135" s="28"/>
      <c r="D135" s="116"/>
      <c r="E135" s="10"/>
      <c r="F135" s="28"/>
      <c r="G135" s="28"/>
      <c r="H135" s="45"/>
    </row>
    <row r="136" spans="1:8" ht="14.25" x14ac:dyDescent="0.2">
      <c r="A136" s="115">
        <v>37181</v>
      </c>
      <c r="B136" s="10" t="s">
        <v>101</v>
      </c>
      <c r="C136" s="28"/>
      <c r="D136" s="116"/>
      <c r="E136" s="10"/>
      <c r="F136" s="28"/>
      <c r="G136" s="28"/>
      <c r="H136" s="45"/>
    </row>
    <row r="137" spans="1:8" ht="14.25" x14ac:dyDescent="0.2">
      <c r="A137" s="115">
        <v>37182</v>
      </c>
      <c r="B137" s="10" t="s">
        <v>102</v>
      </c>
      <c r="C137" s="28"/>
      <c r="D137" s="116"/>
      <c r="E137" s="10"/>
      <c r="F137" s="28"/>
      <c r="G137" s="28"/>
      <c r="H137" s="45"/>
    </row>
    <row r="138" spans="1:8" ht="14.25" x14ac:dyDescent="0.2">
      <c r="A138" s="115">
        <v>37182</v>
      </c>
      <c r="B138" s="10" t="s">
        <v>63</v>
      </c>
      <c r="C138" s="28"/>
      <c r="D138" s="116"/>
      <c r="E138" s="10"/>
      <c r="F138" s="28"/>
      <c r="G138" s="28"/>
      <c r="H138" s="45"/>
    </row>
    <row r="139" spans="1:8" ht="14.25" x14ac:dyDescent="0.2">
      <c r="A139" s="39"/>
      <c r="B139" s="28"/>
      <c r="C139" s="28"/>
      <c r="D139" s="116"/>
      <c r="E139" s="10"/>
      <c r="F139" s="28"/>
      <c r="G139" s="28"/>
      <c r="H139" s="45"/>
    </row>
    <row r="140" spans="1:8" ht="13.5" thickBot="1" x14ac:dyDescent="0.25">
      <c r="A140" s="117"/>
      <c r="B140" s="29"/>
      <c r="C140" s="29"/>
      <c r="D140" s="29"/>
      <c r="E140" s="29"/>
      <c r="F140" s="29"/>
      <c r="G140" s="29"/>
      <c r="H140" s="30"/>
    </row>
    <row r="141" spans="1:8" x14ac:dyDescent="0.2">
      <c r="C141" s="121"/>
      <c r="D141" s="121"/>
      <c r="E141" s="121"/>
      <c r="F141" s="121"/>
      <c r="G141" s="121"/>
      <c r="H141" s="121"/>
    </row>
    <row r="142" spans="1:8" ht="13.5" thickBot="1" x14ac:dyDescent="0.25">
      <c r="A142" s="69"/>
      <c r="B142" s="69"/>
      <c r="C142" s="69"/>
      <c r="D142" s="69"/>
      <c r="E142" s="69"/>
      <c r="F142" s="69"/>
      <c r="G142" s="69"/>
      <c r="H142" s="69"/>
    </row>
    <row r="143" spans="1:8" x14ac:dyDescent="0.2">
      <c r="A143" s="118" t="s">
        <v>103</v>
      </c>
      <c r="B143" s="36"/>
      <c r="C143" s="36"/>
      <c r="D143" s="36"/>
      <c r="E143" s="36"/>
      <c r="F143" s="36"/>
      <c r="G143" s="36"/>
      <c r="H143" s="111"/>
    </row>
    <row r="144" spans="1:8" x14ac:dyDescent="0.2">
      <c r="A144" s="122"/>
      <c r="B144" s="123"/>
      <c r="C144" s="123"/>
      <c r="D144" s="123"/>
      <c r="E144" s="123"/>
      <c r="F144" s="123"/>
      <c r="G144" s="123"/>
      <c r="H144" s="124"/>
    </row>
    <row r="145" spans="1:8" x14ac:dyDescent="0.2">
      <c r="A145" s="39"/>
      <c r="B145" s="28"/>
      <c r="C145" s="28"/>
      <c r="D145" s="28"/>
      <c r="E145" s="28"/>
      <c r="F145" s="28"/>
      <c r="G145" s="28"/>
      <c r="H145" s="45"/>
    </row>
    <row r="146" spans="1:8" ht="13.5" thickBot="1" x14ac:dyDescent="0.25">
      <c r="A146" s="125"/>
      <c r="B146" s="126"/>
      <c r="C146" s="126"/>
      <c r="D146" s="126"/>
      <c r="E146" s="126"/>
      <c r="F146" s="126"/>
      <c r="G146" s="126"/>
      <c r="H146" s="127"/>
    </row>
  </sheetData>
  <mergeCells count="41">
    <mergeCell ref="E7:F7"/>
    <mergeCell ref="G7:H7"/>
    <mergeCell ref="A21:C21"/>
    <mergeCell ref="F21:H21"/>
    <mergeCell ref="F25:H25"/>
    <mergeCell ref="A26:C26"/>
    <mergeCell ref="F26:H26"/>
    <mergeCell ref="A22:C22"/>
    <mergeCell ref="F22:H22"/>
    <mergeCell ref="A23:C23"/>
    <mergeCell ref="F23:H23"/>
    <mergeCell ref="A27:C27"/>
    <mergeCell ref="A57:C57"/>
    <mergeCell ref="A58:C58"/>
    <mergeCell ref="A59:C59"/>
    <mergeCell ref="A24:C24"/>
    <mergeCell ref="A25:C25"/>
    <mergeCell ref="A66:H66"/>
    <mergeCell ref="A67:H67"/>
    <mergeCell ref="A69:H69"/>
    <mergeCell ref="A72:C72"/>
    <mergeCell ref="B60:C60"/>
    <mergeCell ref="B61:C61"/>
    <mergeCell ref="A64:H64"/>
    <mergeCell ref="A65:H65"/>
    <mergeCell ref="A103:E103"/>
    <mergeCell ref="F120:H120"/>
    <mergeCell ref="F121:H121"/>
    <mergeCell ref="F122:H122"/>
    <mergeCell ref="A74:D74"/>
    <mergeCell ref="A75:D75"/>
    <mergeCell ref="A76:D76"/>
    <mergeCell ref="B87:H87"/>
    <mergeCell ref="F127:H127"/>
    <mergeCell ref="C141:H141"/>
    <mergeCell ref="A144:H144"/>
    <mergeCell ref="A146:H146"/>
    <mergeCell ref="F123:H123"/>
    <mergeCell ref="F124:H124"/>
    <mergeCell ref="F125:H125"/>
    <mergeCell ref="F126:H126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Commodity Logic Report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flane</dc:creator>
  <cp:lastModifiedBy>Felienne</cp:lastModifiedBy>
  <dcterms:created xsi:type="dcterms:W3CDTF">2001-10-22T14:34:50Z</dcterms:created>
  <dcterms:modified xsi:type="dcterms:W3CDTF">2014-09-04T12:31:47Z</dcterms:modified>
</cp:coreProperties>
</file>