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315" windowWidth="14940" windowHeight="8640"/>
  </bookViews>
  <sheets>
    <sheet name="Sheet1" sheetId="1" r:id="rId1"/>
    <sheet name="Sheet2" sheetId="2" r:id="rId2"/>
    <sheet name="Sheet3" sheetId="3" r:id="rId3"/>
  </sheets>
  <calcPr calcId="152511"/>
</workbook>
</file>

<file path=xl/calcChain.xml><?xml version="1.0" encoding="utf-8"?>
<calcChain xmlns="http://schemas.openxmlformats.org/spreadsheetml/2006/main">
  <c r="E9" i="1" l="1"/>
  <c r="E16" i="1" s="1"/>
  <c r="E59" i="1" s="1"/>
  <c r="E15" i="1"/>
  <c r="C29" i="1"/>
  <c r="E29" i="1" s="1"/>
  <c r="E37" i="1" s="1"/>
  <c r="E39" i="1" s="1"/>
  <c r="E42" i="1" s="1"/>
  <c r="E44" i="1" s="1"/>
  <c r="E50" i="1" s="1"/>
  <c r="E52" i="1" s="1"/>
  <c r="E63" i="1" s="1"/>
  <c r="E66" i="1" s="1"/>
  <c r="E30" i="1"/>
  <c r="E31" i="1"/>
  <c r="E32" i="1"/>
  <c r="E33" i="1"/>
  <c r="E34" i="1"/>
  <c r="E35" i="1"/>
  <c r="E36" i="1"/>
  <c r="D37" i="1"/>
  <c r="E43" i="1"/>
  <c r="E58" i="1"/>
  <c r="E60" i="1" s="1"/>
  <c r="E65" i="1"/>
  <c r="E17" i="1" l="1"/>
  <c r="C37" i="1"/>
</calcChain>
</file>

<file path=xl/sharedStrings.xml><?xml version="1.0" encoding="utf-8"?>
<sst xmlns="http://schemas.openxmlformats.org/spreadsheetml/2006/main" count="58" uniqueCount="47">
  <si>
    <t>Montana</t>
  </si>
  <si>
    <t>PacifiCorp</t>
  </si>
  <si>
    <t>PGE</t>
  </si>
  <si>
    <t>Seattle</t>
  </si>
  <si>
    <t>Snohomish</t>
  </si>
  <si>
    <t>Avista</t>
  </si>
  <si>
    <t>Nevada Power</t>
  </si>
  <si>
    <t>ENA</t>
  </si>
  <si>
    <t>Paying Party</t>
  </si>
  <si>
    <t>Receiving</t>
  </si>
  <si>
    <t>Party</t>
  </si>
  <si>
    <t>PGE + ENA</t>
  </si>
  <si>
    <t>Wheeling by Others for PGE &amp; Affiliates</t>
  </si>
  <si>
    <t>Total Transmission Cost</t>
  </si>
  <si>
    <t>Transmission Rev Req</t>
  </si>
  <si>
    <t>kW</t>
  </si>
  <si>
    <t>Payment for Revenue Requirement</t>
  </si>
  <si>
    <t>Net Bill</t>
  </si>
  <si>
    <t>RTO West Billing</t>
  </si>
  <si>
    <t>Pre-RTO West</t>
  </si>
  <si>
    <t>BPA</t>
  </si>
  <si>
    <t>Recovery</t>
  </si>
  <si>
    <t xml:space="preserve">  Total Wheeling</t>
  </si>
  <si>
    <t>Transmission Cost</t>
  </si>
  <si>
    <t xml:space="preserve">    Total Wheeling Collections</t>
  </si>
  <si>
    <t>Peak Load</t>
  </si>
  <si>
    <t>RTO Net Bill</t>
  </si>
  <si>
    <t>PGE Costs</t>
  </si>
  <si>
    <t>BPA Wheeling</t>
  </si>
  <si>
    <t>Calculation of RTO Tariff Rates</t>
  </si>
  <si>
    <t>Pre-RTO Net Transmission Costs</t>
  </si>
  <si>
    <t>Oregon Rev. Req.</t>
  </si>
  <si>
    <t>Total Collection</t>
  </si>
  <si>
    <t>Total Trans Cost less Total Collection</t>
  </si>
  <si>
    <t>Shortfall</t>
  </si>
  <si>
    <t>Total Transmission Cost (Company Rate)</t>
  </si>
  <si>
    <t>Bill to PGE for Transmission Load</t>
  </si>
  <si>
    <t>Post-RTO West</t>
  </si>
  <si>
    <t>Components of Short Fall</t>
  </si>
  <si>
    <t>Wheeling for TO's -- ST (Avista)</t>
  </si>
  <si>
    <t>Wheeling for ENA -- ST</t>
  </si>
  <si>
    <t>Wheeling for ENA -- LT Intertie</t>
  </si>
  <si>
    <t xml:space="preserve">  Former ENA Short Term service provided by Others</t>
  </si>
  <si>
    <t xml:space="preserve">  Former ENA Short Term Service provided by PGE</t>
  </si>
  <si>
    <t>Transfer Payment Example</t>
  </si>
  <si>
    <t>*</t>
  </si>
  <si>
    <t>*  Assumed number not based on actual usage.  All other data is for 1998-1999.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</si>
</sst>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_(* \(#,##0\);_(* &quot;-&quot;_);_(@_)"/>
    <numFmt numFmtId="43" formatCode="_(* #,##0.00_);_(* \(#,##0.00\);_(* &quot;-&quot;??_);_(@_)"/>
  </numFmts>
  <fonts count="4" x14ac:knownFonts="1">
    <font>
      <sz val="10"/>
      <name val="Arial"/>
    </font>
    <font>
      <sz val="10"/>
      <name val="Arial"/>
    </font>
    <font>
      <b/>
      <sz val="10"/>
      <name val="Arial"/>
      <family val="2"/>
    </font>
    <font>
      <b/>
      <i/>
      <sz val="14"/>
      <name val="Arial"/>
      <family val="2"/>
    </font>
  </fonts>
  <fills count="3">
    <fill>
      <patternFill patternType="none"/>
    </fill>
    <fill>
      <patternFill patternType="gray125"/>
    </fill>
    <fill>
      <patternFill patternType="solid">
        <fgColor indexed="41"/>
        <bgColor indexed="64"/>
      </patternFill>
    </fill>
  </fills>
  <borders count="29">
    <border>
      <left/>
      <right/>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double">
        <color indexed="64"/>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55">
    <xf numFmtId="0" fontId="0" fillId="0" borderId="0" xfId="0"/>
    <xf numFmtId="41" fontId="0" fillId="0" borderId="1" xfId="1" applyNumberFormat="1" applyFont="1" applyBorder="1" applyAlignment="1">
      <alignment horizontal="center"/>
    </xf>
    <xf numFmtId="41" fontId="0" fillId="0" borderId="2" xfId="1" applyNumberFormat="1" applyFont="1" applyBorder="1"/>
    <xf numFmtId="41" fontId="0" fillId="0" borderId="0" xfId="1" applyNumberFormat="1" applyFont="1" applyBorder="1"/>
    <xf numFmtId="41" fontId="0" fillId="0" borderId="1" xfId="1" applyNumberFormat="1" applyFont="1" applyBorder="1"/>
    <xf numFmtId="0" fontId="0" fillId="0" borderId="1" xfId="0" applyBorder="1" applyAlignment="1">
      <alignment horizontal="center"/>
    </xf>
    <xf numFmtId="0" fontId="0" fillId="0" borderId="2" xfId="0" applyBorder="1"/>
    <xf numFmtId="0" fontId="0" fillId="0" borderId="1" xfId="0" applyBorder="1"/>
    <xf numFmtId="0" fontId="0" fillId="0" borderId="3" xfId="0" applyBorder="1" applyAlignment="1">
      <alignment horizontal="center"/>
    </xf>
    <xf numFmtId="41" fontId="0" fillId="0" borderId="4" xfId="0" applyNumberFormat="1" applyBorder="1"/>
    <xf numFmtId="41" fontId="0" fillId="0" borderId="3" xfId="0" applyNumberFormat="1" applyBorder="1"/>
    <xf numFmtId="41" fontId="0" fillId="0" borderId="5" xfId="1" applyNumberFormat="1" applyFont="1" applyBorder="1"/>
    <xf numFmtId="41" fontId="0" fillId="0" borderId="0" xfId="0" applyNumberForma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41" fontId="0" fillId="0" borderId="0" xfId="0" applyNumberForma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41" fontId="0" fillId="0" borderId="19" xfId="0" applyNumberFormat="1" applyBorder="1"/>
    <xf numFmtId="0" fontId="0" fillId="0" borderId="2" xfId="0" applyBorder="1" applyAlignment="1">
      <alignment horizontal="center"/>
    </xf>
    <xf numFmtId="0" fontId="0" fillId="0" borderId="20" xfId="0" applyBorder="1"/>
    <xf numFmtId="41" fontId="0" fillId="0" borderId="21" xfId="0" applyNumberFormat="1" applyBorder="1"/>
    <xf numFmtId="41" fontId="0" fillId="0" borderId="5" xfId="0" applyNumberFormat="1" applyBorder="1"/>
    <xf numFmtId="41" fontId="0" fillId="0" borderId="4" xfId="1" applyNumberFormat="1" applyFont="1" applyBorder="1"/>
    <xf numFmtId="41" fontId="0" fillId="0" borderId="13" xfId="1" applyNumberFormat="1" applyFont="1" applyBorder="1"/>
    <xf numFmtId="0" fontId="0" fillId="2" borderId="0" xfId="0" applyFill="1" applyBorder="1"/>
    <xf numFmtId="0" fontId="0" fillId="0" borderId="22" xfId="0" applyBorder="1"/>
    <xf numFmtId="0" fontId="0" fillId="0" borderId="23" xfId="0" applyBorder="1"/>
    <xf numFmtId="41" fontId="0" fillId="0" borderId="24" xfId="0" applyNumberFormat="1" applyBorder="1"/>
    <xf numFmtId="0" fontId="0" fillId="2" borderId="10" xfId="0" applyFill="1" applyBorder="1"/>
    <xf numFmtId="41" fontId="0" fillId="2" borderId="25" xfId="0" applyNumberFormat="1" applyFill="1" applyBorder="1"/>
    <xf numFmtId="0" fontId="0" fillId="2" borderId="12" xfId="0" applyFill="1" applyBorder="1"/>
    <xf numFmtId="0" fontId="0" fillId="2" borderId="13" xfId="0" applyFill="1" applyBorder="1"/>
    <xf numFmtId="41" fontId="0" fillId="2" borderId="26" xfId="0" applyNumberFormat="1" applyFill="1" applyBorder="1"/>
    <xf numFmtId="41" fontId="0" fillId="0" borderId="16" xfId="1" applyNumberFormat="1" applyFont="1" applyBorder="1"/>
    <xf numFmtId="0" fontId="2" fillId="0" borderId="13" xfId="0" applyFont="1" applyBorder="1" applyAlignment="1">
      <alignment horizontal="center"/>
    </xf>
    <xf numFmtId="0" fontId="2" fillId="0" borderId="10" xfId="0" applyFont="1" applyBorder="1" applyAlignment="1">
      <alignment horizontal="center"/>
    </xf>
    <xf numFmtId="0" fontId="2" fillId="0" borderId="0" xfId="0" applyFont="1" applyBorder="1" applyAlignment="1">
      <alignment horizontal="center"/>
    </xf>
    <xf numFmtId="0" fontId="3" fillId="0" borderId="0" xfId="0" applyFont="1" applyAlignment="1">
      <alignment horizontal="center"/>
    </xf>
    <xf numFmtId="0" fontId="0" fillId="0" borderId="17" xfId="0" applyBorder="1" applyAlignment="1">
      <alignment horizontal="center"/>
    </xf>
    <xf numFmtId="0" fontId="0" fillId="0" borderId="16" xfId="0" applyBorder="1"/>
    <xf numFmtId="0" fontId="0" fillId="0" borderId="27" xfId="0" applyBorder="1"/>
    <xf numFmtId="41" fontId="0" fillId="0" borderId="2" xfId="1" applyNumberFormat="1" applyFont="1" applyBorder="1" applyAlignment="1">
      <alignment horizontal="center"/>
    </xf>
    <xf numFmtId="41" fontId="0" fillId="0" borderId="0" xfId="1" applyNumberFormat="1" applyFont="1" applyBorder="1" applyAlignment="1">
      <alignment horizontal="center"/>
    </xf>
    <xf numFmtId="41" fontId="0" fillId="0" borderId="28" xfId="1" applyNumberFormat="1"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295275</xdr:colOff>
      <xdr:row>4</xdr:row>
      <xdr:rowOff>0</xdr:rowOff>
    </xdr:from>
    <xdr:to>
      <xdr:col>10</xdr:col>
      <xdr:colOff>352425</xdr:colOff>
      <xdr:row>15</xdr:row>
      <xdr:rowOff>28575</xdr:rowOff>
    </xdr:to>
    <xdr:sp macro="" textlink="">
      <xdr:nvSpPr>
        <xdr:cNvPr id="1025" name="Text Box 1"/>
        <xdr:cNvSpPr txBox="1">
          <a:spLocks noChangeArrowheads="1"/>
        </xdr:cNvSpPr>
      </xdr:nvSpPr>
      <xdr:spPr bwMode="auto">
        <a:xfrm>
          <a:off x="5381625" y="733425"/>
          <a:ext cx="2495550" cy="1809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en-US" sz="1000" b="0" i="0" u="sng"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      </a:t>
          </a:r>
          <a:r>
            <a:rPr lang="en-US" sz="1000" b="0" i="0" u="sng" strike="noStrike" baseline="0">
              <a:solidFill>
                <a:srgbClr val="000000"/>
              </a:solidFill>
              <a:latin typeface="Arial"/>
              <a:cs typeface="Arial"/>
            </a:rPr>
            <a:t>Notes on Pre-RTO West Situation</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Before RTO West, PGE pays BPA for wheeling and sells wheeling to ENA and Other TO's for a total of $4,565,051.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amount is a revuene credit used to reduce the Transmission Revenue Requirement for Oregon Retail Customers to $67,000,903.</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6</xdr:col>
      <xdr:colOff>333375</xdr:colOff>
      <xdr:row>23</xdr:row>
      <xdr:rowOff>9525</xdr:rowOff>
    </xdr:from>
    <xdr:to>
      <xdr:col>10</xdr:col>
      <xdr:colOff>390525</xdr:colOff>
      <xdr:row>45</xdr:row>
      <xdr:rowOff>9525</xdr:rowOff>
    </xdr:to>
    <xdr:sp macro="" textlink="">
      <xdr:nvSpPr>
        <xdr:cNvPr id="1026" name="Text Box 2"/>
        <xdr:cNvSpPr txBox="1">
          <a:spLocks noChangeArrowheads="1"/>
        </xdr:cNvSpPr>
      </xdr:nvSpPr>
      <xdr:spPr bwMode="auto">
        <a:xfrm>
          <a:off x="5419725" y="3857625"/>
          <a:ext cx="2495550" cy="35909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en-US" sz="1000" b="0" i="0" u="sng"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         </a:t>
          </a:r>
          <a:r>
            <a:rPr lang="en-US" sz="1000" b="0" i="0" u="sng" strike="noStrike" baseline="0">
              <a:solidFill>
                <a:srgbClr val="000000"/>
              </a:solidFill>
              <a:latin typeface="Arial"/>
              <a:cs typeface="Arial"/>
            </a:rPr>
            <a:t>Notes on RTO Tariff Rates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To avoid cost shifting between the TO's, the RTO calcualtes PGE's net transmission cost (including its affiliate ENA). </a:t>
          </a:r>
        </a:p>
        <a:p>
          <a:pPr algn="l" rtl="0">
            <a:defRPr sz="1000"/>
          </a:pP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The Net Transmission Cost of $70,877,397 is equal to the Revenue Requirement for Transmission Plant plus the net of the "Paid to" and "Received from" for Wheeling by Others for each TO. The Avista payment reduces PGE's net cost.  ENA's payments to others increase PGE's net cost.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Payments to PGE by ENA are not credited because they are considered to be internal by RTO West.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RTO West bills PGE $70,877,397 for its load and credits it for the Revenue Requirement for the net bill.</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6</xdr:col>
      <xdr:colOff>352425</xdr:colOff>
      <xdr:row>47</xdr:row>
      <xdr:rowOff>0</xdr:rowOff>
    </xdr:from>
    <xdr:to>
      <xdr:col>10</xdr:col>
      <xdr:colOff>409575</xdr:colOff>
      <xdr:row>69</xdr:row>
      <xdr:rowOff>123825</xdr:rowOff>
    </xdr:to>
    <xdr:sp macro="" textlink="">
      <xdr:nvSpPr>
        <xdr:cNvPr id="1027" name="Text Box 3"/>
        <xdr:cNvSpPr txBox="1">
          <a:spLocks noChangeArrowheads="1"/>
        </xdr:cNvSpPr>
      </xdr:nvSpPr>
      <xdr:spPr bwMode="auto">
        <a:xfrm>
          <a:off x="5438775" y="7772400"/>
          <a:ext cx="2495550" cy="37719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endParaRPr lang="en-US" sz="1000" b="0" i="0" u="sng"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      </a:t>
          </a:r>
          <a:r>
            <a:rPr lang="en-US" sz="1000" b="0" i="0" u="sng" strike="noStrike" baseline="0">
              <a:solidFill>
                <a:srgbClr val="000000"/>
              </a:solidFill>
              <a:latin typeface="Arial"/>
              <a:cs typeface="Arial"/>
            </a:rPr>
            <a:t>Notes on Post-RTO West Situation</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PGE's transmission cost is equal to the net bill it pays to RTO West plus its own Revenue Requirement (Return on and return of transmission plant investment).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To recover its costs, it can collect Oregon from Oregon Retail Customers and from any contracts with non-TO's it had before RTO formation.  In this case it can only recover from the LT Intertie contract with PGE, since it has not contract for any of the ST service.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The ST service to Avista was netted out in the cost calculation, which has the effect of Avista continuing to pay RTO West an amount equal to its past ST service.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Oregon is unlikely to agree to allow collection of more than the cost it paid Pre-RTO which results in the shortfall.</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9"/>
  <sheetViews>
    <sheetView tabSelected="1" workbookViewId="0">
      <selection activeCell="D78" sqref="D78"/>
    </sheetView>
  </sheetViews>
  <sheetFormatPr defaultRowHeight="12.75" x14ac:dyDescent="0.2"/>
  <cols>
    <col min="2" max="2" width="16.7109375" customWidth="1"/>
    <col min="3" max="3" width="13.85546875" bestFit="1" customWidth="1"/>
    <col min="4" max="4" width="13.85546875" customWidth="1"/>
    <col min="5" max="5" width="13.5703125" customWidth="1"/>
  </cols>
  <sheetData>
    <row r="1" spans="1:11" ht="18.75" x14ac:dyDescent="0.3">
      <c r="A1" s="48" t="s">
        <v>44</v>
      </c>
      <c r="B1" s="48"/>
      <c r="C1" s="48"/>
      <c r="D1" s="48"/>
      <c r="E1" s="48"/>
      <c r="F1" s="48"/>
      <c r="G1" s="48"/>
      <c r="H1" s="48"/>
      <c r="I1" s="48"/>
      <c r="J1" s="48"/>
      <c r="K1" s="48"/>
    </row>
    <row r="4" spans="1:11" ht="13.5" thickBot="1" x14ac:dyDescent="0.25">
      <c r="A4" s="45" t="s">
        <v>19</v>
      </c>
      <c r="B4" s="45"/>
      <c r="C4" s="45"/>
      <c r="D4" s="45"/>
      <c r="E4" s="45"/>
      <c r="F4" s="45"/>
    </row>
    <row r="5" spans="1:11" x14ac:dyDescent="0.2">
      <c r="A5" s="14"/>
      <c r="B5" s="15"/>
      <c r="C5" s="15"/>
      <c r="D5" s="15"/>
      <c r="E5" s="15"/>
      <c r="F5" s="16"/>
    </row>
    <row r="6" spans="1:11" x14ac:dyDescent="0.2">
      <c r="A6" s="46" t="s">
        <v>23</v>
      </c>
      <c r="B6" s="47"/>
      <c r="C6" s="3"/>
      <c r="D6" s="19"/>
      <c r="E6" s="19"/>
      <c r="F6" s="18"/>
    </row>
    <row r="7" spans="1:11" x14ac:dyDescent="0.2">
      <c r="A7" s="17"/>
      <c r="B7" s="26" t="s">
        <v>28</v>
      </c>
      <c r="C7" s="44"/>
      <c r="D7" s="44"/>
      <c r="E7" s="31">
        <v>32492000</v>
      </c>
      <c r="F7" s="18"/>
    </row>
    <row r="8" spans="1:11" x14ac:dyDescent="0.2">
      <c r="A8" s="17"/>
      <c r="B8" s="6" t="s">
        <v>14</v>
      </c>
      <c r="C8" s="19"/>
      <c r="D8" s="19"/>
      <c r="E8" s="9">
        <v>39073953.576458707</v>
      </c>
      <c r="F8" s="18"/>
    </row>
    <row r="9" spans="1:11" x14ac:dyDescent="0.2">
      <c r="A9" s="17"/>
      <c r="B9" s="30" t="s">
        <v>13</v>
      </c>
      <c r="C9" s="13"/>
      <c r="D9" s="13"/>
      <c r="E9" s="32">
        <f>E7+E8</f>
        <v>71565953.576458707</v>
      </c>
      <c r="F9" s="18"/>
    </row>
    <row r="10" spans="1:11" x14ac:dyDescent="0.2">
      <c r="A10" s="17"/>
      <c r="F10" s="18"/>
    </row>
    <row r="11" spans="1:11" x14ac:dyDescent="0.2">
      <c r="A11" s="46" t="s">
        <v>21</v>
      </c>
      <c r="B11" s="47"/>
      <c r="C11" s="19"/>
      <c r="D11" s="19"/>
      <c r="E11" s="20"/>
      <c r="F11" s="18"/>
    </row>
    <row r="12" spans="1:11" x14ac:dyDescent="0.2">
      <c r="A12" s="17"/>
      <c r="B12" s="26" t="s">
        <v>41</v>
      </c>
      <c r="C12" s="25"/>
      <c r="D12" s="25"/>
      <c r="E12" s="31">
        <v>3500000</v>
      </c>
      <c r="F12" s="18" t="s">
        <v>45</v>
      </c>
    </row>
    <row r="13" spans="1:11" x14ac:dyDescent="0.2">
      <c r="A13" s="17"/>
      <c r="B13" s="6" t="s">
        <v>40</v>
      </c>
      <c r="C13" s="19"/>
      <c r="D13" s="19"/>
      <c r="E13" s="33">
        <v>58300.95</v>
      </c>
      <c r="F13" s="18"/>
    </row>
    <row r="14" spans="1:11" x14ac:dyDescent="0.2">
      <c r="A14" s="17"/>
      <c r="B14" s="6" t="s">
        <v>39</v>
      </c>
      <c r="C14" s="19"/>
      <c r="D14" s="19"/>
      <c r="E14" s="9">
        <v>1006750</v>
      </c>
      <c r="F14" s="18"/>
    </row>
    <row r="15" spans="1:11" x14ac:dyDescent="0.2">
      <c r="A15" s="17"/>
      <c r="B15" s="30" t="s">
        <v>24</v>
      </c>
      <c r="C15" s="13"/>
      <c r="D15" s="13"/>
      <c r="E15" s="32">
        <f>E12+E13+E14</f>
        <v>4565050.95</v>
      </c>
      <c r="F15" s="18"/>
    </row>
    <row r="16" spans="1:11" x14ac:dyDescent="0.2">
      <c r="A16" s="17"/>
      <c r="B16" s="30" t="s">
        <v>31</v>
      </c>
      <c r="C16" s="13"/>
      <c r="D16" s="13"/>
      <c r="E16" s="32">
        <f>E9-E15</f>
        <v>67000902.626458704</v>
      </c>
      <c r="F16" s="18"/>
    </row>
    <row r="17" spans="1:7" ht="13.5" thickBot="1" x14ac:dyDescent="0.25">
      <c r="A17" s="17"/>
      <c r="B17" s="27" t="s">
        <v>32</v>
      </c>
      <c r="C17" s="24"/>
      <c r="D17" s="24"/>
      <c r="E17" s="28">
        <f>E15+E16</f>
        <v>71565953.576458707</v>
      </c>
      <c r="F17" s="18"/>
    </row>
    <row r="18" spans="1:7" ht="13.5" thickTop="1" x14ac:dyDescent="0.2">
      <c r="A18" s="17"/>
      <c r="B18" s="19"/>
      <c r="C18" s="19"/>
      <c r="D18" s="19"/>
      <c r="E18" s="20"/>
      <c r="F18" s="18"/>
    </row>
    <row r="19" spans="1:7" x14ac:dyDescent="0.2">
      <c r="A19" s="17"/>
      <c r="B19" s="19" t="s">
        <v>25</v>
      </c>
      <c r="C19" s="19"/>
      <c r="D19" s="19"/>
      <c r="E19" s="3">
        <v>4073000</v>
      </c>
      <c r="F19" s="18" t="s">
        <v>15</v>
      </c>
    </row>
    <row r="20" spans="1:7" ht="13.5" thickBot="1" x14ac:dyDescent="0.25">
      <c r="A20" s="21"/>
      <c r="B20" s="22"/>
      <c r="C20" s="22"/>
      <c r="D20" s="22"/>
      <c r="E20" s="22"/>
      <c r="F20" s="23"/>
    </row>
    <row r="23" spans="1:7" ht="13.5" thickBot="1" x14ac:dyDescent="0.25">
      <c r="A23" s="45" t="s">
        <v>29</v>
      </c>
      <c r="B23" s="45"/>
      <c r="C23" s="45"/>
      <c r="D23" s="45"/>
      <c r="E23" s="45"/>
      <c r="F23" s="45"/>
    </row>
    <row r="24" spans="1:7" x14ac:dyDescent="0.2">
      <c r="A24" s="14"/>
      <c r="B24" s="15"/>
      <c r="C24" s="15"/>
      <c r="D24" s="15"/>
      <c r="E24" s="15"/>
      <c r="F24" s="16"/>
    </row>
    <row r="25" spans="1:7" x14ac:dyDescent="0.2">
      <c r="A25" s="46" t="s">
        <v>30</v>
      </c>
      <c r="B25" s="47"/>
      <c r="C25" s="47"/>
      <c r="D25" s="19"/>
      <c r="E25" s="19"/>
      <c r="F25" s="18"/>
    </row>
    <row r="26" spans="1:7" x14ac:dyDescent="0.2">
      <c r="A26" s="17"/>
      <c r="B26" s="49" t="s">
        <v>12</v>
      </c>
      <c r="C26" s="50"/>
      <c r="D26" s="50"/>
      <c r="E26" s="51"/>
      <c r="F26" s="18"/>
    </row>
    <row r="27" spans="1:7" x14ac:dyDescent="0.2">
      <c r="A27" s="17"/>
      <c r="B27" s="29" t="s">
        <v>9</v>
      </c>
      <c r="C27" s="52" t="s">
        <v>8</v>
      </c>
      <c r="D27" s="53"/>
      <c r="E27" s="54"/>
      <c r="F27" s="18"/>
      <c r="G27" s="3"/>
    </row>
    <row r="28" spans="1:7" x14ac:dyDescent="0.2">
      <c r="A28" s="17"/>
      <c r="B28" s="5" t="s">
        <v>10</v>
      </c>
      <c r="C28" s="1" t="s">
        <v>2</v>
      </c>
      <c r="D28" s="5" t="s">
        <v>7</v>
      </c>
      <c r="E28" s="8" t="s">
        <v>11</v>
      </c>
      <c r="F28" s="18"/>
      <c r="G28" s="3"/>
    </row>
    <row r="29" spans="1:7" x14ac:dyDescent="0.2">
      <c r="A29" s="17"/>
      <c r="B29" s="6" t="s">
        <v>20</v>
      </c>
      <c r="C29" s="2">
        <f>32771000-279000</f>
        <v>32492000</v>
      </c>
      <c r="D29" s="2">
        <v>195944.51</v>
      </c>
      <c r="E29" s="9">
        <f>C29+D29</f>
        <v>32687944.510000002</v>
      </c>
      <c r="F29" s="18"/>
      <c r="G29" s="3"/>
    </row>
    <row r="30" spans="1:7" x14ac:dyDescent="0.2">
      <c r="A30" s="17"/>
      <c r="B30" s="6" t="s">
        <v>0</v>
      </c>
      <c r="C30" s="2">
        <v>0</v>
      </c>
      <c r="D30" s="2">
        <v>19820.2</v>
      </c>
      <c r="E30" s="9">
        <f t="shared" ref="E30:E36" si="0">C30+D30</f>
        <v>19820.2</v>
      </c>
      <c r="F30" s="18"/>
      <c r="G30" s="3"/>
    </row>
    <row r="31" spans="1:7" x14ac:dyDescent="0.2">
      <c r="A31" s="17"/>
      <c r="B31" s="6" t="s">
        <v>1</v>
      </c>
      <c r="C31" s="2">
        <v>0</v>
      </c>
      <c r="D31" s="2">
        <v>11147.75</v>
      </c>
      <c r="E31" s="9">
        <f t="shared" si="0"/>
        <v>11147.75</v>
      </c>
      <c r="F31" s="18"/>
      <c r="G31" s="3"/>
    </row>
    <row r="32" spans="1:7" x14ac:dyDescent="0.2">
      <c r="A32" s="17"/>
      <c r="B32" s="6" t="s">
        <v>2</v>
      </c>
      <c r="C32" s="2">
        <v>0</v>
      </c>
      <c r="D32" s="2">
        <v>0</v>
      </c>
      <c r="E32" s="9">
        <f t="shared" si="0"/>
        <v>0</v>
      </c>
      <c r="F32" s="18"/>
      <c r="G32" s="3"/>
    </row>
    <row r="33" spans="1:7" x14ac:dyDescent="0.2">
      <c r="A33" s="17"/>
      <c r="B33" s="6" t="s">
        <v>3</v>
      </c>
      <c r="C33" s="2"/>
      <c r="D33" s="2">
        <v>0</v>
      </c>
      <c r="E33" s="9">
        <f t="shared" si="0"/>
        <v>0</v>
      </c>
      <c r="F33" s="18"/>
      <c r="G33" s="3"/>
    </row>
    <row r="34" spans="1:7" x14ac:dyDescent="0.2">
      <c r="A34" s="17"/>
      <c r="B34" s="6" t="s">
        <v>4</v>
      </c>
      <c r="C34" s="2"/>
      <c r="D34" s="2">
        <v>0</v>
      </c>
      <c r="E34" s="9">
        <f t="shared" si="0"/>
        <v>0</v>
      </c>
      <c r="F34" s="18"/>
      <c r="G34" s="3"/>
    </row>
    <row r="35" spans="1:7" x14ac:dyDescent="0.2">
      <c r="A35" s="17"/>
      <c r="B35" s="6" t="s">
        <v>5</v>
      </c>
      <c r="C35" s="2">
        <v>-1006750</v>
      </c>
      <c r="D35" s="2">
        <v>0</v>
      </c>
      <c r="E35" s="9">
        <f t="shared" si="0"/>
        <v>-1006750</v>
      </c>
      <c r="F35" s="18"/>
      <c r="G35" s="3"/>
    </row>
    <row r="36" spans="1:7" x14ac:dyDescent="0.2">
      <c r="A36" s="17"/>
      <c r="B36" s="7" t="s">
        <v>6</v>
      </c>
      <c r="C36" s="4">
        <v>0</v>
      </c>
      <c r="D36" s="4">
        <v>91281.264999999999</v>
      </c>
      <c r="E36" s="10">
        <f t="shared" si="0"/>
        <v>91281.264999999999</v>
      </c>
      <c r="F36" s="18"/>
    </row>
    <row r="37" spans="1:7" x14ac:dyDescent="0.2">
      <c r="A37" s="17"/>
      <c r="B37" s="7" t="s">
        <v>22</v>
      </c>
      <c r="C37" s="4">
        <f>SUM(C29:C36)</f>
        <v>31485250</v>
      </c>
      <c r="D37" s="4">
        <f>SUM(D29:D36)</f>
        <v>318193.72500000003</v>
      </c>
      <c r="E37" s="11">
        <f>SUM(E29:E36)</f>
        <v>31803443.725000001</v>
      </c>
      <c r="F37" s="18"/>
    </row>
    <row r="38" spans="1:7" x14ac:dyDescent="0.2">
      <c r="A38" s="17"/>
      <c r="B38" s="6" t="s">
        <v>14</v>
      </c>
      <c r="C38" s="19"/>
      <c r="D38" s="19"/>
      <c r="E38" s="9">
        <v>39073953.576458707</v>
      </c>
      <c r="F38" s="18"/>
    </row>
    <row r="39" spans="1:7" ht="13.5" thickBot="1" x14ac:dyDescent="0.25">
      <c r="A39" s="17"/>
      <c r="B39" s="27" t="s">
        <v>35</v>
      </c>
      <c r="C39" s="24"/>
      <c r="D39" s="24"/>
      <c r="E39" s="28">
        <f>E37+E38</f>
        <v>70877397.301458716</v>
      </c>
      <c r="F39" s="18"/>
    </row>
    <row r="40" spans="1:7" ht="13.5" thickTop="1" x14ac:dyDescent="0.2">
      <c r="A40" s="17"/>
      <c r="B40" s="19"/>
      <c r="C40" s="19"/>
      <c r="D40" s="19"/>
      <c r="E40" s="19"/>
      <c r="F40" s="18"/>
    </row>
    <row r="41" spans="1:7" x14ac:dyDescent="0.2">
      <c r="A41" s="46" t="s">
        <v>18</v>
      </c>
      <c r="B41" s="47"/>
      <c r="C41" s="19"/>
      <c r="D41" s="19"/>
      <c r="E41" s="19"/>
      <c r="F41" s="18"/>
    </row>
    <row r="42" spans="1:7" x14ac:dyDescent="0.2">
      <c r="A42" s="17"/>
      <c r="B42" s="26" t="s">
        <v>36</v>
      </c>
      <c r="C42" s="25"/>
      <c r="D42" s="25"/>
      <c r="E42" s="31">
        <f>E39</f>
        <v>70877397.301458716</v>
      </c>
      <c r="F42" s="18"/>
    </row>
    <row r="43" spans="1:7" x14ac:dyDescent="0.2">
      <c r="A43" s="17"/>
      <c r="B43" s="6" t="s">
        <v>16</v>
      </c>
      <c r="C43" s="19"/>
      <c r="D43" s="19"/>
      <c r="E43" s="9">
        <f>-E8</f>
        <v>-39073953.576458707</v>
      </c>
      <c r="F43" s="18"/>
    </row>
    <row r="44" spans="1:7" x14ac:dyDescent="0.2">
      <c r="A44" s="17"/>
      <c r="B44" s="30" t="s">
        <v>17</v>
      </c>
      <c r="C44" s="13"/>
      <c r="D44" s="13"/>
      <c r="E44" s="32">
        <f>E42+E43</f>
        <v>31803443.725000009</v>
      </c>
      <c r="F44" s="18"/>
    </row>
    <row r="45" spans="1:7" ht="13.5" thickBot="1" x14ac:dyDescent="0.25">
      <c r="A45" s="21"/>
      <c r="B45" s="22"/>
      <c r="C45" s="22"/>
      <c r="D45" s="22"/>
      <c r="E45" s="22"/>
      <c r="F45" s="23"/>
    </row>
    <row r="47" spans="1:7" ht="13.5" thickBot="1" x14ac:dyDescent="0.25">
      <c r="A47" s="45" t="s">
        <v>37</v>
      </c>
      <c r="B47" s="45"/>
      <c r="C47" s="45"/>
      <c r="D47" s="45"/>
      <c r="E47" s="45"/>
      <c r="F47" s="45"/>
    </row>
    <row r="48" spans="1:7" x14ac:dyDescent="0.2">
      <c r="A48" s="14"/>
      <c r="B48" s="15"/>
      <c r="C48" s="15"/>
      <c r="D48" s="15"/>
      <c r="E48" s="15"/>
      <c r="F48" s="16"/>
    </row>
    <row r="49" spans="1:7" x14ac:dyDescent="0.2">
      <c r="A49" s="46" t="s">
        <v>27</v>
      </c>
      <c r="B49" s="47"/>
      <c r="C49" s="3"/>
      <c r="D49" s="19"/>
      <c r="E49" s="19"/>
      <c r="F49" s="18"/>
    </row>
    <row r="50" spans="1:7" x14ac:dyDescent="0.2">
      <c r="A50" s="17"/>
      <c r="B50" s="26" t="s">
        <v>26</v>
      </c>
      <c r="C50" s="25"/>
      <c r="D50" s="25"/>
      <c r="E50" s="31">
        <f>E44</f>
        <v>31803443.725000009</v>
      </c>
      <c r="F50" s="18"/>
    </row>
    <row r="51" spans="1:7" x14ac:dyDescent="0.2">
      <c r="A51" s="17"/>
      <c r="B51" s="6" t="s">
        <v>14</v>
      </c>
      <c r="C51" s="19"/>
      <c r="D51" s="19"/>
      <c r="E51" s="9">
        <v>39073953.576458707</v>
      </c>
      <c r="F51" s="18"/>
    </row>
    <row r="52" spans="1:7" ht="13.5" thickBot="1" x14ac:dyDescent="0.25">
      <c r="A52" s="17"/>
      <c r="B52" s="27" t="s">
        <v>13</v>
      </c>
      <c r="C52" s="24"/>
      <c r="D52" s="24"/>
      <c r="E52" s="28">
        <f>E50+E51</f>
        <v>70877397.301458716</v>
      </c>
      <c r="F52" s="18"/>
    </row>
    <row r="53" spans="1:7" ht="13.5" thickTop="1" x14ac:dyDescent="0.2">
      <c r="A53" s="17"/>
      <c r="B53" s="19"/>
      <c r="C53" s="19"/>
      <c r="D53" s="19"/>
      <c r="E53" s="19"/>
      <c r="F53" s="18"/>
    </row>
    <row r="54" spans="1:7" x14ac:dyDescent="0.2">
      <c r="A54" s="46" t="s">
        <v>21</v>
      </c>
      <c r="B54" s="47"/>
      <c r="C54" s="19"/>
      <c r="D54" s="19"/>
      <c r="E54" s="20"/>
      <c r="F54" s="18"/>
      <c r="G54" s="12"/>
    </row>
    <row r="55" spans="1:7" x14ac:dyDescent="0.2">
      <c r="A55" s="17"/>
      <c r="B55" s="26" t="s">
        <v>41</v>
      </c>
      <c r="C55" s="25"/>
      <c r="D55" s="25"/>
      <c r="E55" s="31">
        <v>3500000</v>
      </c>
      <c r="F55" s="18"/>
    </row>
    <row r="56" spans="1:7" x14ac:dyDescent="0.2">
      <c r="A56" s="17"/>
      <c r="B56" s="6" t="s">
        <v>40</v>
      </c>
      <c r="C56" s="19"/>
      <c r="D56" s="19"/>
      <c r="E56" s="33">
        <v>0</v>
      </c>
      <c r="F56" s="18"/>
    </row>
    <row r="57" spans="1:7" x14ac:dyDescent="0.2">
      <c r="A57" s="17"/>
      <c r="B57" s="6" t="s">
        <v>39</v>
      </c>
      <c r="C57" s="19"/>
      <c r="D57" s="19"/>
      <c r="E57" s="9">
        <v>0</v>
      </c>
      <c r="F57" s="18"/>
    </row>
    <row r="58" spans="1:7" x14ac:dyDescent="0.2">
      <c r="A58" s="17"/>
      <c r="B58" s="30" t="s">
        <v>24</v>
      </c>
      <c r="C58" s="13"/>
      <c r="D58" s="13"/>
      <c r="E58" s="32">
        <f>E55+E56+E57</f>
        <v>3500000</v>
      </c>
      <c r="F58" s="18"/>
    </row>
    <row r="59" spans="1:7" x14ac:dyDescent="0.2">
      <c r="A59" s="17"/>
      <c r="B59" s="30" t="s">
        <v>31</v>
      </c>
      <c r="C59" s="13"/>
      <c r="D59" s="13"/>
      <c r="E59" s="32">
        <f>E16</f>
        <v>67000902.626458704</v>
      </c>
      <c r="F59" s="18"/>
    </row>
    <row r="60" spans="1:7" ht="13.5" thickBot="1" x14ac:dyDescent="0.25">
      <c r="A60" s="17"/>
      <c r="B60" s="27" t="s">
        <v>32</v>
      </c>
      <c r="C60" s="24"/>
      <c r="D60" s="24"/>
      <c r="E60" s="28">
        <f>E58+E59</f>
        <v>70500902.626458704</v>
      </c>
      <c r="F60" s="18"/>
    </row>
    <row r="61" spans="1:7" ht="13.5" thickTop="1" x14ac:dyDescent="0.2">
      <c r="A61" s="17"/>
      <c r="B61" s="19"/>
      <c r="C61" s="19"/>
      <c r="D61" s="19"/>
      <c r="E61" s="20"/>
      <c r="F61" s="18"/>
    </row>
    <row r="62" spans="1:7" ht="13.5" thickBot="1" x14ac:dyDescent="0.25">
      <c r="A62" s="46" t="s">
        <v>34</v>
      </c>
      <c r="B62" s="47"/>
      <c r="C62" s="19"/>
      <c r="D62" s="19"/>
      <c r="E62" s="20"/>
      <c r="F62" s="18"/>
    </row>
    <row r="63" spans="1:7" ht="13.5" thickBot="1" x14ac:dyDescent="0.25">
      <c r="A63" s="17"/>
      <c r="B63" s="36" t="s">
        <v>33</v>
      </c>
      <c r="C63" s="37"/>
      <c r="D63" s="37"/>
      <c r="E63" s="38">
        <f>E52-E60</f>
        <v>376494.67500001192</v>
      </c>
      <c r="F63" s="18"/>
    </row>
    <row r="64" spans="1:7" ht="13.5" thickTop="1" x14ac:dyDescent="0.2">
      <c r="A64" s="17"/>
      <c r="B64" s="39" t="s">
        <v>38</v>
      </c>
      <c r="C64" s="35"/>
      <c r="D64" s="35"/>
      <c r="E64" s="40"/>
      <c r="F64" s="18"/>
    </row>
    <row r="65" spans="1:6" x14ac:dyDescent="0.2">
      <c r="A65" s="17"/>
      <c r="B65" s="39" t="s">
        <v>43</v>
      </c>
      <c r="C65" s="35"/>
      <c r="D65" s="35"/>
      <c r="E65" s="40">
        <f>E13</f>
        <v>58300.95</v>
      </c>
      <c r="F65" s="18"/>
    </row>
    <row r="66" spans="1:6" ht="13.5" thickBot="1" x14ac:dyDescent="0.25">
      <c r="A66" s="17"/>
      <c r="B66" s="41" t="s">
        <v>42</v>
      </c>
      <c r="C66" s="42"/>
      <c r="D66" s="42"/>
      <c r="E66" s="43">
        <f>E63-E65</f>
        <v>318193.72500001191</v>
      </c>
      <c r="F66" s="18"/>
    </row>
    <row r="67" spans="1:6" ht="13.5" thickBot="1" x14ac:dyDescent="0.25">
      <c r="A67" s="21"/>
      <c r="B67" s="22"/>
      <c r="C67" s="22"/>
      <c r="D67" s="22"/>
      <c r="E67" s="34"/>
      <c r="F67" s="23"/>
    </row>
    <row r="69" spans="1:6" x14ac:dyDescent="0.2">
      <c r="B69" t="s">
        <v>46</v>
      </c>
    </row>
  </sheetData>
  <mergeCells count="13">
    <mergeCell ref="A62:B62"/>
    <mergeCell ref="A47:F47"/>
    <mergeCell ref="B26:E26"/>
    <mergeCell ref="C27:E27"/>
    <mergeCell ref="A4:F4"/>
    <mergeCell ref="A6:B6"/>
    <mergeCell ref="A1:K1"/>
    <mergeCell ref="A25:C25"/>
    <mergeCell ref="A11:B11"/>
    <mergeCell ref="A54:B54"/>
    <mergeCell ref="A49:B49"/>
    <mergeCell ref="A41:B41"/>
    <mergeCell ref="A23:F23"/>
  </mergeCells>
  <printOptions horizontalCentered="1"/>
  <pageMargins left="0.75" right="0.75" top="1" bottom="1" header="0.5" footer="0.5"/>
  <pageSetup scale="7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swalto2</dc:creator>
  <cp:lastModifiedBy>Felienne</cp:lastModifiedBy>
  <cp:lastPrinted>2000-11-29T23:14:00Z</cp:lastPrinted>
  <dcterms:created xsi:type="dcterms:W3CDTF">2000-11-29T19:27:15Z</dcterms:created>
  <dcterms:modified xsi:type="dcterms:W3CDTF">2014-09-04T08:02:25Z</dcterms:modified>
</cp:coreProperties>
</file>