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2120" windowHeight="8835" activeTab="1"/>
  </bookViews>
  <sheets>
    <sheet name="Deal" sheetId="1" r:id="rId1"/>
    <sheet name="Max Rates" sheetId="5" r:id="rId2"/>
  </sheets>
  <definedNames>
    <definedName name="_xlnm.Print_Area" localSheetId="0">Deal!$A$1:$J$41</definedName>
    <definedName name="_xlnm.Print_Area" localSheetId="1">'Max Rates'!$A$1:$Q$51</definedName>
  </definedNames>
  <calcPr calcId="152511"/>
</workbook>
</file>

<file path=xl/calcChain.xml><?xml version="1.0" encoding="utf-8"?>
<calcChain xmlns="http://schemas.openxmlformats.org/spreadsheetml/2006/main">
  <c r="D7" i="1" l="1"/>
  <c r="G7" i="1" s="1"/>
  <c r="J7" i="1"/>
  <c r="O7" i="1"/>
  <c r="P7" i="1"/>
  <c r="Q7" i="1"/>
  <c r="D8" i="1"/>
  <c r="G8" i="1"/>
  <c r="J8" i="1" s="1"/>
  <c r="O8" i="1"/>
  <c r="P8" i="1"/>
  <c r="Q8" i="1"/>
  <c r="D9" i="1"/>
  <c r="G9" i="1"/>
  <c r="J9" i="1"/>
  <c r="O9" i="1"/>
  <c r="Q9" i="1" s="1"/>
  <c r="P9" i="1"/>
  <c r="D10" i="1"/>
  <c r="G10" i="1"/>
  <c r="J10" i="1"/>
  <c r="O10" i="1"/>
  <c r="P10" i="1"/>
  <c r="P38" i="1" s="1"/>
  <c r="O47" i="1" s="1"/>
  <c r="Q10" i="1"/>
  <c r="D11" i="1"/>
  <c r="G11" i="1"/>
  <c r="J11" i="1" s="1"/>
  <c r="O11" i="1"/>
  <c r="P11" i="1"/>
  <c r="Q11" i="1"/>
  <c r="D12" i="1"/>
  <c r="G12" i="1"/>
  <c r="J12" i="1" s="1"/>
  <c r="O12" i="1"/>
  <c r="P12" i="1"/>
  <c r="Q12" i="1"/>
  <c r="D13" i="1"/>
  <c r="G13" i="1"/>
  <c r="J13" i="1"/>
  <c r="O13" i="1"/>
  <c r="Q13" i="1" s="1"/>
  <c r="P13" i="1"/>
  <c r="D14" i="1"/>
  <c r="G14" i="1"/>
  <c r="J14" i="1"/>
  <c r="O14" i="1"/>
  <c r="P14" i="1"/>
  <c r="Q14" i="1"/>
  <c r="D15" i="1"/>
  <c r="G15" i="1"/>
  <c r="J15" i="1" s="1"/>
  <c r="O15" i="1"/>
  <c r="P15" i="1"/>
  <c r="Q15" i="1"/>
  <c r="D16" i="1"/>
  <c r="G16" i="1"/>
  <c r="J16" i="1" s="1"/>
  <c r="O16" i="1"/>
  <c r="P16" i="1"/>
  <c r="Q16" i="1"/>
  <c r="D17" i="1"/>
  <c r="G17" i="1"/>
  <c r="J17" i="1"/>
  <c r="O17" i="1"/>
  <c r="Q17" i="1" s="1"/>
  <c r="P17" i="1"/>
  <c r="D18" i="1"/>
  <c r="G18" i="1"/>
  <c r="J18" i="1"/>
  <c r="O18" i="1"/>
  <c r="P18" i="1"/>
  <c r="Q18" i="1"/>
  <c r="D19" i="1"/>
  <c r="G19" i="1"/>
  <c r="J19" i="1" s="1"/>
  <c r="O19" i="1"/>
  <c r="P19" i="1"/>
  <c r="Q19" i="1"/>
  <c r="D20" i="1"/>
  <c r="G20" i="1"/>
  <c r="J20" i="1" s="1"/>
  <c r="O20" i="1"/>
  <c r="P20" i="1"/>
  <c r="Q20" i="1"/>
  <c r="D21" i="1"/>
  <c r="G21" i="1"/>
  <c r="J21" i="1"/>
  <c r="O21" i="1"/>
  <c r="Q21" i="1" s="1"/>
  <c r="P21" i="1"/>
  <c r="D22" i="1"/>
  <c r="G22" i="1"/>
  <c r="J22" i="1"/>
  <c r="O22" i="1"/>
  <c r="P22" i="1"/>
  <c r="Q22" i="1"/>
  <c r="D23" i="1"/>
  <c r="G23" i="1"/>
  <c r="J23" i="1" s="1"/>
  <c r="O23" i="1"/>
  <c r="P23" i="1"/>
  <c r="Q23" i="1"/>
  <c r="D24" i="1"/>
  <c r="G24" i="1"/>
  <c r="J24" i="1" s="1"/>
  <c r="O24" i="1"/>
  <c r="P24" i="1"/>
  <c r="Q24" i="1"/>
  <c r="D25" i="1"/>
  <c r="G25" i="1"/>
  <c r="J25" i="1"/>
  <c r="O25" i="1"/>
  <c r="Q25" i="1" s="1"/>
  <c r="P25" i="1"/>
  <c r="D26" i="1"/>
  <c r="G26" i="1"/>
  <c r="J26" i="1" s="1"/>
  <c r="O26" i="1"/>
  <c r="P26" i="1"/>
  <c r="Q26" i="1"/>
  <c r="D27" i="1"/>
  <c r="G27" i="1"/>
  <c r="J27" i="1" s="1"/>
  <c r="O27" i="1"/>
  <c r="P27" i="1"/>
  <c r="Q27" i="1"/>
  <c r="D28" i="1"/>
  <c r="G28" i="1"/>
  <c r="J28" i="1" s="1"/>
  <c r="O28" i="1"/>
  <c r="P28" i="1"/>
  <c r="Q28" i="1"/>
  <c r="D29" i="1"/>
  <c r="G29" i="1"/>
  <c r="J29" i="1"/>
  <c r="O29" i="1"/>
  <c r="Q29" i="1" s="1"/>
  <c r="P29" i="1"/>
  <c r="D30" i="1"/>
  <c r="G30" i="1"/>
  <c r="J30" i="1" s="1"/>
  <c r="O30" i="1"/>
  <c r="P30" i="1"/>
  <c r="Q30" i="1"/>
  <c r="D31" i="1"/>
  <c r="G31" i="1"/>
  <c r="J31" i="1" s="1"/>
  <c r="O31" i="1"/>
  <c r="P31" i="1"/>
  <c r="Q31" i="1"/>
  <c r="D32" i="1"/>
  <c r="G32" i="1"/>
  <c r="J32" i="1" s="1"/>
  <c r="O32" i="1"/>
  <c r="P32" i="1"/>
  <c r="Q32" i="1"/>
  <c r="D33" i="1"/>
  <c r="G33" i="1"/>
  <c r="J33" i="1"/>
  <c r="O33" i="1"/>
  <c r="Q33" i="1" s="1"/>
  <c r="P33" i="1"/>
  <c r="D34" i="1"/>
  <c r="G34" i="1"/>
  <c r="J34" i="1" s="1"/>
  <c r="O34" i="1"/>
  <c r="P34" i="1"/>
  <c r="Q34" i="1"/>
  <c r="D35" i="1"/>
  <c r="G35" i="1"/>
  <c r="J35" i="1" s="1"/>
  <c r="O35" i="1"/>
  <c r="P35" i="1"/>
  <c r="Q35" i="1"/>
  <c r="D36" i="1"/>
  <c r="G36" i="1"/>
  <c r="J36" i="1" s="1"/>
  <c r="O36" i="1"/>
  <c r="P36" i="1"/>
  <c r="Q36" i="1"/>
  <c r="J37" i="1"/>
  <c r="O37" i="1"/>
  <c r="P37" i="1"/>
  <c r="Q37" i="1"/>
  <c r="I38" i="1"/>
  <c r="D7" i="5"/>
  <c r="G7" i="5" s="1"/>
  <c r="J7" i="5"/>
  <c r="O7" i="5"/>
  <c r="P7" i="5"/>
  <c r="P38" i="5" s="1"/>
  <c r="O47" i="5" s="1"/>
  <c r="Q7" i="5"/>
  <c r="D8" i="5"/>
  <c r="G8" i="5" s="1"/>
  <c r="J8" i="5"/>
  <c r="O8" i="5"/>
  <c r="P8" i="5"/>
  <c r="Q8" i="5" s="1"/>
  <c r="D9" i="5"/>
  <c r="G9" i="5"/>
  <c r="J9" i="5"/>
  <c r="J38" i="5" s="1"/>
  <c r="O45" i="5" s="1"/>
  <c r="O9" i="5"/>
  <c r="P9" i="5"/>
  <c r="Q9" i="5" s="1"/>
  <c r="D10" i="5"/>
  <c r="G10" i="5" s="1"/>
  <c r="J10" i="5"/>
  <c r="O10" i="5"/>
  <c r="Q10" i="5" s="1"/>
  <c r="P10" i="5"/>
  <c r="D11" i="5"/>
  <c r="G11" i="5" s="1"/>
  <c r="J11" i="5"/>
  <c r="O11" i="5"/>
  <c r="P11" i="5"/>
  <c r="Q11" i="5"/>
  <c r="D12" i="5"/>
  <c r="G12" i="5" s="1"/>
  <c r="J12" i="5"/>
  <c r="O12" i="5"/>
  <c r="P12" i="5"/>
  <c r="Q12" i="5" s="1"/>
  <c r="D13" i="5"/>
  <c r="G13" i="5"/>
  <c r="J13" i="5"/>
  <c r="O13" i="5"/>
  <c r="P13" i="5"/>
  <c r="Q13" i="5" s="1"/>
  <c r="D14" i="5"/>
  <c r="G14" i="5" s="1"/>
  <c r="J14" i="5"/>
  <c r="O14" i="5"/>
  <c r="Q14" i="5" s="1"/>
  <c r="P14" i="5"/>
  <c r="D15" i="5"/>
  <c r="G15" i="5" s="1"/>
  <c r="J15" i="5"/>
  <c r="O15" i="5"/>
  <c r="P15" i="5"/>
  <c r="Q15" i="5"/>
  <c r="D16" i="5"/>
  <c r="G16" i="5" s="1"/>
  <c r="J16" i="5"/>
  <c r="O16" i="5"/>
  <c r="P16" i="5"/>
  <c r="Q16" i="5" s="1"/>
  <c r="D17" i="5"/>
  <c r="G17" i="5"/>
  <c r="J17" i="5"/>
  <c r="O17" i="5"/>
  <c r="P17" i="5"/>
  <c r="Q17" i="5" s="1"/>
  <c r="D18" i="5"/>
  <c r="G18" i="5" s="1"/>
  <c r="J18" i="5"/>
  <c r="O18" i="5"/>
  <c r="Q18" i="5" s="1"/>
  <c r="P18" i="5"/>
  <c r="D19" i="5"/>
  <c r="G19" i="5" s="1"/>
  <c r="J19" i="5"/>
  <c r="O19" i="5"/>
  <c r="P19" i="5"/>
  <c r="Q19" i="5"/>
  <c r="D20" i="5"/>
  <c r="G20" i="5" s="1"/>
  <c r="J20" i="5"/>
  <c r="O20" i="5"/>
  <c r="P20" i="5"/>
  <c r="Q20" i="5" s="1"/>
  <c r="D21" i="5"/>
  <c r="G21" i="5"/>
  <c r="J21" i="5"/>
  <c r="O21" i="5"/>
  <c r="P21" i="5"/>
  <c r="Q21" i="5" s="1"/>
  <c r="D22" i="5"/>
  <c r="G22" i="5" s="1"/>
  <c r="J22" i="5"/>
  <c r="O22" i="5"/>
  <c r="Q22" i="5" s="1"/>
  <c r="P22" i="5"/>
  <c r="D23" i="5"/>
  <c r="G23" i="5" s="1"/>
  <c r="J23" i="5"/>
  <c r="O23" i="5"/>
  <c r="P23" i="5"/>
  <c r="Q23" i="5"/>
  <c r="D24" i="5"/>
  <c r="G24" i="5" s="1"/>
  <c r="J24" i="5"/>
  <c r="O24" i="5"/>
  <c r="P24" i="5"/>
  <c r="Q24" i="5" s="1"/>
  <c r="D25" i="5"/>
  <c r="G25" i="5"/>
  <c r="J25" i="5"/>
  <c r="O25" i="5"/>
  <c r="P25" i="5"/>
  <c r="Q25" i="5" s="1"/>
  <c r="D26" i="5"/>
  <c r="G26" i="5" s="1"/>
  <c r="J26" i="5"/>
  <c r="O26" i="5"/>
  <c r="Q26" i="5" s="1"/>
  <c r="P26" i="5"/>
  <c r="D27" i="5"/>
  <c r="G27" i="5" s="1"/>
  <c r="J27" i="5"/>
  <c r="O27" i="5"/>
  <c r="P27" i="5"/>
  <c r="Q27" i="5"/>
  <c r="D28" i="5"/>
  <c r="G28" i="5" s="1"/>
  <c r="J28" i="5"/>
  <c r="O28" i="5"/>
  <c r="P28" i="5"/>
  <c r="Q28" i="5" s="1"/>
  <c r="D29" i="5"/>
  <c r="G29" i="5"/>
  <c r="J29" i="5"/>
  <c r="O29" i="5"/>
  <c r="P29" i="5"/>
  <c r="Q29" i="5" s="1"/>
  <c r="D30" i="5"/>
  <c r="G30" i="5" s="1"/>
  <c r="J30" i="5"/>
  <c r="O30" i="5"/>
  <c r="Q30" i="5" s="1"/>
  <c r="P30" i="5"/>
  <c r="D31" i="5"/>
  <c r="G31" i="5" s="1"/>
  <c r="J31" i="5"/>
  <c r="O31" i="5"/>
  <c r="P31" i="5"/>
  <c r="Q31" i="5"/>
  <c r="D32" i="5"/>
  <c r="G32" i="5" s="1"/>
  <c r="J32" i="5"/>
  <c r="O32" i="5"/>
  <c r="P32" i="5"/>
  <c r="Q32" i="5" s="1"/>
  <c r="D33" i="5"/>
  <c r="G33" i="5"/>
  <c r="J33" i="5"/>
  <c r="O33" i="5"/>
  <c r="P33" i="5"/>
  <c r="Q33" i="5" s="1"/>
  <c r="D34" i="5"/>
  <c r="G34" i="5" s="1"/>
  <c r="J34" i="5"/>
  <c r="O34" i="5"/>
  <c r="Q34" i="5" s="1"/>
  <c r="P34" i="5"/>
  <c r="D35" i="5"/>
  <c r="G35" i="5" s="1"/>
  <c r="J35" i="5"/>
  <c r="O35" i="5"/>
  <c r="P35" i="5"/>
  <c r="Q35" i="5"/>
  <c r="D36" i="5"/>
  <c r="G36" i="5" s="1"/>
  <c r="J36" i="5"/>
  <c r="O36" i="5"/>
  <c r="P36" i="5"/>
  <c r="Q36" i="5" s="1"/>
  <c r="O37" i="5"/>
  <c r="P37" i="5"/>
  <c r="Q37" i="5"/>
  <c r="I38" i="5"/>
  <c r="J38" i="1" l="1"/>
  <c r="O45" i="1" s="1"/>
  <c r="Q38" i="1"/>
  <c r="Q38" i="5"/>
  <c r="O38" i="5"/>
  <c r="O46" i="5" s="1"/>
  <c r="O48" i="5" s="1"/>
  <c r="O38" i="1"/>
  <c r="O46" i="1" s="1"/>
  <c r="O48" i="1" l="1"/>
</calcChain>
</file>

<file path=xl/sharedStrings.xml><?xml version="1.0" encoding="utf-8"?>
<sst xmlns="http://schemas.openxmlformats.org/spreadsheetml/2006/main" count="210" uniqueCount="35">
  <si>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</si>
  <si>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</si>
  <si>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</si>
  <si>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</si>
  <si>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</si>
  <si>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</si>
  <si>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</si>
  <si>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</si>
  <si>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</si>
  <si>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</si>
  <si>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</si>
  <si>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</si>
  <si>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</si>
  <si>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</si>
  <si>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</si>
  <si>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</si>
  <si>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</si>
  <si>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</si>
  <si>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</si>
  <si>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</si>
  <si>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</si>
  <si>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</si>
  <si>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</si>
  <si>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</si>
  <si>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</si>
  <si>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</si>
  <si>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</si>
  <si>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</si>
  <si>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</si>
  <si>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</si>
  <si>
    <t>Reliant Volumetric Negotiated Deal for June 2001</t>
  </si>
  <si>
    <t>Waha</t>
  </si>
  <si>
    <t>TX intras,</t>
  </si>
  <si>
    <t>Bondad</t>
  </si>
  <si>
    <t>EP, non-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</si>
</sst>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  <xf numFmtId="164" fontId="0" fillId="3" borderId="0" xfId="0" applyNumberFormat="1" applyFill="1" applyBorder="1"/>
    <xf numFmtId="3" fontId="0" fillId="3" borderId="0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6" fontId="0" fillId="0" borderId="11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activeCell="A3" sqref="A3"/>
    </sheetView>
  </sheetViews>
  <sheetFormatPr defaultRowHeight="12.75" x14ac:dyDescent="0.2"/>
  <cols>
    <col min="1" max="1" width="10.7109375" customWidth="1"/>
    <col min="2" max="3" width="11.710937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28515625" customWidth="1"/>
  </cols>
  <sheetData>
    <row r="1" spans="1:54" x14ac:dyDescent="0.2">
      <c r="A1" t="s">
        <v>30</v>
      </c>
    </row>
    <row r="2" spans="1:54" x14ac:dyDescent="0.2">
      <c r="A2" t="s">
        <v>10</v>
      </c>
      <c r="B2" s="25"/>
      <c r="C2" s="25"/>
    </row>
    <row r="3" spans="1:54" x14ac:dyDescent="0.2">
      <c r="A3" s="7"/>
      <c r="B3" s="4" t="s">
        <v>8</v>
      </c>
      <c r="C3" s="4" t="s">
        <v>8</v>
      </c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">
      <c r="A4" s="9"/>
      <c r="B4" s="4" t="s">
        <v>32</v>
      </c>
      <c r="C4" s="4" t="s">
        <v>34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5" thickBot="1" x14ac:dyDescent="0.25">
      <c r="A5" s="26" t="s">
        <v>9</v>
      </c>
      <c r="B5" s="27" t="s">
        <v>31</v>
      </c>
      <c r="C5" s="27" t="s">
        <v>33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6">
        <v>37043</v>
      </c>
      <c r="B7" s="64">
        <v>3.63</v>
      </c>
      <c r="C7" s="64">
        <v>3.0649999999999999</v>
      </c>
      <c r="D7" s="17">
        <f>(C7/0.9844)-C7</f>
        <v>4.8571718813490428E-2</v>
      </c>
      <c r="E7" s="17">
        <v>0.1</v>
      </c>
      <c r="F7" s="18">
        <v>0.5</v>
      </c>
      <c r="G7" s="15">
        <f>(B7-C7-D7-E7)*F7</f>
        <v>0.20821414059325477</v>
      </c>
      <c r="H7" s="62">
        <v>0.2122</v>
      </c>
      <c r="I7" s="65">
        <v>29204</v>
      </c>
      <c r="J7" s="70">
        <f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>M7*L7</f>
        <v>3150</v>
      </c>
      <c r="P7" s="48">
        <f>I7*N7</f>
        <v>303.72159999999997</v>
      </c>
      <c r="Q7" s="49">
        <f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6">
        <v>37044</v>
      </c>
      <c r="B8" s="64">
        <v>3.55</v>
      </c>
      <c r="C8" s="64">
        <v>2.5150000000000001</v>
      </c>
      <c r="D8" s="17">
        <f>(C8/0.9844)-C8</f>
        <v>3.9855749695245635E-2</v>
      </c>
      <c r="E8" s="17">
        <v>0.1</v>
      </c>
      <c r="F8" s="18">
        <v>0.5</v>
      </c>
      <c r="G8" s="15">
        <f t="shared" ref="G8:G36" si="0">(B8-C8-D8-E8)*F8</f>
        <v>0.44757212515237704</v>
      </c>
      <c r="H8" s="20"/>
      <c r="I8" s="65">
        <v>30000</v>
      </c>
      <c r="J8" s="70">
        <f>G8*I8</f>
        <v>13427.163754571311</v>
      </c>
      <c r="K8" s="5"/>
      <c r="L8" s="44">
        <v>30000</v>
      </c>
      <c r="M8" s="45">
        <v>0.105</v>
      </c>
      <c r="N8" s="46">
        <v>1.04E-2</v>
      </c>
      <c r="O8" s="47">
        <f t="shared" ref="O8:O36" si="1">M8*L8</f>
        <v>3150</v>
      </c>
      <c r="P8" s="48">
        <f t="shared" ref="P8:P36" si="2">I8*N8</f>
        <v>312</v>
      </c>
      <c r="Q8" s="49">
        <f t="shared" ref="Q8:Q36" si="3">SUM(O8:P8)</f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6">
        <v>37045</v>
      </c>
      <c r="B9" s="64">
        <v>3.55</v>
      </c>
      <c r="C9" s="64">
        <v>2.5150000000000001</v>
      </c>
      <c r="D9" s="17">
        <f>(C9/0.9844)-C9</f>
        <v>3.9855749695245635E-2</v>
      </c>
      <c r="E9" s="17">
        <v>0.1</v>
      </c>
      <c r="F9" s="18">
        <v>0.5</v>
      </c>
      <c r="G9" s="15">
        <f t="shared" si="0"/>
        <v>0.44757212515237704</v>
      </c>
      <c r="H9" s="20"/>
      <c r="I9" s="65">
        <v>18248</v>
      </c>
      <c r="J9" s="70">
        <f t="shared" ref="J9:J36" si="4">G9*I9</f>
        <v>8167.2961397805766</v>
      </c>
      <c r="K9" s="5"/>
      <c r="L9" s="44">
        <v>30000</v>
      </c>
      <c r="M9" s="45">
        <v>0.105</v>
      </c>
      <c r="N9" s="46">
        <v>1.04E-2</v>
      </c>
      <c r="O9" s="47">
        <f t="shared" si="1"/>
        <v>3150</v>
      </c>
      <c r="P9" s="48">
        <f t="shared" si="2"/>
        <v>189.7792</v>
      </c>
      <c r="Q9" s="49">
        <f t="shared" si="3"/>
        <v>3339.7791999999999</v>
      </c>
    </row>
    <row r="10" spans="1:54" x14ac:dyDescent="0.2">
      <c r="A10" s="16">
        <v>37046</v>
      </c>
      <c r="B10" s="64">
        <v>3.55</v>
      </c>
      <c r="C10" s="64">
        <v>2.5150000000000001</v>
      </c>
      <c r="D10" s="17">
        <f t="shared" ref="D10:D36" si="5">(C10/0.9844)-C10</f>
        <v>3.9855749695245635E-2</v>
      </c>
      <c r="E10" s="17">
        <v>0.1</v>
      </c>
      <c r="F10" s="18">
        <v>0.5</v>
      </c>
      <c r="G10" s="15">
        <f t="shared" si="0"/>
        <v>0.44757212515237704</v>
      </c>
      <c r="H10" s="20"/>
      <c r="I10" s="65">
        <v>15116</v>
      </c>
      <c r="J10" s="70">
        <f t="shared" si="4"/>
        <v>6765.5002438033316</v>
      </c>
      <c r="K10" s="5"/>
      <c r="L10" s="44">
        <v>30000</v>
      </c>
      <c r="M10" s="45">
        <v>0.105</v>
      </c>
      <c r="N10" s="46">
        <v>1.04E-2</v>
      </c>
      <c r="O10" s="47">
        <f t="shared" si="1"/>
        <v>3150</v>
      </c>
      <c r="P10" s="48">
        <f t="shared" si="2"/>
        <v>157.2064</v>
      </c>
      <c r="Q10" s="49">
        <f t="shared" si="3"/>
        <v>3307.2064</v>
      </c>
    </row>
    <row r="11" spans="1:54" x14ac:dyDescent="0.2">
      <c r="A11" s="16">
        <v>37047</v>
      </c>
      <c r="B11" s="64">
        <v>3.88</v>
      </c>
      <c r="C11" s="64">
        <v>2.8050000000000002</v>
      </c>
      <c r="D11" s="17">
        <f t="shared" si="5"/>
        <v>4.4451442503047556E-2</v>
      </c>
      <c r="E11" s="17">
        <v>0.1</v>
      </c>
      <c r="F11" s="18">
        <v>0.5</v>
      </c>
      <c r="G11" s="15">
        <f t="shared" si="0"/>
        <v>0.4652742787484761</v>
      </c>
      <c r="H11" s="20"/>
      <c r="I11" s="65">
        <v>27170</v>
      </c>
      <c r="J11" s="70">
        <f t="shared" si="4"/>
        <v>12641.502153596095</v>
      </c>
      <c r="K11" s="5"/>
      <c r="L11" s="44">
        <v>30000</v>
      </c>
      <c r="M11" s="45">
        <v>0.105</v>
      </c>
      <c r="N11" s="46">
        <v>1.04E-2</v>
      </c>
      <c r="O11" s="47">
        <f t="shared" si="1"/>
        <v>3150</v>
      </c>
      <c r="P11" s="48">
        <f t="shared" si="2"/>
        <v>282.56799999999998</v>
      </c>
      <c r="Q11" s="49">
        <f t="shared" si="3"/>
        <v>3432.5680000000002</v>
      </c>
    </row>
    <row r="12" spans="1:54" x14ac:dyDescent="0.2">
      <c r="A12" s="16">
        <v>37048</v>
      </c>
      <c r="B12" s="64">
        <v>3.99</v>
      </c>
      <c r="C12" s="64">
        <v>3.0550000000000002</v>
      </c>
      <c r="D12" s="17">
        <f t="shared" si="5"/>
        <v>4.8413246647704078E-2</v>
      </c>
      <c r="E12" s="17">
        <v>0.1</v>
      </c>
      <c r="F12" s="18">
        <v>0.5</v>
      </c>
      <c r="G12" s="15">
        <f t="shared" si="0"/>
        <v>0.393293376676148</v>
      </c>
      <c r="H12" s="20"/>
      <c r="I12" s="65">
        <v>18527</v>
      </c>
      <c r="J12" s="70">
        <f t="shared" si="4"/>
        <v>7286.5463896789943</v>
      </c>
      <c r="K12" s="5"/>
      <c r="L12" s="44">
        <v>30000</v>
      </c>
      <c r="M12" s="45">
        <v>0.105</v>
      </c>
      <c r="N12" s="46">
        <v>1.04E-2</v>
      </c>
      <c r="O12" s="47">
        <f t="shared" si="1"/>
        <v>3150</v>
      </c>
      <c r="P12" s="48">
        <f t="shared" si="2"/>
        <v>192.6808</v>
      </c>
      <c r="Q12" s="49">
        <f t="shared" si="3"/>
        <v>3342.6808000000001</v>
      </c>
    </row>
    <row r="13" spans="1:54" x14ac:dyDescent="0.2">
      <c r="A13" s="16">
        <v>37049</v>
      </c>
      <c r="B13" s="64">
        <v>3.665</v>
      </c>
      <c r="C13" s="64">
        <v>2.84</v>
      </c>
      <c r="D13" s="17">
        <f t="shared" si="5"/>
        <v>4.5006095083299336E-2</v>
      </c>
      <c r="E13" s="17">
        <v>0.1</v>
      </c>
      <c r="F13" s="18">
        <v>0.5</v>
      </c>
      <c r="G13" s="15">
        <f t="shared" si="0"/>
        <v>0.33999695245835043</v>
      </c>
      <c r="H13" s="20"/>
      <c r="I13" s="65">
        <v>21181</v>
      </c>
      <c r="J13" s="70">
        <f t="shared" si="4"/>
        <v>7201.4754500203207</v>
      </c>
      <c r="K13" s="5"/>
      <c r="L13" s="44">
        <v>30000</v>
      </c>
      <c r="M13" s="45">
        <v>0.105</v>
      </c>
      <c r="N13" s="46">
        <v>1.04E-2</v>
      </c>
      <c r="O13" s="47">
        <f t="shared" si="1"/>
        <v>3150</v>
      </c>
      <c r="P13" s="48">
        <f t="shared" si="2"/>
        <v>220.2824</v>
      </c>
      <c r="Q13" s="49">
        <f t="shared" si="3"/>
        <v>3370.2824000000001</v>
      </c>
    </row>
    <row r="14" spans="1:54" x14ac:dyDescent="0.2">
      <c r="A14" s="16">
        <v>37050</v>
      </c>
      <c r="B14" s="64">
        <v>3.53</v>
      </c>
      <c r="C14" s="64">
        <v>2.5150000000000001</v>
      </c>
      <c r="D14" s="17">
        <f t="shared" si="5"/>
        <v>3.9855749695245635E-2</v>
      </c>
      <c r="E14" s="17">
        <v>0.1</v>
      </c>
      <c r="F14" s="18">
        <v>0.5</v>
      </c>
      <c r="G14" s="15">
        <f t="shared" si="0"/>
        <v>0.43757212515237703</v>
      </c>
      <c r="H14" s="20"/>
      <c r="I14" s="65">
        <v>25503</v>
      </c>
      <c r="J14" s="70">
        <f t="shared" si="4"/>
        <v>11159.401907761072</v>
      </c>
      <c r="K14" s="5"/>
      <c r="L14" s="44">
        <v>30000</v>
      </c>
      <c r="M14" s="45">
        <v>0.105</v>
      </c>
      <c r="N14" s="46">
        <v>1.04E-2</v>
      </c>
      <c r="O14" s="47">
        <f t="shared" si="1"/>
        <v>3150</v>
      </c>
      <c r="P14" s="48">
        <f t="shared" si="2"/>
        <v>265.2312</v>
      </c>
      <c r="Q14" s="49">
        <f t="shared" si="3"/>
        <v>3415.2312000000002</v>
      </c>
    </row>
    <row r="15" spans="1:54" x14ac:dyDescent="0.2">
      <c r="A15" s="16">
        <v>37051</v>
      </c>
      <c r="B15" s="64">
        <v>3.36</v>
      </c>
      <c r="C15" s="64">
        <v>1.7549999999999999</v>
      </c>
      <c r="D15" s="17">
        <f t="shared" si="5"/>
        <v>2.7811865095489496E-2</v>
      </c>
      <c r="E15" s="17">
        <v>0.1</v>
      </c>
      <c r="F15" s="18">
        <v>0.5</v>
      </c>
      <c r="G15" s="15">
        <f t="shared" si="0"/>
        <v>0.7385940674522552</v>
      </c>
      <c r="H15" s="20"/>
      <c r="I15" s="65">
        <v>0</v>
      </c>
      <c r="J15" s="70">
        <f t="shared" si="4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1"/>
        <v>3150</v>
      </c>
      <c r="P15" s="48">
        <f t="shared" si="2"/>
        <v>0</v>
      </c>
      <c r="Q15" s="49">
        <f t="shared" si="3"/>
        <v>3150</v>
      </c>
    </row>
    <row r="16" spans="1:54" x14ac:dyDescent="0.2">
      <c r="A16" s="16">
        <v>37052</v>
      </c>
      <c r="B16" s="64">
        <v>3.36</v>
      </c>
      <c r="C16" s="64">
        <v>1.7549999999999999</v>
      </c>
      <c r="D16" s="17">
        <f t="shared" si="5"/>
        <v>2.7811865095489496E-2</v>
      </c>
      <c r="E16" s="17">
        <v>0.1</v>
      </c>
      <c r="F16" s="18">
        <v>0.5</v>
      </c>
      <c r="G16" s="15">
        <f t="shared" si="0"/>
        <v>0.7385940674522552</v>
      </c>
      <c r="H16" s="20"/>
      <c r="I16" s="65">
        <v>0</v>
      </c>
      <c r="J16" s="70">
        <f t="shared" si="4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1"/>
        <v>3150</v>
      </c>
      <c r="P16" s="48">
        <f t="shared" si="2"/>
        <v>0</v>
      </c>
      <c r="Q16" s="49">
        <f t="shared" si="3"/>
        <v>3150</v>
      </c>
    </row>
    <row r="17" spans="1:17" x14ac:dyDescent="0.2">
      <c r="A17" s="16">
        <v>37053</v>
      </c>
      <c r="B17" s="64">
        <v>3.36</v>
      </c>
      <c r="C17" s="64">
        <v>1.7549999999999999</v>
      </c>
      <c r="D17" s="17">
        <f t="shared" si="5"/>
        <v>2.7811865095489496E-2</v>
      </c>
      <c r="E17" s="17">
        <v>0.1</v>
      </c>
      <c r="F17" s="18">
        <v>0.5</v>
      </c>
      <c r="G17" s="15">
        <f t="shared" si="0"/>
        <v>0.7385940674522552</v>
      </c>
      <c r="H17" s="20"/>
      <c r="I17" s="65">
        <v>4947</v>
      </c>
      <c r="J17" s="70">
        <f t="shared" si="4"/>
        <v>3653.8248516863064</v>
      </c>
      <c r="K17" s="5"/>
      <c r="L17" s="44">
        <v>30000</v>
      </c>
      <c r="M17" s="45">
        <v>0.105</v>
      </c>
      <c r="N17" s="46">
        <v>1.04E-2</v>
      </c>
      <c r="O17" s="47">
        <f t="shared" si="1"/>
        <v>3150</v>
      </c>
      <c r="P17" s="48">
        <f t="shared" si="2"/>
        <v>51.448799999999999</v>
      </c>
      <c r="Q17" s="49">
        <f t="shared" si="3"/>
        <v>3201.4488000000001</v>
      </c>
    </row>
    <row r="18" spans="1:17" x14ac:dyDescent="0.2">
      <c r="A18" s="16">
        <v>37054</v>
      </c>
      <c r="B18" s="64">
        <v>3.7050000000000001</v>
      </c>
      <c r="C18" s="64">
        <v>2.48</v>
      </c>
      <c r="D18" s="17">
        <f t="shared" si="5"/>
        <v>3.9301097114993855E-2</v>
      </c>
      <c r="E18" s="17">
        <v>0.1</v>
      </c>
      <c r="F18" s="18">
        <v>0.5</v>
      </c>
      <c r="G18" s="15">
        <f t="shared" si="0"/>
        <v>0.54284945144250307</v>
      </c>
      <c r="H18" s="20"/>
      <c r="I18" s="65">
        <v>14145</v>
      </c>
      <c r="J18" s="70">
        <f t="shared" si="4"/>
        <v>7678.6054906542058</v>
      </c>
      <c r="K18" s="5"/>
      <c r="L18" s="44">
        <v>30000</v>
      </c>
      <c r="M18" s="45">
        <v>0.105</v>
      </c>
      <c r="N18" s="46">
        <v>1.04E-2</v>
      </c>
      <c r="O18" s="47">
        <f t="shared" si="1"/>
        <v>3150</v>
      </c>
      <c r="P18" s="48">
        <f t="shared" si="2"/>
        <v>147.108</v>
      </c>
      <c r="Q18" s="49">
        <f t="shared" si="3"/>
        <v>3297.1080000000002</v>
      </c>
    </row>
    <row r="19" spans="1:17" x14ac:dyDescent="0.2">
      <c r="A19" s="16">
        <v>37055</v>
      </c>
      <c r="B19" s="64">
        <v>3.915</v>
      </c>
      <c r="C19" s="64">
        <v>2.8650000000000002</v>
      </c>
      <c r="D19" s="17">
        <f t="shared" si="5"/>
        <v>4.5402275497764766E-2</v>
      </c>
      <c r="E19" s="17">
        <v>0.1</v>
      </c>
      <c r="F19" s="18">
        <v>0.5</v>
      </c>
      <c r="G19" s="15">
        <f t="shared" si="0"/>
        <v>0.45229886225111754</v>
      </c>
      <c r="H19" s="20"/>
      <c r="I19" s="65">
        <v>15883</v>
      </c>
      <c r="J19" s="70">
        <f t="shared" si="4"/>
        <v>7183.8628291345003</v>
      </c>
      <c r="K19" s="5"/>
      <c r="L19" s="44">
        <v>30000</v>
      </c>
      <c r="M19" s="45">
        <v>0.105</v>
      </c>
      <c r="N19" s="46">
        <v>1.04E-2</v>
      </c>
      <c r="O19" s="47">
        <f t="shared" si="1"/>
        <v>3150</v>
      </c>
      <c r="P19" s="48">
        <f t="shared" si="2"/>
        <v>165.1832</v>
      </c>
      <c r="Q19" s="49">
        <f t="shared" si="3"/>
        <v>3315.1831999999999</v>
      </c>
    </row>
    <row r="20" spans="1:17" x14ac:dyDescent="0.2">
      <c r="A20" s="16">
        <v>37056</v>
      </c>
      <c r="B20" s="64">
        <v>4.1550000000000002</v>
      </c>
      <c r="C20" s="64">
        <v>2.9950000000000001</v>
      </c>
      <c r="D20" s="17">
        <f t="shared" si="5"/>
        <v>4.7462413652986424E-2</v>
      </c>
      <c r="E20" s="17">
        <v>0.1</v>
      </c>
      <c r="F20" s="18">
        <v>0.5</v>
      </c>
      <c r="G20" s="15">
        <f t="shared" si="0"/>
        <v>0.50626879317350681</v>
      </c>
      <c r="H20" s="20"/>
      <c r="I20" s="65">
        <v>4734</v>
      </c>
      <c r="J20" s="70">
        <f t="shared" si="4"/>
        <v>2396.6764668833812</v>
      </c>
      <c r="K20" s="5"/>
      <c r="L20" s="44">
        <v>30000</v>
      </c>
      <c r="M20" s="45">
        <v>0.105</v>
      </c>
      <c r="N20" s="46">
        <v>1.04E-2</v>
      </c>
      <c r="O20" s="47">
        <f t="shared" si="1"/>
        <v>3150</v>
      </c>
      <c r="P20" s="48">
        <f t="shared" si="2"/>
        <v>49.233599999999996</v>
      </c>
      <c r="Q20" s="49">
        <f t="shared" si="3"/>
        <v>3199.2336</v>
      </c>
    </row>
    <row r="21" spans="1:17" x14ac:dyDescent="0.2">
      <c r="A21" s="16">
        <v>37057</v>
      </c>
      <c r="B21" s="64">
        <v>3.8250000000000002</v>
      </c>
      <c r="C21" s="64">
        <v>3.12</v>
      </c>
      <c r="D21" s="17">
        <f t="shared" si="5"/>
        <v>4.9443315725314907E-2</v>
      </c>
      <c r="E21" s="17">
        <v>0.1</v>
      </c>
      <c r="F21" s="18">
        <v>0.5</v>
      </c>
      <c r="G21" s="15">
        <f t="shared" si="0"/>
        <v>0.27777834213734259</v>
      </c>
      <c r="H21" s="20"/>
      <c r="I21" s="65">
        <v>6304</v>
      </c>
      <c r="J21" s="70">
        <f t="shared" si="4"/>
        <v>1751.1146688338076</v>
      </c>
      <c r="K21" s="5"/>
      <c r="L21" s="44">
        <v>30000</v>
      </c>
      <c r="M21" s="45">
        <v>0.105</v>
      </c>
      <c r="N21" s="46">
        <v>1.04E-2</v>
      </c>
      <c r="O21" s="47">
        <f t="shared" si="1"/>
        <v>3150</v>
      </c>
      <c r="P21" s="48">
        <f t="shared" si="2"/>
        <v>65.561599999999999</v>
      </c>
      <c r="Q21" s="49">
        <f t="shared" si="3"/>
        <v>3215.5616</v>
      </c>
    </row>
    <row r="22" spans="1:17" x14ac:dyDescent="0.2">
      <c r="A22" s="16">
        <v>37058</v>
      </c>
      <c r="B22" s="64">
        <v>3.6850000000000001</v>
      </c>
      <c r="C22" s="64">
        <v>2.44</v>
      </c>
      <c r="D22" s="17">
        <f t="shared" si="5"/>
        <v>3.86672084518489E-2</v>
      </c>
      <c r="E22" s="17">
        <v>0.1</v>
      </c>
      <c r="F22" s="18">
        <v>0.5</v>
      </c>
      <c r="G22" s="15">
        <f t="shared" si="0"/>
        <v>0.55316639577407556</v>
      </c>
      <c r="H22" s="20"/>
      <c r="I22" s="65">
        <v>10312</v>
      </c>
      <c r="J22" s="70">
        <f t="shared" si="4"/>
        <v>5704.251873222267</v>
      </c>
      <c r="K22" s="5"/>
      <c r="L22" s="44">
        <v>30000</v>
      </c>
      <c r="M22" s="45">
        <v>0.105</v>
      </c>
      <c r="N22" s="46">
        <v>1.04E-2</v>
      </c>
      <c r="O22" s="47">
        <f t="shared" si="1"/>
        <v>3150</v>
      </c>
      <c r="P22" s="48">
        <f t="shared" si="2"/>
        <v>107.2448</v>
      </c>
      <c r="Q22" s="49">
        <f t="shared" si="3"/>
        <v>3257.2447999999999</v>
      </c>
    </row>
    <row r="23" spans="1:17" x14ac:dyDescent="0.2">
      <c r="A23" s="16">
        <v>37059</v>
      </c>
      <c r="B23" s="64">
        <v>3.6850000000000001</v>
      </c>
      <c r="C23" s="64">
        <v>2.44</v>
      </c>
      <c r="D23" s="17">
        <f t="shared" si="5"/>
        <v>3.86672084518489E-2</v>
      </c>
      <c r="E23" s="17">
        <v>0.1</v>
      </c>
      <c r="F23" s="18">
        <v>0.5</v>
      </c>
      <c r="G23" s="15">
        <f t="shared" si="0"/>
        <v>0.55316639577407556</v>
      </c>
      <c r="H23" s="20"/>
      <c r="I23" s="65">
        <v>0</v>
      </c>
      <c r="J23" s="70">
        <f t="shared" si="4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1"/>
        <v>3150</v>
      </c>
      <c r="P23" s="48">
        <f t="shared" si="2"/>
        <v>0</v>
      </c>
      <c r="Q23" s="49">
        <f t="shared" si="3"/>
        <v>3150</v>
      </c>
    </row>
    <row r="24" spans="1:17" x14ac:dyDescent="0.2">
      <c r="A24" s="16">
        <v>37060</v>
      </c>
      <c r="B24" s="64">
        <v>3.6850000000000001</v>
      </c>
      <c r="C24" s="64">
        <v>2.44</v>
      </c>
      <c r="D24" s="17">
        <f t="shared" si="5"/>
        <v>3.86672084518489E-2</v>
      </c>
      <c r="E24" s="17">
        <v>0.1</v>
      </c>
      <c r="F24" s="18">
        <v>0.5</v>
      </c>
      <c r="G24" s="15">
        <f t="shared" si="0"/>
        <v>0.55316639577407556</v>
      </c>
      <c r="H24" s="20"/>
      <c r="I24" s="65">
        <v>30000</v>
      </c>
      <c r="J24" s="70">
        <f t="shared" si="4"/>
        <v>16594.991873222265</v>
      </c>
      <c r="K24" s="5"/>
      <c r="L24" s="44">
        <v>30000</v>
      </c>
      <c r="M24" s="45">
        <v>0.105</v>
      </c>
      <c r="N24" s="46">
        <v>1.04E-2</v>
      </c>
      <c r="O24" s="47">
        <f t="shared" si="1"/>
        <v>3150</v>
      </c>
      <c r="P24" s="48">
        <f t="shared" si="2"/>
        <v>312</v>
      </c>
      <c r="Q24" s="49">
        <f t="shared" si="3"/>
        <v>3462</v>
      </c>
    </row>
    <row r="25" spans="1:17" x14ac:dyDescent="0.2">
      <c r="A25" s="16">
        <v>37061</v>
      </c>
      <c r="B25" s="64">
        <v>3.8450000000000002</v>
      </c>
      <c r="C25" s="64">
        <v>3.2549999999999999</v>
      </c>
      <c r="D25" s="17">
        <f t="shared" si="5"/>
        <v>5.1582689963429296E-2</v>
      </c>
      <c r="E25" s="17">
        <v>0.1</v>
      </c>
      <c r="F25" s="18">
        <v>0.5</v>
      </c>
      <c r="G25" s="15">
        <f t="shared" si="0"/>
        <v>0.21920865501828551</v>
      </c>
      <c r="H25" s="20"/>
      <c r="I25" s="65">
        <v>12297</v>
      </c>
      <c r="J25" s="70">
        <f t="shared" si="4"/>
        <v>2695.608830759857</v>
      </c>
      <c r="K25" s="5"/>
      <c r="L25" s="44">
        <v>30000</v>
      </c>
      <c r="M25" s="45">
        <v>0.105</v>
      </c>
      <c r="N25" s="46">
        <v>1.04E-2</v>
      </c>
      <c r="O25" s="47">
        <f t="shared" si="1"/>
        <v>3150</v>
      </c>
      <c r="P25" s="48">
        <f t="shared" si="2"/>
        <v>127.88879999999999</v>
      </c>
      <c r="Q25" s="49">
        <f t="shared" si="3"/>
        <v>3277.8888000000002</v>
      </c>
    </row>
    <row r="26" spans="1:17" x14ac:dyDescent="0.2">
      <c r="A26" s="16">
        <v>37062</v>
      </c>
      <c r="B26" s="64">
        <v>3.9449999999999998</v>
      </c>
      <c r="C26" s="64">
        <v>3.12</v>
      </c>
      <c r="D26" s="17">
        <f t="shared" si="5"/>
        <v>4.9443315725314907E-2</v>
      </c>
      <c r="E26" s="17">
        <v>0.1</v>
      </c>
      <c r="F26" s="18">
        <v>0.5</v>
      </c>
      <c r="G26" s="15">
        <f t="shared" si="0"/>
        <v>0.33777834213734242</v>
      </c>
      <c r="H26" s="20"/>
      <c r="I26" s="65">
        <v>4745</v>
      </c>
      <c r="J26" s="70">
        <f t="shared" si="4"/>
        <v>1602.7582334416898</v>
      </c>
      <c r="K26" s="5"/>
      <c r="L26" s="44">
        <v>30000</v>
      </c>
      <c r="M26" s="45">
        <v>0.105</v>
      </c>
      <c r="N26" s="46">
        <v>1.04E-2</v>
      </c>
      <c r="O26" s="47">
        <f t="shared" si="1"/>
        <v>3150</v>
      </c>
      <c r="P26" s="48">
        <f t="shared" si="2"/>
        <v>49.347999999999999</v>
      </c>
      <c r="Q26" s="49">
        <f t="shared" si="3"/>
        <v>3199.348</v>
      </c>
    </row>
    <row r="27" spans="1:17" x14ac:dyDescent="0.2">
      <c r="A27" s="16">
        <v>37063</v>
      </c>
      <c r="B27" s="64">
        <v>3.8149999999999999</v>
      </c>
      <c r="C27" s="64">
        <v>2.61</v>
      </c>
      <c r="D27" s="17">
        <f t="shared" si="5"/>
        <v>4.1361235270215069E-2</v>
      </c>
      <c r="E27" s="17">
        <v>0.1</v>
      </c>
      <c r="F27" s="18">
        <v>0.5</v>
      </c>
      <c r="G27" s="15">
        <f t="shared" si="0"/>
        <v>0.53181938236489246</v>
      </c>
      <c r="H27" s="20"/>
      <c r="I27" s="65">
        <v>5042</v>
      </c>
      <c r="J27" s="70">
        <f t="shared" si="4"/>
        <v>2681.4333258837878</v>
      </c>
      <c r="K27" s="5"/>
      <c r="L27" s="44">
        <v>30000</v>
      </c>
      <c r="M27" s="45">
        <v>0.105</v>
      </c>
      <c r="N27" s="46">
        <v>1.04E-2</v>
      </c>
      <c r="O27" s="47">
        <f t="shared" si="1"/>
        <v>3150</v>
      </c>
      <c r="P27" s="48">
        <f t="shared" si="2"/>
        <v>52.436799999999998</v>
      </c>
      <c r="Q27" s="49">
        <f t="shared" si="3"/>
        <v>3202.4367999999999</v>
      </c>
    </row>
    <row r="28" spans="1:17" x14ac:dyDescent="0.2">
      <c r="A28" s="16">
        <v>37064</v>
      </c>
      <c r="B28" s="64">
        <v>3.6150000000000002</v>
      </c>
      <c r="C28" s="64">
        <v>2.3250000000000002</v>
      </c>
      <c r="D28" s="17">
        <f t="shared" si="5"/>
        <v>3.6844778545306767E-2</v>
      </c>
      <c r="E28" s="17">
        <v>0.1</v>
      </c>
      <c r="F28" s="18">
        <v>0.5</v>
      </c>
      <c r="G28" s="15">
        <f t="shared" si="0"/>
        <v>0.57657761072734659</v>
      </c>
      <c r="H28" s="20"/>
      <c r="I28" s="65">
        <v>0</v>
      </c>
      <c r="J28" s="70">
        <f t="shared" si="4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1"/>
        <v>3150</v>
      </c>
      <c r="P28" s="48">
        <f t="shared" si="2"/>
        <v>0</v>
      </c>
      <c r="Q28" s="49">
        <f t="shared" si="3"/>
        <v>3150</v>
      </c>
    </row>
    <row r="29" spans="1:17" x14ac:dyDescent="0.2">
      <c r="A29" s="16">
        <v>37065</v>
      </c>
      <c r="B29" s="64">
        <v>3.52</v>
      </c>
      <c r="C29" s="64">
        <v>2.39</v>
      </c>
      <c r="D29" s="17">
        <f t="shared" si="5"/>
        <v>3.7874847622917596E-2</v>
      </c>
      <c r="E29" s="17">
        <v>0.1</v>
      </c>
      <c r="F29" s="18">
        <v>0.5</v>
      </c>
      <c r="G29" s="15">
        <f t="shared" si="0"/>
        <v>0.49606257618854116</v>
      </c>
      <c r="H29" s="20"/>
      <c r="I29" s="65">
        <v>8720</v>
      </c>
      <c r="J29" s="70">
        <f t="shared" si="4"/>
        <v>4325.665664364079</v>
      </c>
      <c r="K29" s="5"/>
      <c r="L29" s="44">
        <v>30000</v>
      </c>
      <c r="M29" s="45">
        <v>0.105</v>
      </c>
      <c r="N29" s="46">
        <v>1.04E-2</v>
      </c>
      <c r="O29" s="47">
        <f t="shared" si="1"/>
        <v>3150</v>
      </c>
      <c r="P29" s="48">
        <f t="shared" si="2"/>
        <v>90.688000000000002</v>
      </c>
      <c r="Q29" s="49">
        <f t="shared" si="3"/>
        <v>3240.6880000000001</v>
      </c>
    </row>
    <row r="30" spans="1:17" x14ac:dyDescent="0.2">
      <c r="A30" s="16">
        <v>37066</v>
      </c>
      <c r="B30" s="64">
        <v>3.52</v>
      </c>
      <c r="C30" s="64">
        <v>2.39</v>
      </c>
      <c r="D30" s="17">
        <f t="shared" si="5"/>
        <v>3.7874847622917596E-2</v>
      </c>
      <c r="E30" s="17">
        <v>0.1</v>
      </c>
      <c r="F30" s="18">
        <v>0.5</v>
      </c>
      <c r="G30" s="15">
        <f t="shared" si="0"/>
        <v>0.49606257618854116</v>
      </c>
      <c r="H30" s="20"/>
      <c r="I30" s="65">
        <v>8000</v>
      </c>
      <c r="J30" s="70">
        <f t="shared" si="4"/>
        <v>3968.5006095083295</v>
      </c>
      <c r="K30" s="5"/>
      <c r="L30" s="44">
        <v>30000</v>
      </c>
      <c r="M30" s="45">
        <v>0.105</v>
      </c>
      <c r="N30" s="46">
        <v>1.04E-2</v>
      </c>
      <c r="O30" s="47">
        <f t="shared" si="1"/>
        <v>3150</v>
      </c>
      <c r="P30" s="48">
        <f t="shared" si="2"/>
        <v>83.2</v>
      </c>
      <c r="Q30" s="49">
        <f t="shared" si="3"/>
        <v>3233.2</v>
      </c>
    </row>
    <row r="31" spans="1:17" x14ac:dyDescent="0.2">
      <c r="A31" s="16">
        <v>37067</v>
      </c>
      <c r="B31" s="64">
        <v>3.52</v>
      </c>
      <c r="C31" s="64">
        <v>2.39</v>
      </c>
      <c r="D31" s="17">
        <f t="shared" si="5"/>
        <v>3.7874847622917596E-2</v>
      </c>
      <c r="E31" s="17">
        <v>0.1</v>
      </c>
      <c r="F31" s="18">
        <v>0.5</v>
      </c>
      <c r="G31" s="15">
        <f t="shared" si="0"/>
        <v>0.49606257618854116</v>
      </c>
      <c r="H31" s="20"/>
      <c r="I31" s="65">
        <v>19262</v>
      </c>
      <c r="J31" s="70">
        <f t="shared" si="4"/>
        <v>9555.15734254368</v>
      </c>
      <c r="K31" s="5"/>
      <c r="L31" s="44">
        <v>30000</v>
      </c>
      <c r="M31" s="45">
        <v>0.105</v>
      </c>
      <c r="N31" s="46">
        <v>1.04E-2</v>
      </c>
      <c r="O31" s="47">
        <f t="shared" si="1"/>
        <v>3150</v>
      </c>
      <c r="P31" s="48">
        <f t="shared" si="2"/>
        <v>200.32479999999998</v>
      </c>
      <c r="Q31" s="49">
        <f t="shared" si="3"/>
        <v>3350.3247999999999</v>
      </c>
    </row>
    <row r="32" spans="1:17" x14ac:dyDescent="0.2">
      <c r="A32" s="16">
        <v>37068</v>
      </c>
      <c r="B32" s="64">
        <v>3.5350000000000001</v>
      </c>
      <c r="C32" s="64">
        <v>2.58</v>
      </c>
      <c r="D32" s="17">
        <f t="shared" si="5"/>
        <v>4.0885818772856464E-2</v>
      </c>
      <c r="E32" s="17">
        <v>0.1</v>
      </c>
      <c r="F32" s="18">
        <v>0.5</v>
      </c>
      <c r="G32" s="15">
        <f t="shared" si="0"/>
        <v>0.40705709061357181</v>
      </c>
      <c r="H32" s="20"/>
      <c r="I32" s="65">
        <v>8172</v>
      </c>
      <c r="J32" s="70">
        <f t="shared" si="4"/>
        <v>3326.4705444941087</v>
      </c>
      <c r="K32" s="5"/>
      <c r="L32" s="44">
        <v>30000</v>
      </c>
      <c r="M32" s="45">
        <v>0.105</v>
      </c>
      <c r="N32" s="46">
        <v>1.04E-2</v>
      </c>
      <c r="O32" s="47">
        <f t="shared" si="1"/>
        <v>3150</v>
      </c>
      <c r="P32" s="48">
        <f t="shared" si="2"/>
        <v>84.988799999999998</v>
      </c>
      <c r="Q32" s="49">
        <f t="shared" si="3"/>
        <v>3234.9888000000001</v>
      </c>
    </row>
    <row r="33" spans="1:18" x14ac:dyDescent="0.2">
      <c r="A33" s="16">
        <v>37069</v>
      </c>
      <c r="B33" s="64">
        <v>3.4</v>
      </c>
      <c r="C33" s="64">
        <v>2.39</v>
      </c>
      <c r="D33" s="17">
        <f t="shared" si="5"/>
        <v>3.7874847622917596E-2</v>
      </c>
      <c r="E33" s="17">
        <v>0.1</v>
      </c>
      <c r="F33" s="18">
        <v>0.5</v>
      </c>
      <c r="G33" s="15">
        <f t="shared" si="0"/>
        <v>0.43606257618854111</v>
      </c>
      <c r="H33" s="15"/>
      <c r="I33" s="65">
        <v>7373</v>
      </c>
      <c r="J33" s="70">
        <f t="shared" si="4"/>
        <v>3215.0893742381136</v>
      </c>
      <c r="K33" s="5"/>
      <c r="L33" s="44">
        <v>30000</v>
      </c>
      <c r="M33" s="45">
        <v>0.105</v>
      </c>
      <c r="N33" s="46">
        <v>1.04E-2</v>
      </c>
      <c r="O33" s="47">
        <f t="shared" si="1"/>
        <v>3150</v>
      </c>
      <c r="P33" s="48">
        <f t="shared" si="2"/>
        <v>76.679199999999994</v>
      </c>
      <c r="Q33" s="49">
        <f t="shared" si="3"/>
        <v>3226.6792</v>
      </c>
    </row>
    <row r="34" spans="1:18" x14ac:dyDescent="0.2">
      <c r="A34" s="16">
        <v>37070</v>
      </c>
      <c r="B34" s="64">
        <v>3.33</v>
      </c>
      <c r="C34" s="64">
        <v>2.5049999999999999</v>
      </c>
      <c r="D34" s="17">
        <f t="shared" si="5"/>
        <v>3.9697277529459285E-2</v>
      </c>
      <c r="E34" s="17">
        <v>0.1</v>
      </c>
      <c r="F34" s="18">
        <v>0.5</v>
      </c>
      <c r="G34" s="15">
        <f t="shared" si="0"/>
        <v>0.34265136123527046</v>
      </c>
      <c r="H34" s="15"/>
      <c r="I34" s="65">
        <v>12671</v>
      </c>
      <c r="J34" s="70">
        <f t="shared" si="4"/>
        <v>4341.7353982121122</v>
      </c>
      <c r="K34" s="5"/>
      <c r="L34" s="44">
        <v>30000</v>
      </c>
      <c r="M34" s="45">
        <v>0.105</v>
      </c>
      <c r="N34" s="46">
        <v>1.04E-2</v>
      </c>
      <c r="O34" s="47">
        <f t="shared" si="1"/>
        <v>3150</v>
      </c>
      <c r="P34" s="48">
        <f t="shared" si="2"/>
        <v>131.7784</v>
      </c>
      <c r="Q34" s="49">
        <f t="shared" si="3"/>
        <v>3281.7784000000001</v>
      </c>
    </row>
    <row r="35" spans="1:18" x14ac:dyDescent="0.2">
      <c r="A35" s="16">
        <v>37071</v>
      </c>
      <c r="B35" s="64">
        <v>3.1150000000000002</v>
      </c>
      <c r="C35" s="64">
        <v>2.48</v>
      </c>
      <c r="D35" s="17">
        <f t="shared" si="5"/>
        <v>3.9301097114993855E-2</v>
      </c>
      <c r="E35" s="17">
        <v>0.1</v>
      </c>
      <c r="F35" s="18">
        <v>0.5</v>
      </c>
      <c r="G35" s="15">
        <f t="shared" si="0"/>
        <v>0.2478494514425032</v>
      </c>
      <c r="H35" s="15"/>
      <c r="I35" s="65">
        <v>13762</v>
      </c>
      <c r="J35" s="70">
        <f t="shared" si="4"/>
        <v>3410.904150751729</v>
      </c>
      <c r="K35" s="5"/>
      <c r="L35" s="44">
        <v>30000</v>
      </c>
      <c r="M35" s="45">
        <v>0.105</v>
      </c>
      <c r="N35" s="46">
        <v>1.04E-2</v>
      </c>
      <c r="O35" s="47">
        <f t="shared" si="1"/>
        <v>3150</v>
      </c>
      <c r="P35" s="48">
        <f t="shared" si="2"/>
        <v>143.12479999999999</v>
      </c>
      <c r="Q35" s="49">
        <f t="shared" si="3"/>
        <v>3293.1248000000001</v>
      </c>
    </row>
    <row r="36" spans="1:18" x14ac:dyDescent="0.2">
      <c r="A36" s="16">
        <v>37072</v>
      </c>
      <c r="B36" s="64">
        <v>3.1150000000000002</v>
      </c>
      <c r="C36" s="64">
        <v>2.48</v>
      </c>
      <c r="D36" s="17">
        <f t="shared" si="5"/>
        <v>3.9301097114993855E-2</v>
      </c>
      <c r="E36" s="17">
        <v>0.1</v>
      </c>
      <c r="F36" s="18">
        <v>0.5</v>
      </c>
      <c r="G36" s="15">
        <f t="shared" si="0"/>
        <v>0.2478494514425032</v>
      </c>
      <c r="H36" s="15"/>
      <c r="I36" s="65">
        <v>15747</v>
      </c>
      <c r="J36" s="70">
        <f t="shared" si="4"/>
        <v>3902.8853118650977</v>
      </c>
      <c r="K36" s="5"/>
      <c r="L36" s="44">
        <v>30000</v>
      </c>
      <c r="M36" s="45">
        <v>0.105</v>
      </c>
      <c r="N36" s="46">
        <v>1.04E-2</v>
      </c>
      <c r="O36" s="47">
        <f t="shared" si="1"/>
        <v>3150</v>
      </c>
      <c r="P36" s="48">
        <f t="shared" si="2"/>
        <v>163.7688</v>
      </c>
      <c r="Q36" s="49">
        <f t="shared" si="3"/>
        <v>3313.7687999999998</v>
      </c>
    </row>
    <row r="37" spans="1:18" x14ac:dyDescent="0.2">
      <c r="A37" s="16"/>
      <c r="B37" s="17"/>
      <c r="C37" s="17"/>
      <c r="D37" s="17"/>
      <c r="E37" s="17"/>
      <c r="F37" s="18"/>
      <c r="G37" s="15"/>
      <c r="H37" s="15"/>
      <c r="I37" s="19"/>
      <c r="J37" s="70">
        <f>H37*I37</f>
        <v>0</v>
      </c>
      <c r="K37" s="5"/>
      <c r="L37" s="44">
        <v>0</v>
      </c>
      <c r="M37" s="45">
        <v>0.105</v>
      </c>
      <c r="N37" s="46">
        <v>1.04E-2</v>
      </c>
      <c r="O37" s="47">
        <f>M37*L37</f>
        <v>0</v>
      </c>
      <c r="P37" s="48">
        <f>I37*N37</f>
        <v>0</v>
      </c>
      <c r="Q37" s="49">
        <f>SUM(O37:P37)</f>
        <v>0</v>
      </c>
    </row>
    <row r="38" spans="1:18" x14ac:dyDescent="0.2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160835.51167891102</v>
      </c>
      <c r="K38" s="5"/>
      <c r="L38" s="52"/>
      <c r="M38" s="51"/>
      <c r="N38" s="50"/>
      <c r="O38" s="47">
        <f>SUM(O7:O37)</f>
        <v>94500</v>
      </c>
      <c r="P38" s="47">
        <f>SUM(P7:P37)</f>
        <v>4025.4760000000001</v>
      </c>
      <c r="Q38" s="63">
        <f>SUM(Q7:Q37)</f>
        <v>98525.475999999995</v>
      </c>
      <c r="R38" s="6"/>
    </row>
    <row r="39" spans="1:18" x14ac:dyDescent="0.2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19</v>
      </c>
      <c r="N45" s="58"/>
      <c r="O45" s="59">
        <f>J38</f>
        <v>160835.51167891102</v>
      </c>
      <c r="P45" s="58"/>
      <c r="Q45" s="58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20</v>
      </c>
      <c r="N46" s="58"/>
      <c r="O46" s="60">
        <f>-O38</f>
        <v>-94500</v>
      </c>
      <c r="P46" s="58"/>
      <c r="Q46" s="58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21</v>
      </c>
      <c r="N47" s="57"/>
      <c r="O47" s="61">
        <f>-P38</f>
        <v>-4025.4760000000001</v>
      </c>
      <c r="P47" s="57"/>
      <c r="Q47" s="58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62310.035678911016</v>
      </c>
      <c r="P48" s="58"/>
      <c r="Q48" s="58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6"/>
  <sheetViews>
    <sheetView tabSelected="1" view="pageBreakPreview" zoomScale="60" zoomScaleNormal="75" workbookViewId="0">
      <pane ySplit="5" topLeftCell="A43" activePane="bottomLeft" state="frozen"/>
      <selection pane="bottomLeft" activeCell="K64" sqref="K64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425781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5" thickBot="1" x14ac:dyDescent="0.25">
      <c r="A5" s="26" t="s">
        <v>9</v>
      </c>
      <c r="B5" s="27" t="s">
        <v>12</v>
      </c>
      <c r="C5" s="27" t="s">
        <v>0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6">
        <v>37043</v>
      </c>
      <c r="B7" s="17">
        <v>3.63</v>
      </c>
      <c r="C7" s="17">
        <v>3.0649999999999999</v>
      </c>
      <c r="D7" s="17">
        <f t="shared" ref="D7:D36" si="0">(C7/0.9844)-C7</f>
        <v>4.8571718813490428E-2</v>
      </c>
      <c r="E7" s="17">
        <v>0.1</v>
      </c>
      <c r="F7" s="18">
        <v>0.5</v>
      </c>
      <c r="G7" s="15">
        <f t="shared" ref="G7:G36" si="1">(B7-C7-D7-E7)*F7</f>
        <v>0.20821414059325477</v>
      </c>
      <c r="H7" s="62">
        <v>0.2122</v>
      </c>
      <c r="I7" s="65">
        <v>29204</v>
      </c>
      <c r="J7" s="70">
        <f t="shared" ref="J7:J36" si="2"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 t="shared" ref="O7:O37" si="3">M7*L7</f>
        <v>3150</v>
      </c>
      <c r="P7" s="48">
        <f t="shared" ref="P7:P37" si="4">I7*N7</f>
        <v>303.72159999999997</v>
      </c>
      <c r="Q7" s="49">
        <f t="shared" ref="Q7:Q37" si="5"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6">
        <v>37044</v>
      </c>
      <c r="B8" s="17">
        <v>3.55</v>
      </c>
      <c r="C8" s="17">
        <v>2.5150000000000001</v>
      </c>
      <c r="D8" s="17">
        <f t="shared" si="0"/>
        <v>3.9855749695245635E-2</v>
      </c>
      <c r="E8" s="17">
        <v>0.1</v>
      </c>
      <c r="F8" s="18">
        <v>0.5</v>
      </c>
      <c r="G8" s="15">
        <f t="shared" si="1"/>
        <v>0.44757212515237704</v>
      </c>
      <c r="H8" s="62">
        <v>0.2122</v>
      </c>
      <c r="I8" s="65">
        <v>30000</v>
      </c>
      <c r="J8" s="70">
        <f t="shared" si="2"/>
        <v>6366</v>
      </c>
      <c r="K8" s="5"/>
      <c r="L8" s="44">
        <v>30000</v>
      </c>
      <c r="M8" s="45">
        <v>0.105</v>
      </c>
      <c r="N8" s="46">
        <v>1.04E-2</v>
      </c>
      <c r="O8" s="47">
        <f t="shared" si="3"/>
        <v>3150</v>
      </c>
      <c r="P8" s="48">
        <f t="shared" si="4"/>
        <v>312</v>
      </c>
      <c r="Q8" s="49">
        <f t="shared" si="5"/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6">
        <v>37045</v>
      </c>
      <c r="B9" s="17">
        <v>3.55</v>
      </c>
      <c r="C9" s="17">
        <v>2.5150000000000001</v>
      </c>
      <c r="D9" s="17">
        <f t="shared" si="0"/>
        <v>3.9855749695245635E-2</v>
      </c>
      <c r="E9" s="17">
        <v>0.1</v>
      </c>
      <c r="F9" s="18">
        <v>0.5</v>
      </c>
      <c r="G9" s="15">
        <f t="shared" si="1"/>
        <v>0.44757212515237704</v>
      </c>
      <c r="H9" s="62">
        <v>0.2122</v>
      </c>
      <c r="I9" s="65">
        <v>18248</v>
      </c>
      <c r="J9" s="70">
        <f t="shared" si="2"/>
        <v>3872.2256000000002</v>
      </c>
      <c r="K9" s="5"/>
      <c r="L9" s="44">
        <v>30000</v>
      </c>
      <c r="M9" s="45">
        <v>0.105</v>
      </c>
      <c r="N9" s="46">
        <v>1.04E-2</v>
      </c>
      <c r="O9" s="47">
        <f t="shared" si="3"/>
        <v>3150</v>
      </c>
      <c r="P9" s="48">
        <f t="shared" si="4"/>
        <v>189.7792</v>
      </c>
      <c r="Q9" s="49">
        <f t="shared" si="5"/>
        <v>3339.7791999999999</v>
      </c>
    </row>
    <row r="10" spans="1:54" x14ac:dyDescent="0.2">
      <c r="A10" s="16">
        <v>37046</v>
      </c>
      <c r="B10" s="17">
        <v>3.55</v>
      </c>
      <c r="C10" s="17">
        <v>2.5150000000000001</v>
      </c>
      <c r="D10" s="17">
        <f t="shared" si="0"/>
        <v>3.9855749695245635E-2</v>
      </c>
      <c r="E10" s="17">
        <v>0.1</v>
      </c>
      <c r="F10" s="18">
        <v>0.5</v>
      </c>
      <c r="G10" s="15">
        <f t="shared" si="1"/>
        <v>0.44757212515237704</v>
      </c>
      <c r="H10" s="62">
        <v>0.2122</v>
      </c>
      <c r="I10" s="65">
        <v>15116</v>
      </c>
      <c r="J10" s="70">
        <f t="shared" si="2"/>
        <v>3207.6152000000002</v>
      </c>
      <c r="K10" s="5"/>
      <c r="L10" s="44">
        <v>30000</v>
      </c>
      <c r="M10" s="45">
        <v>0.105</v>
      </c>
      <c r="N10" s="46">
        <v>1.04E-2</v>
      </c>
      <c r="O10" s="47">
        <f t="shared" si="3"/>
        <v>3150</v>
      </c>
      <c r="P10" s="48">
        <f t="shared" si="4"/>
        <v>157.2064</v>
      </c>
      <c r="Q10" s="49">
        <f t="shared" si="5"/>
        <v>3307.2064</v>
      </c>
    </row>
    <row r="11" spans="1:54" x14ac:dyDescent="0.2">
      <c r="A11" s="16">
        <v>37047</v>
      </c>
      <c r="B11" s="17">
        <v>3.88</v>
      </c>
      <c r="C11" s="17">
        <v>2.8050000000000002</v>
      </c>
      <c r="D11" s="17">
        <f t="shared" si="0"/>
        <v>4.4451442503047556E-2</v>
      </c>
      <c r="E11" s="17">
        <v>0.1</v>
      </c>
      <c r="F11" s="18">
        <v>0.5</v>
      </c>
      <c r="G11" s="15">
        <f t="shared" si="1"/>
        <v>0.4652742787484761</v>
      </c>
      <c r="H11" s="62">
        <v>0.2122</v>
      </c>
      <c r="I11" s="65">
        <v>27170</v>
      </c>
      <c r="J11" s="70">
        <f t="shared" si="2"/>
        <v>5765.4740000000002</v>
      </c>
      <c r="K11" s="5"/>
      <c r="L11" s="44">
        <v>30000</v>
      </c>
      <c r="M11" s="45">
        <v>0.105</v>
      </c>
      <c r="N11" s="46">
        <v>1.04E-2</v>
      </c>
      <c r="O11" s="47">
        <f t="shared" si="3"/>
        <v>3150</v>
      </c>
      <c r="P11" s="48">
        <f t="shared" si="4"/>
        <v>282.56799999999998</v>
      </c>
      <c r="Q11" s="49">
        <f t="shared" si="5"/>
        <v>3432.5680000000002</v>
      </c>
    </row>
    <row r="12" spans="1:54" x14ac:dyDescent="0.2">
      <c r="A12" s="16">
        <v>37048</v>
      </c>
      <c r="B12" s="17">
        <v>3.99</v>
      </c>
      <c r="C12" s="17">
        <v>3.0550000000000002</v>
      </c>
      <c r="D12" s="17">
        <f t="shared" si="0"/>
        <v>4.8413246647704078E-2</v>
      </c>
      <c r="E12" s="17">
        <v>0.1</v>
      </c>
      <c r="F12" s="18">
        <v>0.5</v>
      </c>
      <c r="G12" s="15">
        <f t="shared" si="1"/>
        <v>0.393293376676148</v>
      </c>
      <c r="H12" s="62">
        <v>0.2122</v>
      </c>
      <c r="I12" s="65">
        <v>18527</v>
      </c>
      <c r="J12" s="70">
        <f t="shared" si="2"/>
        <v>3931.4294</v>
      </c>
      <c r="K12" s="5"/>
      <c r="L12" s="44">
        <v>30000</v>
      </c>
      <c r="M12" s="45">
        <v>0.105</v>
      </c>
      <c r="N12" s="46">
        <v>1.04E-2</v>
      </c>
      <c r="O12" s="47">
        <f t="shared" si="3"/>
        <v>3150</v>
      </c>
      <c r="P12" s="48">
        <f t="shared" si="4"/>
        <v>192.6808</v>
      </c>
      <c r="Q12" s="49">
        <f t="shared" si="5"/>
        <v>3342.6808000000001</v>
      </c>
    </row>
    <row r="13" spans="1:54" x14ac:dyDescent="0.2">
      <c r="A13" s="16">
        <v>37049</v>
      </c>
      <c r="B13" s="17">
        <v>3.665</v>
      </c>
      <c r="C13" s="17">
        <v>2.84</v>
      </c>
      <c r="D13" s="17">
        <f t="shared" si="0"/>
        <v>4.5006095083299336E-2</v>
      </c>
      <c r="E13" s="17">
        <v>0.1</v>
      </c>
      <c r="F13" s="18">
        <v>0.5</v>
      </c>
      <c r="G13" s="15">
        <f t="shared" si="1"/>
        <v>0.33999695245835043</v>
      </c>
      <c r="H13" s="62">
        <v>0.2122</v>
      </c>
      <c r="I13" s="65">
        <v>21181</v>
      </c>
      <c r="J13" s="70">
        <f t="shared" si="2"/>
        <v>4494.6081999999997</v>
      </c>
      <c r="K13" s="5"/>
      <c r="L13" s="44">
        <v>30000</v>
      </c>
      <c r="M13" s="45">
        <v>0.105</v>
      </c>
      <c r="N13" s="46">
        <v>1.04E-2</v>
      </c>
      <c r="O13" s="47">
        <f t="shared" si="3"/>
        <v>3150</v>
      </c>
      <c r="P13" s="48">
        <f t="shared" si="4"/>
        <v>220.2824</v>
      </c>
      <c r="Q13" s="49">
        <f t="shared" si="5"/>
        <v>3370.2824000000001</v>
      </c>
    </row>
    <row r="14" spans="1:54" x14ac:dyDescent="0.2">
      <c r="A14" s="16">
        <v>37050</v>
      </c>
      <c r="B14" s="17">
        <v>3.53</v>
      </c>
      <c r="C14" s="17">
        <v>2.5150000000000001</v>
      </c>
      <c r="D14" s="17">
        <f t="shared" si="0"/>
        <v>3.9855749695245635E-2</v>
      </c>
      <c r="E14" s="17">
        <v>0.1</v>
      </c>
      <c r="F14" s="18">
        <v>0.5</v>
      </c>
      <c r="G14" s="15">
        <f t="shared" si="1"/>
        <v>0.43757212515237703</v>
      </c>
      <c r="H14" s="62">
        <v>0.2122</v>
      </c>
      <c r="I14" s="65">
        <v>25503</v>
      </c>
      <c r="J14" s="70">
        <f t="shared" si="2"/>
        <v>5411.7366000000002</v>
      </c>
      <c r="K14" s="5"/>
      <c r="L14" s="44">
        <v>30000</v>
      </c>
      <c r="M14" s="45">
        <v>0.105</v>
      </c>
      <c r="N14" s="46">
        <v>1.04E-2</v>
      </c>
      <c r="O14" s="47">
        <f t="shared" si="3"/>
        <v>3150</v>
      </c>
      <c r="P14" s="48">
        <f t="shared" si="4"/>
        <v>265.2312</v>
      </c>
      <c r="Q14" s="49">
        <f t="shared" si="5"/>
        <v>3415.2312000000002</v>
      </c>
    </row>
    <row r="15" spans="1:54" x14ac:dyDescent="0.2">
      <c r="A15" s="16">
        <v>37051</v>
      </c>
      <c r="B15" s="17">
        <v>3.36</v>
      </c>
      <c r="C15" s="17">
        <v>1.7549999999999999</v>
      </c>
      <c r="D15" s="17">
        <f t="shared" si="0"/>
        <v>2.7811865095489496E-2</v>
      </c>
      <c r="E15" s="17">
        <v>0.1</v>
      </c>
      <c r="F15" s="18">
        <v>0.5</v>
      </c>
      <c r="G15" s="15">
        <f t="shared" si="1"/>
        <v>0.7385940674522552</v>
      </c>
      <c r="H15" s="62">
        <v>0.2122</v>
      </c>
      <c r="I15" s="65">
        <v>0</v>
      </c>
      <c r="J15" s="70">
        <f t="shared" si="2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3"/>
        <v>3150</v>
      </c>
      <c r="P15" s="48">
        <f t="shared" si="4"/>
        <v>0</v>
      </c>
      <c r="Q15" s="49">
        <f t="shared" si="5"/>
        <v>3150</v>
      </c>
    </row>
    <row r="16" spans="1:54" x14ac:dyDescent="0.2">
      <c r="A16" s="16">
        <v>37052</v>
      </c>
      <c r="B16" s="17">
        <v>3.36</v>
      </c>
      <c r="C16" s="17">
        <v>1.7549999999999999</v>
      </c>
      <c r="D16" s="17">
        <f t="shared" si="0"/>
        <v>2.7811865095489496E-2</v>
      </c>
      <c r="E16" s="17">
        <v>0.1</v>
      </c>
      <c r="F16" s="18">
        <v>0.5</v>
      </c>
      <c r="G16" s="15">
        <f t="shared" si="1"/>
        <v>0.7385940674522552</v>
      </c>
      <c r="H16" s="62">
        <v>0.2122</v>
      </c>
      <c r="I16" s="65">
        <v>0</v>
      </c>
      <c r="J16" s="70">
        <f t="shared" si="2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3"/>
        <v>3150</v>
      </c>
      <c r="P16" s="48">
        <f t="shared" si="4"/>
        <v>0</v>
      </c>
      <c r="Q16" s="49">
        <f t="shared" si="5"/>
        <v>3150</v>
      </c>
    </row>
    <row r="17" spans="1:17" x14ac:dyDescent="0.2">
      <c r="A17" s="16">
        <v>37053</v>
      </c>
      <c r="B17" s="17">
        <v>3.36</v>
      </c>
      <c r="C17" s="17">
        <v>1.7549999999999999</v>
      </c>
      <c r="D17" s="17">
        <f t="shared" si="0"/>
        <v>2.7811865095489496E-2</v>
      </c>
      <c r="E17" s="17">
        <v>0.1</v>
      </c>
      <c r="F17" s="18">
        <v>0.5</v>
      </c>
      <c r="G17" s="15">
        <f t="shared" si="1"/>
        <v>0.7385940674522552</v>
      </c>
      <c r="H17" s="62">
        <v>0.2122</v>
      </c>
      <c r="I17" s="65">
        <v>4947</v>
      </c>
      <c r="J17" s="70">
        <f t="shared" si="2"/>
        <v>1049.7534000000001</v>
      </c>
      <c r="K17" s="5"/>
      <c r="L17" s="44">
        <v>30000</v>
      </c>
      <c r="M17" s="45">
        <v>0.105</v>
      </c>
      <c r="N17" s="46">
        <v>1.04E-2</v>
      </c>
      <c r="O17" s="47">
        <f t="shared" si="3"/>
        <v>3150</v>
      </c>
      <c r="P17" s="48">
        <f t="shared" si="4"/>
        <v>51.448799999999999</v>
      </c>
      <c r="Q17" s="49">
        <f t="shared" si="5"/>
        <v>3201.4488000000001</v>
      </c>
    </row>
    <row r="18" spans="1:17" x14ac:dyDescent="0.2">
      <c r="A18" s="16">
        <v>37054</v>
      </c>
      <c r="B18" s="17">
        <v>3.7050000000000001</v>
      </c>
      <c r="C18" s="17">
        <v>2.48</v>
      </c>
      <c r="D18" s="17">
        <f t="shared" si="0"/>
        <v>3.9301097114993855E-2</v>
      </c>
      <c r="E18" s="17">
        <v>0.1</v>
      </c>
      <c r="F18" s="18">
        <v>0.5</v>
      </c>
      <c r="G18" s="15">
        <f t="shared" si="1"/>
        <v>0.54284945144250307</v>
      </c>
      <c r="H18" s="62">
        <v>0.2122</v>
      </c>
      <c r="I18" s="65">
        <v>14145</v>
      </c>
      <c r="J18" s="70">
        <f t="shared" si="2"/>
        <v>3001.569</v>
      </c>
      <c r="K18" s="5"/>
      <c r="L18" s="44">
        <v>30000</v>
      </c>
      <c r="M18" s="45">
        <v>0.105</v>
      </c>
      <c r="N18" s="46">
        <v>1.04E-2</v>
      </c>
      <c r="O18" s="47">
        <f t="shared" si="3"/>
        <v>3150</v>
      </c>
      <c r="P18" s="48">
        <f t="shared" si="4"/>
        <v>147.108</v>
      </c>
      <c r="Q18" s="49">
        <f t="shared" si="5"/>
        <v>3297.1080000000002</v>
      </c>
    </row>
    <row r="19" spans="1:17" x14ac:dyDescent="0.2">
      <c r="A19" s="16">
        <v>37055</v>
      </c>
      <c r="B19" s="17">
        <v>3.915</v>
      </c>
      <c r="C19" s="17">
        <v>2.8650000000000002</v>
      </c>
      <c r="D19" s="17">
        <f t="shared" si="0"/>
        <v>4.5402275497764766E-2</v>
      </c>
      <c r="E19" s="17">
        <v>0.1</v>
      </c>
      <c r="F19" s="18">
        <v>0.5</v>
      </c>
      <c r="G19" s="15">
        <f t="shared" si="1"/>
        <v>0.45229886225111754</v>
      </c>
      <c r="H19" s="62">
        <v>0.2122</v>
      </c>
      <c r="I19" s="65">
        <v>15883</v>
      </c>
      <c r="J19" s="70">
        <f t="shared" si="2"/>
        <v>3370.3726000000001</v>
      </c>
      <c r="K19" s="5"/>
      <c r="L19" s="44">
        <v>30000</v>
      </c>
      <c r="M19" s="45">
        <v>0.105</v>
      </c>
      <c r="N19" s="46">
        <v>1.04E-2</v>
      </c>
      <c r="O19" s="47">
        <f t="shared" si="3"/>
        <v>3150</v>
      </c>
      <c r="P19" s="48">
        <f t="shared" si="4"/>
        <v>165.1832</v>
      </c>
      <c r="Q19" s="49">
        <f t="shared" si="5"/>
        <v>3315.1831999999999</v>
      </c>
    </row>
    <row r="20" spans="1:17" x14ac:dyDescent="0.2">
      <c r="A20" s="16">
        <v>37056</v>
      </c>
      <c r="B20" s="17">
        <v>4.165</v>
      </c>
      <c r="C20" s="17">
        <v>3.3149999999999999</v>
      </c>
      <c r="D20" s="17">
        <f t="shared" si="0"/>
        <v>5.253352295814695E-2</v>
      </c>
      <c r="E20" s="17">
        <v>0.1</v>
      </c>
      <c r="F20" s="18">
        <v>0.5</v>
      </c>
      <c r="G20" s="15">
        <f t="shared" si="1"/>
        <v>0.34873323852092658</v>
      </c>
      <c r="H20" s="62">
        <v>0.2122</v>
      </c>
      <c r="I20" s="65">
        <v>4734</v>
      </c>
      <c r="J20" s="70">
        <f t="shared" si="2"/>
        <v>1004.5548</v>
      </c>
      <c r="K20" s="5"/>
      <c r="L20" s="44">
        <v>30000</v>
      </c>
      <c r="M20" s="45">
        <v>0.105</v>
      </c>
      <c r="N20" s="46">
        <v>1.04E-2</v>
      </c>
      <c r="O20" s="47">
        <f t="shared" si="3"/>
        <v>3150</v>
      </c>
      <c r="P20" s="48">
        <f t="shared" si="4"/>
        <v>49.233599999999996</v>
      </c>
      <c r="Q20" s="49">
        <f t="shared" si="5"/>
        <v>3199.2336</v>
      </c>
    </row>
    <row r="21" spans="1:17" x14ac:dyDescent="0.2">
      <c r="A21" s="16">
        <v>37057</v>
      </c>
      <c r="B21" s="17">
        <v>4.2249999999999996</v>
      </c>
      <c r="C21" s="17">
        <v>3.2949999999999999</v>
      </c>
      <c r="D21" s="17">
        <f t="shared" si="0"/>
        <v>5.221657862657425E-2</v>
      </c>
      <c r="E21" s="17">
        <v>0.1</v>
      </c>
      <c r="F21" s="18">
        <v>0.5</v>
      </c>
      <c r="G21" s="15">
        <f t="shared" si="1"/>
        <v>0.38889171068671274</v>
      </c>
      <c r="H21" s="62">
        <v>0.2122</v>
      </c>
      <c r="I21" s="65">
        <v>6304</v>
      </c>
      <c r="J21" s="70">
        <f t="shared" si="2"/>
        <v>1337.7088000000001</v>
      </c>
      <c r="K21" s="5"/>
      <c r="L21" s="44">
        <v>30000</v>
      </c>
      <c r="M21" s="45">
        <v>0.105</v>
      </c>
      <c r="N21" s="46">
        <v>1.04E-2</v>
      </c>
      <c r="O21" s="47">
        <f t="shared" si="3"/>
        <v>3150</v>
      </c>
      <c r="P21" s="48">
        <f t="shared" si="4"/>
        <v>65.561599999999999</v>
      </c>
      <c r="Q21" s="49">
        <f t="shared" si="5"/>
        <v>3215.5616</v>
      </c>
    </row>
    <row r="22" spans="1:17" x14ac:dyDescent="0.2">
      <c r="A22" s="16">
        <v>37058</v>
      </c>
      <c r="B22" s="17">
        <v>4.37</v>
      </c>
      <c r="C22" s="17">
        <v>3.29</v>
      </c>
      <c r="D22" s="17">
        <f t="shared" si="0"/>
        <v>5.2137342543681076E-2</v>
      </c>
      <c r="E22" s="17">
        <v>0.1</v>
      </c>
      <c r="F22" s="18">
        <v>0.5</v>
      </c>
      <c r="G22" s="15">
        <f t="shared" si="1"/>
        <v>0.46393132872815951</v>
      </c>
      <c r="H22" s="62">
        <v>0.2122</v>
      </c>
      <c r="I22" s="65">
        <v>10312</v>
      </c>
      <c r="J22" s="70">
        <f t="shared" si="2"/>
        <v>2188.2064</v>
      </c>
      <c r="K22" s="5"/>
      <c r="L22" s="44">
        <v>30000</v>
      </c>
      <c r="M22" s="45">
        <v>0.105</v>
      </c>
      <c r="N22" s="46">
        <v>1.04E-2</v>
      </c>
      <c r="O22" s="47">
        <f t="shared" si="3"/>
        <v>3150</v>
      </c>
      <c r="P22" s="48">
        <f t="shared" si="4"/>
        <v>107.2448</v>
      </c>
      <c r="Q22" s="49">
        <f t="shared" si="5"/>
        <v>3257.2447999999999</v>
      </c>
    </row>
    <row r="23" spans="1:17" x14ac:dyDescent="0.2">
      <c r="A23" s="16">
        <v>37059</v>
      </c>
      <c r="B23" s="17">
        <v>4.37</v>
      </c>
      <c r="C23" s="17">
        <v>3.26</v>
      </c>
      <c r="D23" s="17">
        <f t="shared" si="0"/>
        <v>5.1661926046322471E-2</v>
      </c>
      <c r="E23" s="17">
        <v>0.1</v>
      </c>
      <c r="F23" s="18">
        <v>0.5</v>
      </c>
      <c r="G23" s="15">
        <f t="shared" si="1"/>
        <v>0.47916903697683894</v>
      </c>
      <c r="H23" s="62">
        <v>0.2122</v>
      </c>
      <c r="I23" s="65">
        <v>0</v>
      </c>
      <c r="J23" s="70">
        <f t="shared" si="2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3"/>
        <v>3150</v>
      </c>
      <c r="P23" s="48">
        <f t="shared" si="4"/>
        <v>0</v>
      </c>
      <c r="Q23" s="49">
        <f t="shared" si="5"/>
        <v>3150</v>
      </c>
    </row>
    <row r="24" spans="1:17" x14ac:dyDescent="0.2">
      <c r="A24" s="16">
        <v>37060</v>
      </c>
      <c r="B24" s="17">
        <v>0</v>
      </c>
      <c r="C24" s="17">
        <v>0</v>
      </c>
      <c r="D24" s="17">
        <f t="shared" si="0"/>
        <v>0</v>
      </c>
      <c r="E24" s="17">
        <v>0.1</v>
      </c>
      <c r="F24" s="18">
        <v>0.5</v>
      </c>
      <c r="G24" s="15">
        <f t="shared" si="1"/>
        <v>-0.05</v>
      </c>
      <c r="H24" s="62">
        <v>0.2122</v>
      </c>
      <c r="I24" s="65">
        <v>30000</v>
      </c>
      <c r="J24" s="70">
        <f t="shared" si="2"/>
        <v>6366</v>
      </c>
      <c r="K24" s="5"/>
      <c r="L24" s="44">
        <v>30000</v>
      </c>
      <c r="M24" s="45">
        <v>0.105</v>
      </c>
      <c r="N24" s="46">
        <v>1.04E-2</v>
      </c>
      <c r="O24" s="47">
        <f t="shared" si="3"/>
        <v>3150</v>
      </c>
      <c r="P24" s="48">
        <f t="shared" si="4"/>
        <v>312</v>
      </c>
      <c r="Q24" s="49">
        <f t="shared" si="5"/>
        <v>3462</v>
      </c>
    </row>
    <row r="25" spans="1:17" x14ac:dyDescent="0.2">
      <c r="A25" s="16">
        <v>37061</v>
      </c>
      <c r="B25" s="17">
        <v>0</v>
      </c>
      <c r="C25" s="17">
        <v>0</v>
      </c>
      <c r="D25" s="17">
        <f t="shared" si="0"/>
        <v>0</v>
      </c>
      <c r="E25" s="17">
        <v>0.1</v>
      </c>
      <c r="F25" s="18">
        <v>0.5</v>
      </c>
      <c r="G25" s="15">
        <f t="shared" si="1"/>
        <v>-0.05</v>
      </c>
      <c r="H25" s="62">
        <v>0.2122</v>
      </c>
      <c r="I25" s="65">
        <v>12297</v>
      </c>
      <c r="J25" s="70">
        <f t="shared" si="2"/>
        <v>2609.4234000000001</v>
      </c>
      <c r="K25" s="5"/>
      <c r="L25" s="44">
        <v>30000</v>
      </c>
      <c r="M25" s="45">
        <v>0.105</v>
      </c>
      <c r="N25" s="46">
        <v>1.04E-2</v>
      </c>
      <c r="O25" s="47">
        <f t="shared" si="3"/>
        <v>3150</v>
      </c>
      <c r="P25" s="48">
        <f t="shared" si="4"/>
        <v>127.88879999999999</v>
      </c>
      <c r="Q25" s="49">
        <f t="shared" si="5"/>
        <v>3277.8888000000002</v>
      </c>
    </row>
    <row r="26" spans="1:17" x14ac:dyDescent="0.2">
      <c r="A26" s="16">
        <v>37062</v>
      </c>
      <c r="B26" s="17">
        <v>0</v>
      </c>
      <c r="C26" s="17">
        <v>0</v>
      </c>
      <c r="D26" s="17">
        <f t="shared" si="0"/>
        <v>0</v>
      </c>
      <c r="E26" s="17">
        <v>0.1</v>
      </c>
      <c r="F26" s="18">
        <v>0.5</v>
      </c>
      <c r="G26" s="15">
        <f t="shared" si="1"/>
        <v>-0.05</v>
      </c>
      <c r="H26" s="62">
        <v>0.2122</v>
      </c>
      <c r="I26" s="65">
        <v>4745</v>
      </c>
      <c r="J26" s="70">
        <f t="shared" si="2"/>
        <v>1006.889</v>
      </c>
      <c r="K26" s="5"/>
      <c r="L26" s="44">
        <v>30000</v>
      </c>
      <c r="M26" s="45">
        <v>0.105</v>
      </c>
      <c r="N26" s="46">
        <v>1.04E-2</v>
      </c>
      <c r="O26" s="47">
        <f t="shared" si="3"/>
        <v>3150</v>
      </c>
      <c r="P26" s="48">
        <f t="shared" si="4"/>
        <v>49.347999999999999</v>
      </c>
      <c r="Q26" s="49">
        <f t="shared" si="5"/>
        <v>3199.348</v>
      </c>
    </row>
    <row r="27" spans="1:17" x14ac:dyDescent="0.2">
      <c r="A27" s="16">
        <v>37063</v>
      </c>
      <c r="B27" s="17">
        <v>0</v>
      </c>
      <c r="C27" s="17">
        <v>0</v>
      </c>
      <c r="D27" s="17">
        <f t="shared" si="0"/>
        <v>0</v>
      </c>
      <c r="E27" s="17">
        <v>0.1</v>
      </c>
      <c r="F27" s="18">
        <v>0.5</v>
      </c>
      <c r="G27" s="15">
        <f t="shared" si="1"/>
        <v>-0.05</v>
      </c>
      <c r="H27" s="62">
        <v>0.2122</v>
      </c>
      <c r="I27" s="65">
        <v>5042</v>
      </c>
      <c r="J27" s="70">
        <f t="shared" si="2"/>
        <v>1069.9123999999999</v>
      </c>
      <c r="K27" s="5"/>
      <c r="L27" s="44">
        <v>30000</v>
      </c>
      <c r="M27" s="45">
        <v>0.105</v>
      </c>
      <c r="N27" s="46">
        <v>1.04E-2</v>
      </c>
      <c r="O27" s="47">
        <f t="shared" si="3"/>
        <v>3150</v>
      </c>
      <c r="P27" s="48">
        <f t="shared" si="4"/>
        <v>52.436799999999998</v>
      </c>
      <c r="Q27" s="49">
        <f t="shared" si="5"/>
        <v>3202.4367999999999</v>
      </c>
    </row>
    <row r="28" spans="1:17" x14ac:dyDescent="0.2">
      <c r="A28" s="16">
        <v>37064</v>
      </c>
      <c r="B28" s="17">
        <v>0</v>
      </c>
      <c r="C28" s="17">
        <v>0</v>
      </c>
      <c r="D28" s="17">
        <f t="shared" si="0"/>
        <v>0</v>
      </c>
      <c r="E28" s="17">
        <v>0.1</v>
      </c>
      <c r="F28" s="18">
        <v>0.5</v>
      </c>
      <c r="G28" s="15">
        <f t="shared" si="1"/>
        <v>-0.05</v>
      </c>
      <c r="H28" s="62">
        <v>0.2122</v>
      </c>
      <c r="I28" s="65">
        <v>0</v>
      </c>
      <c r="J28" s="70">
        <f t="shared" si="2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3"/>
        <v>3150</v>
      </c>
      <c r="P28" s="48">
        <f t="shared" si="4"/>
        <v>0</v>
      </c>
      <c r="Q28" s="49">
        <f t="shared" si="5"/>
        <v>3150</v>
      </c>
    </row>
    <row r="29" spans="1:17" x14ac:dyDescent="0.2">
      <c r="A29" s="16">
        <v>37065</v>
      </c>
      <c r="B29" s="17">
        <v>0</v>
      </c>
      <c r="C29" s="17">
        <v>0</v>
      </c>
      <c r="D29" s="17">
        <f t="shared" si="0"/>
        <v>0</v>
      </c>
      <c r="E29" s="17">
        <v>0.1</v>
      </c>
      <c r="F29" s="18">
        <v>0.5</v>
      </c>
      <c r="G29" s="15">
        <f t="shared" si="1"/>
        <v>-0.05</v>
      </c>
      <c r="H29" s="62">
        <v>0.2122</v>
      </c>
      <c r="I29" s="65">
        <v>8720</v>
      </c>
      <c r="J29" s="70">
        <f t="shared" si="2"/>
        <v>1850.384</v>
      </c>
      <c r="K29" s="5"/>
      <c r="L29" s="44">
        <v>30000</v>
      </c>
      <c r="M29" s="45">
        <v>0.105</v>
      </c>
      <c r="N29" s="46">
        <v>1.04E-2</v>
      </c>
      <c r="O29" s="47">
        <f t="shared" si="3"/>
        <v>3150</v>
      </c>
      <c r="P29" s="48">
        <f t="shared" si="4"/>
        <v>90.688000000000002</v>
      </c>
      <c r="Q29" s="49">
        <f t="shared" si="5"/>
        <v>3240.6880000000001</v>
      </c>
    </row>
    <row r="30" spans="1:17" x14ac:dyDescent="0.2">
      <c r="A30" s="16">
        <v>37066</v>
      </c>
      <c r="B30" s="17">
        <v>0</v>
      </c>
      <c r="C30" s="17">
        <v>0</v>
      </c>
      <c r="D30" s="17">
        <f t="shared" si="0"/>
        <v>0</v>
      </c>
      <c r="E30" s="17">
        <v>0.1</v>
      </c>
      <c r="F30" s="18">
        <v>0.5</v>
      </c>
      <c r="G30" s="15">
        <f t="shared" si="1"/>
        <v>-0.05</v>
      </c>
      <c r="H30" s="62">
        <v>0.2122</v>
      </c>
      <c r="I30" s="65">
        <v>8000</v>
      </c>
      <c r="J30" s="70">
        <f t="shared" si="2"/>
        <v>1697.6</v>
      </c>
      <c r="K30" s="5"/>
      <c r="L30" s="44">
        <v>30000</v>
      </c>
      <c r="M30" s="45">
        <v>0.105</v>
      </c>
      <c r="N30" s="46">
        <v>1.04E-2</v>
      </c>
      <c r="O30" s="47">
        <f t="shared" si="3"/>
        <v>3150</v>
      </c>
      <c r="P30" s="48">
        <f t="shared" si="4"/>
        <v>83.2</v>
      </c>
      <c r="Q30" s="49">
        <f t="shared" si="5"/>
        <v>3233.2</v>
      </c>
    </row>
    <row r="31" spans="1:17" x14ac:dyDescent="0.2">
      <c r="A31" s="16">
        <v>37067</v>
      </c>
      <c r="B31" s="17">
        <v>0</v>
      </c>
      <c r="C31" s="17">
        <v>0</v>
      </c>
      <c r="D31" s="17">
        <f t="shared" si="0"/>
        <v>0</v>
      </c>
      <c r="E31" s="17">
        <v>0.1</v>
      </c>
      <c r="F31" s="18">
        <v>0.5</v>
      </c>
      <c r="G31" s="15">
        <f t="shared" si="1"/>
        <v>-0.05</v>
      </c>
      <c r="H31" s="62">
        <v>0.2122</v>
      </c>
      <c r="I31" s="65">
        <v>19262</v>
      </c>
      <c r="J31" s="70">
        <f t="shared" si="2"/>
        <v>4087.3964000000001</v>
      </c>
      <c r="K31" s="5"/>
      <c r="L31" s="44">
        <v>30000</v>
      </c>
      <c r="M31" s="45">
        <v>0.105</v>
      </c>
      <c r="N31" s="46">
        <v>1.04E-2</v>
      </c>
      <c r="O31" s="47">
        <f t="shared" si="3"/>
        <v>3150</v>
      </c>
      <c r="P31" s="48">
        <f t="shared" si="4"/>
        <v>200.32479999999998</v>
      </c>
      <c r="Q31" s="49">
        <f t="shared" si="5"/>
        <v>3350.3247999999999</v>
      </c>
    </row>
    <row r="32" spans="1:17" x14ac:dyDescent="0.2">
      <c r="A32" s="16">
        <v>37068</v>
      </c>
      <c r="B32" s="17">
        <v>0</v>
      </c>
      <c r="C32" s="17">
        <v>0</v>
      </c>
      <c r="D32" s="17">
        <f t="shared" si="0"/>
        <v>0</v>
      </c>
      <c r="E32" s="17">
        <v>0.1</v>
      </c>
      <c r="F32" s="18">
        <v>0.5</v>
      </c>
      <c r="G32" s="15">
        <f t="shared" si="1"/>
        <v>-0.05</v>
      </c>
      <c r="H32" s="62">
        <v>0.2122</v>
      </c>
      <c r="I32" s="65">
        <v>8172</v>
      </c>
      <c r="J32" s="70">
        <f t="shared" si="2"/>
        <v>1734.0984000000001</v>
      </c>
      <c r="K32" s="5"/>
      <c r="L32" s="44">
        <v>30000</v>
      </c>
      <c r="M32" s="45">
        <v>0.105</v>
      </c>
      <c r="N32" s="46">
        <v>1.04E-2</v>
      </c>
      <c r="O32" s="47">
        <f t="shared" si="3"/>
        <v>3150</v>
      </c>
      <c r="P32" s="48">
        <f t="shared" si="4"/>
        <v>84.988799999999998</v>
      </c>
      <c r="Q32" s="49">
        <f t="shared" si="5"/>
        <v>3234.9888000000001</v>
      </c>
    </row>
    <row r="33" spans="1:18" x14ac:dyDescent="0.2">
      <c r="A33" s="16">
        <v>37069</v>
      </c>
      <c r="B33" s="17">
        <v>0</v>
      </c>
      <c r="C33" s="17">
        <v>0</v>
      </c>
      <c r="D33" s="17">
        <f t="shared" si="0"/>
        <v>0</v>
      </c>
      <c r="E33" s="17">
        <v>0.1</v>
      </c>
      <c r="F33" s="18">
        <v>0.5</v>
      </c>
      <c r="G33" s="15">
        <f t="shared" si="1"/>
        <v>-0.05</v>
      </c>
      <c r="H33" s="62">
        <v>0.2122</v>
      </c>
      <c r="I33" s="65">
        <v>7373</v>
      </c>
      <c r="J33" s="70">
        <f t="shared" si="2"/>
        <v>1564.5506</v>
      </c>
      <c r="K33" s="5"/>
      <c r="L33" s="44">
        <v>30000</v>
      </c>
      <c r="M33" s="45">
        <v>0.105</v>
      </c>
      <c r="N33" s="46">
        <v>1.04E-2</v>
      </c>
      <c r="O33" s="47">
        <f t="shared" si="3"/>
        <v>3150</v>
      </c>
      <c r="P33" s="48">
        <f t="shared" si="4"/>
        <v>76.679199999999994</v>
      </c>
      <c r="Q33" s="49">
        <f t="shared" si="5"/>
        <v>3226.6792</v>
      </c>
    </row>
    <row r="34" spans="1:18" x14ac:dyDescent="0.2">
      <c r="A34" s="16">
        <v>37070</v>
      </c>
      <c r="B34" s="17">
        <v>0</v>
      </c>
      <c r="C34" s="17">
        <v>0</v>
      </c>
      <c r="D34" s="17">
        <f t="shared" si="0"/>
        <v>0</v>
      </c>
      <c r="E34" s="17">
        <v>0.1</v>
      </c>
      <c r="F34" s="18">
        <v>0.5</v>
      </c>
      <c r="G34" s="15">
        <f t="shared" si="1"/>
        <v>-0.05</v>
      </c>
      <c r="H34" s="62">
        <v>0.2122</v>
      </c>
      <c r="I34" s="65">
        <v>12671</v>
      </c>
      <c r="J34" s="70">
        <f t="shared" si="2"/>
        <v>2688.7862</v>
      </c>
      <c r="K34" s="5"/>
      <c r="L34" s="44">
        <v>30000</v>
      </c>
      <c r="M34" s="45">
        <v>0.105</v>
      </c>
      <c r="N34" s="46">
        <v>1.04E-2</v>
      </c>
      <c r="O34" s="47">
        <f t="shared" si="3"/>
        <v>3150</v>
      </c>
      <c r="P34" s="48">
        <f t="shared" si="4"/>
        <v>131.7784</v>
      </c>
      <c r="Q34" s="49">
        <f t="shared" si="5"/>
        <v>3281.7784000000001</v>
      </c>
    </row>
    <row r="35" spans="1:18" x14ac:dyDescent="0.2">
      <c r="A35" s="16">
        <v>37071</v>
      </c>
      <c r="B35" s="17">
        <v>0</v>
      </c>
      <c r="C35" s="17">
        <v>0</v>
      </c>
      <c r="D35" s="17">
        <f t="shared" si="0"/>
        <v>0</v>
      </c>
      <c r="E35" s="17">
        <v>0.1</v>
      </c>
      <c r="F35" s="18">
        <v>0.5</v>
      </c>
      <c r="G35" s="15">
        <f t="shared" si="1"/>
        <v>-0.05</v>
      </c>
      <c r="H35" s="62">
        <v>0.2122</v>
      </c>
      <c r="I35" s="65">
        <v>13762</v>
      </c>
      <c r="J35" s="70">
        <f t="shared" si="2"/>
        <v>2920.2964000000002</v>
      </c>
      <c r="K35" s="5"/>
      <c r="L35" s="44">
        <v>30000</v>
      </c>
      <c r="M35" s="45">
        <v>0.105</v>
      </c>
      <c r="N35" s="46">
        <v>1.04E-2</v>
      </c>
      <c r="O35" s="47">
        <f t="shared" si="3"/>
        <v>3150</v>
      </c>
      <c r="P35" s="48">
        <f t="shared" si="4"/>
        <v>143.12479999999999</v>
      </c>
      <c r="Q35" s="49">
        <f t="shared" si="5"/>
        <v>3293.1248000000001</v>
      </c>
    </row>
    <row r="36" spans="1:18" x14ac:dyDescent="0.2">
      <c r="A36" s="16">
        <v>37072</v>
      </c>
      <c r="B36" s="17">
        <v>0</v>
      </c>
      <c r="C36" s="17">
        <v>0</v>
      </c>
      <c r="D36" s="17">
        <f t="shared" si="0"/>
        <v>0</v>
      </c>
      <c r="E36" s="17">
        <v>0.1</v>
      </c>
      <c r="F36" s="18">
        <v>0.5</v>
      </c>
      <c r="G36" s="15">
        <f t="shared" si="1"/>
        <v>-0.05</v>
      </c>
      <c r="H36" s="62">
        <v>0.2122</v>
      </c>
      <c r="I36" s="65">
        <v>15747</v>
      </c>
      <c r="J36" s="70">
        <f t="shared" si="2"/>
        <v>3341.5133999999998</v>
      </c>
      <c r="K36" s="5"/>
      <c r="L36" s="44">
        <v>30000</v>
      </c>
      <c r="M36" s="45">
        <v>0.105</v>
      </c>
      <c r="N36" s="46">
        <v>1.04E-2</v>
      </c>
      <c r="O36" s="47">
        <f t="shared" si="3"/>
        <v>3150</v>
      </c>
      <c r="P36" s="48">
        <f t="shared" si="4"/>
        <v>163.7688</v>
      </c>
      <c r="Q36" s="49">
        <f t="shared" si="5"/>
        <v>3313.7687999999998</v>
      </c>
    </row>
    <row r="37" spans="1:18" x14ac:dyDescent="0.2">
      <c r="A37" s="16"/>
      <c r="B37" s="17"/>
      <c r="C37" s="17"/>
      <c r="D37" s="17"/>
      <c r="E37" s="17"/>
      <c r="F37" s="18"/>
      <c r="G37" s="15"/>
      <c r="H37" s="62"/>
      <c r="I37" s="19"/>
      <c r="J37" s="70"/>
      <c r="K37" s="5"/>
      <c r="L37" s="44">
        <v>30000</v>
      </c>
      <c r="M37" s="45">
        <v>0.105</v>
      </c>
      <c r="N37" s="46">
        <v>1.04E-2</v>
      </c>
      <c r="O37" s="47">
        <f t="shared" si="3"/>
        <v>3150</v>
      </c>
      <c r="P37" s="48">
        <f t="shared" si="4"/>
        <v>0</v>
      </c>
      <c r="Q37" s="49">
        <f t="shared" si="5"/>
        <v>3150</v>
      </c>
    </row>
    <row r="38" spans="1:18" x14ac:dyDescent="0.2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82135.193000000028</v>
      </c>
      <c r="K38" s="5"/>
      <c r="L38" s="52"/>
      <c r="M38" s="51"/>
      <c r="N38" s="50"/>
      <c r="O38" s="47">
        <f>SUM(O7:O37)</f>
        <v>97650</v>
      </c>
      <c r="P38" s="47">
        <f>SUM(P7:P37)</f>
        <v>4025.4760000000001</v>
      </c>
      <c r="Q38" s="63">
        <f>SUM(Q7:Q37)</f>
        <v>101675.476</v>
      </c>
      <c r="R38" s="6"/>
    </row>
    <row r="39" spans="1:18" x14ac:dyDescent="0.2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27</v>
      </c>
      <c r="N45" s="58"/>
      <c r="O45" s="59">
        <f>J38</f>
        <v>82135.193000000028</v>
      </c>
      <c r="P45" s="58"/>
      <c r="Q45" s="58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28</v>
      </c>
      <c r="N46" s="58"/>
      <c r="O46" s="60">
        <f>-O38</f>
        <v>-97650</v>
      </c>
      <c r="P46" s="58"/>
      <c r="Q46" s="58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29</v>
      </c>
      <c r="N47" s="57"/>
      <c r="O47" s="61">
        <f>-P38</f>
        <v>-4025.4760000000001</v>
      </c>
      <c r="P47" s="57"/>
      <c r="Q47" s="58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-19540.28299999997</v>
      </c>
      <c r="P48" s="58"/>
      <c r="Q48" s="58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scale="75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Deal</vt:lpstr>
      <vt:lpstr>Max Rates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2001-07-02T15:41:23Z</cp:lastPrinted>
  <dcterms:created xsi:type="dcterms:W3CDTF">2001-03-08T21:07:20Z</dcterms:created>
  <dcterms:modified xsi:type="dcterms:W3CDTF">2014-09-04T14:05:12Z</dcterms:modified>
</cp:coreProperties>
</file>