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510" windowHeight="5475" tabRatio="602"/>
  </bookViews>
  <sheets>
    <sheet name="1001" sheetId="1" r:id="rId1"/>
  </sheets>
  <definedNames>
    <definedName name="_xlnm.Extract">'1001'!$A$1:$M$39</definedName>
    <definedName name="_xlnm.Print_Area" localSheetId="0">'1001'!$A$1:$M$45</definedName>
    <definedName name="TABLE" localSheetId="0">'1001'!$D$17:$E$17</definedName>
  </definedNames>
  <calcPr calcId="152511"/>
</workbook>
</file>

<file path=xl/calcChain.xml><?xml version="1.0" encoding="utf-8"?>
<calcChain xmlns="http://schemas.openxmlformats.org/spreadsheetml/2006/main">
  <c r="E7" i="1" l="1"/>
  <c r="H7" i="1"/>
  <c r="K7" i="1"/>
  <c r="L7" i="1"/>
  <c r="M7" i="1" s="1"/>
  <c r="O7" i="1"/>
  <c r="E8" i="1"/>
  <c r="H8" i="1"/>
  <c r="H39" i="1" s="1"/>
  <c r="K8" i="1"/>
  <c r="L8" i="1"/>
  <c r="M8" i="1"/>
  <c r="O8" i="1"/>
  <c r="E9" i="1"/>
  <c r="H9" i="1"/>
  <c r="K9" i="1"/>
  <c r="L9" i="1"/>
  <c r="M9" i="1" s="1"/>
  <c r="O9" i="1"/>
  <c r="E10" i="1"/>
  <c r="H10" i="1"/>
  <c r="K10" i="1"/>
  <c r="L10" i="1"/>
  <c r="O10" i="1"/>
  <c r="E11" i="1"/>
  <c r="H11" i="1"/>
  <c r="K11" i="1"/>
  <c r="L11" i="1"/>
  <c r="M11" i="1" s="1"/>
  <c r="O11" i="1"/>
  <c r="E12" i="1"/>
  <c r="H12" i="1"/>
  <c r="K12" i="1"/>
  <c r="L12" i="1"/>
  <c r="O12" i="1"/>
  <c r="E13" i="1"/>
  <c r="H13" i="1"/>
  <c r="K13" i="1"/>
  <c r="L13" i="1"/>
  <c r="M13" i="1" s="1"/>
  <c r="O13" i="1"/>
  <c r="E14" i="1"/>
  <c r="H14" i="1"/>
  <c r="K14" i="1"/>
  <c r="L14" i="1"/>
  <c r="O14" i="1"/>
  <c r="E15" i="1"/>
  <c r="H15" i="1"/>
  <c r="K15" i="1"/>
  <c r="L15" i="1"/>
  <c r="M15" i="1" s="1"/>
  <c r="O15" i="1"/>
  <c r="E16" i="1"/>
  <c r="H16" i="1"/>
  <c r="K16" i="1"/>
  <c r="L16" i="1"/>
  <c r="O16" i="1"/>
  <c r="E17" i="1"/>
  <c r="H17" i="1"/>
  <c r="K17" i="1"/>
  <c r="L17" i="1"/>
  <c r="M17" i="1" s="1"/>
  <c r="O17" i="1"/>
  <c r="P17" i="1"/>
  <c r="E18" i="1"/>
  <c r="H18" i="1"/>
  <c r="K18" i="1"/>
  <c r="L18" i="1"/>
  <c r="O18" i="1"/>
  <c r="E19" i="1"/>
  <c r="H19" i="1"/>
  <c r="K19" i="1"/>
  <c r="L19" i="1"/>
  <c r="M19" i="1" s="1"/>
  <c r="O19" i="1"/>
  <c r="E20" i="1"/>
  <c r="H20" i="1"/>
  <c r="K20" i="1"/>
  <c r="L20" i="1"/>
  <c r="M20" i="1" s="1"/>
  <c r="O20" i="1"/>
  <c r="E21" i="1"/>
  <c r="H21" i="1"/>
  <c r="K21" i="1"/>
  <c r="L21" i="1"/>
  <c r="M21" i="1" s="1"/>
  <c r="O21" i="1"/>
  <c r="E22" i="1"/>
  <c r="H22" i="1"/>
  <c r="K22" i="1"/>
  <c r="L22" i="1"/>
  <c r="M22" i="1"/>
  <c r="O22" i="1"/>
  <c r="E23" i="1"/>
  <c r="H23" i="1"/>
  <c r="K23" i="1"/>
  <c r="L23" i="1"/>
  <c r="O23" i="1"/>
  <c r="E24" i="1"/>
  <c r="H24" i="1"/>
  <c r="K24" i="1"/>
  <c r="L24" i="1"/>
  <c r="M24" i="1" s="1"/>
  <c r="O24" i="1"/>
  <c r="E25" i="1"/>
  <c r="H25" i="1"/>
  <c r="K25" i="1"/>
  <c r="L25" i="1"/>
  <c r="M25" i="1" s="1"/>
  <c r="O25" i="1"/>
  <c r="E26" i="1"/>
  <c r="H26" i="1"/>
  <c r="K26" i="1"/>
  <c r="L26" i="1"/>
  <c r="M26" i="1"/>
  <c r="O26" i="1"/>
  <c r="E27" i="1"/>
  <c r="H27" i="1"/>
  <c r="K27" i="1"/>
  <c r="L27" i="1"/>
  <c r="M27" i="1"/>
  <c r="O27" i="1"/>
  <c r="E28" i="1"/>
  <c r="H28" i="1"/>
  <c r="K28" i="1"/>
  <c r="L28" i="1"/>
  <c r="M28" i="1" s="1"/>
  <c r="O28" i="1"/>
  <c r="E29" i="1"/>
  <c r="H29" i="1"/>
  <c r="K29" i="1"/>
  <c r="L29" i="1"/>
  <c r="M29" i="1" s="1"/>
  <c r="O29" i="1"/>
  <c r="E30" i="1"/>
  <c r="H30" i="1"/>
  <c r="K30" i="1"/>
  <c r="L30" i="1"/>
  <c r="M30" i="1"/>
  <c r="O30" i="1"/>
  <c r="E31" i="1"/>
  <c r="H31" i="1"/>
  <c r="K31" i="1"/>
  <c r="L31" i="1"/>
  <c r="M31" i="1"/>
  <c r="O31" i="1"/>
  <c r="E32" i="1"/>
  <c r="H32" i="1"/>
  <c r="K32" i="1"/>
  <c r="L32" i="1"/>
  <c r="M32" i="1" s="1"/>
  <c r="O32" i="1"/>
  <c r="E33" i="1"/>
  <c r="H33" i="1"/>
  <c r="K33" i="1"/>
  <c r="L33" i="1"/>
  <c r="M33" i="1" s="1"/>
  <c r="O33" i="1"/>
  <c r="E34" i="1"/>
  <c r="H34" i="1"/>
  <c r="K34" i="1"/>
  <c r="L34" i="1"/>
  <c r="M34" i="1"/>
  <c r="O34" i="1"/>
  <c r="E35" i="1"/>
  <c r="H35" i="1"/>
  <c r="K35" i="1"/>
  <c r="L35" i="1"/>
  <c r="M35" i="1"/>
  <c r="O35" i="1"/>
  <c r="E36" i="1"/>
  <c r="H36" i="1"/>
  <c r="K36" i="1"/>
  <c r="L36" i="1"/>
  <c r="M36" i="1" s="1"/>
  <c r="O36" i="1"/>
  <c r="E37" i="1"/>
  <c r="H37" i="1"/>
  <c r="K37" i="1"/>
  <c r="L37" i="1"/>
  <c r="M37" i="1" s="1"/>
  <c r="O37" i="1"/>
  <c r="O39" i="1"/>
  <c r="E43" i="1"/>
  <c r="E39" i="1" s="1"/>
  <c r="H43" i="1"/>
  <c r="K43" i="1"/>
  <c r="K39" i="1" s="1"/>
  <c r="M43" i="1"/>
  <c r="M23" i="1" l="1"/>
  <c r="M18" i="1"/>
  <c r="M14" i="1"/>
  <c r="M10" i="1"/>
  <c r="M16" i="1"/>
  <c r="M12" i="1"/>
  <c r="M39" i="1"/>
</calcChain>
</file>

<file path=xl/sharedStrings.xml><?xml version="1.0" encoding="utf-8"?>
<sst xmlns="http://schemas.openxmlformats.org/spreadsheetml/2006/main" count="31" uniqueCount="19">
  <si>
    <t xml:space="preserve">Transwestern  Pipeline  Company        </t>
  </si>
  <si>
    <t xml:space="preserve"> </t>
  </si>
  <si>
    <t>*N MEX SAN JUAN BASIN</t>
  </si>
  <si>
    <t>DAILY</t>
  </si>
  <si>
    <t>MTD</t>
  </si>
  <si>
    <t>Count</t>
  </si>
  <si>
    <t>DAY</t>
  </si>
  <si>
    <t>LOW</t>
  </si>
  <si>
    <t>HIGH</t>
  </si>
  <si>
    <t>AVG</t>
  </si>
  <si>
    <t>DAILY AVG</t>
  </si>
  <si>
    <t xml:space="preserve"> AVG</t>
  </si>
  <si>
    <t>Entries</t>
  </si>
  <si>
    <t>Permian Basin Area</t>
  </si>
  <si>
    <t>*</t>
  </si>
  <si>
    <t xml:space="preserve">                </t>
  </si>
  <si>
    <t>TW SJ Blanco price not available. El Paso non-Bondad price used 3/1 - 3/7</t>
  </si>
  <si>
    <t xml:space="preserve">NORTH TX </t>
  </si>
  <si>
    <t xml:space="preserve"> PANHANDLE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</si>
</sst>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mmm\-yy"/>
  </numFmts>
  <fonts count="7" x14ac:knownFonts="1">
    <font>
      <sz val="10"/>
      <name val="MS Sans Serif"/>
    </font>
    <font>
      <sz val="10"/>
      <name val="MS Sans Serif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0" fontId="1" fillId="0" borderId="0" applyFont="0" applyFill="0" applyBorder="0" applyAlignment="0" applyProtection="0"/>
  </cellStyleXfs>
  <cellXfs count="56">
    <xf numFmtId="0" fontId="0" fillId="0" borderId="0" xfId="0"/>
    <xf numFmtId="2" fontId="2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Fill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2" fontId="2" fillId="0" borderId="7" xfId="0" applyNumberFormat="1" applyFont="1" applyFill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4" fillId="0" borderId="7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2" fontId="4" fillId="0" borderId="4" xfId="0" applyNumberFormat="1" applyFont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4" fillId="0" borderId="4" xfId="0" applyNumberFormat="1" applyFont="1" applyFill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2" fontId="4" fillId="0" borderId="9" xfId="0" applyNumberFormat="1" applyFont="1" applyBorder="1" applyAlignment="1">
      <alignment horizontal="center"/>
    </xf>
    <xf numFmtId="2" fontId="4" fillId="0" borderId="9" xfId="0" applyNumberFormat="1" applyFont="1" applyFill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Continuous"/>
    </xf>
    <xf numFmtId="49" fontId="2" fillId="0" borderId="0" xfId="0" applyNumberFormat="1" applyFont="1" applyFill="1" applyAlignment="1">
      <alignment horizontal="centerContinuous"/>
    </xf>
    <xf numFmtId="2" fontId="2" fillId="0" borderId="0" xfId="0" applyNumberFormat="1" applyFont="1" applyFill="1" applyAlignment="1">
      <alignment horizontal="centerContinuous"/>
    </xf>
    <xf numFmtId="2" fontId="2" fillId="0" borderId="0" xfId="0" applyNumberFormat="1" applyFont="1" applyFill="1" applyBorder="1"/>
    <xf numFmtId="2" fontId="2" fillId="0" borderId="0" xfId="0" applyNumberFormat="1" applyFont="1" applyFill="1"/>
    <xf numFmtId="2" fontId="2" fillId="0" borderId="0" xfId="0" applyNumberFormat="1" applyFont="1" applyBorder="1"/>
    <xf numFmtId="49" fontId="2" fillId="0" borderId="0" xfId="0" applyNumberFormat="1" applyFont="1" applyAlignment="1">
      <alignment horizontal="centerContinuous"/>
    </xf>
    <xf numFmtId="2" fontId="2" fillId="0" borderId="0" xfId="0" applyNumberFormat="1" applyFont="1" applyAlignment="1">
      <alignment horizontal="centerContinuous"/>
    </xf>
    <xf numFmtId="2" fontId="2" fillId="0" borderId="0" xfId="0" applyNumberFormat="1" applyFont="1"/>
    <xf numFmtId="0" fontId="5" fillId="0" borderId="0" xfId="0" applyFont="1" applyFill="1"/>
    <xf numFmtId="0" fontId="6" fillId="0" borderId="0" xfId="0" applyFont="1" applyFill="1"/>
    <xf numFmtId="40" fontId="2" fillId="0" borderId="0" xfId="1" applyFont="1"/>
    <xf numFmtId="0" fontId="2" fillId="0" borderId="0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tabSelected="1" topLeftCell="A19" workbookViewId="0">
      <selection activeCell="M45" sqref="M45"/>
    </sheetView>
  </sheetViews>
  <sheetFormatPr defaultRowHeight="11.25" x14ac:dyDescent="0.2"/>
  <cols>
    <col min="1" max="1" width="4.42578125" style="3" customWidth="1"/>
    <col min="2" max="2" width="1.42578125" style="3" customWidth="1"/>
    <col min="3" max="3" width="7.140625" style="3" customWidth="1"/>
    <col min="4" max="4" width="4.42578125" style="3" bestFit="1" customWidth="1"/>
    <col min="5" max="6" width="7.28515625" style="3" customWidth="1"/>
    <col min="7" max="7" width="4.42578125" style="3" bestFit="1" customWidth="1"/>
    <col min="8" max="8" width="11.42578125" style="3" bestFit="1" customWidth="1"/>
    <col min="9" max="10" width="6.7109375" style="5" customWidth="1"/>
    <col min="11" max="11" width="9.28515625" style="5" bestFit="1" customWidth="1"/>
    <col min="12" max="12" width="7.28515625" style="3" customWidth="1"/>
    <col min="13" max="13" width="7.42578125" style="3" customWidth="1"/>
    <col min="14" max="16384" width="9.140625" style="3"/>
  </cols>
  <sheetData>
    <row r="1" spans="1:18" x14ac:dyDescent="0.2">
      <c r="C1" s="4" t="s">
        <v>0</v>
      </c>
      <c r="H1" s="2">
        <v>37316</v>
      </c>
    </row>
    <row r="2" spans="1:18" x14ac:dyDescent="0.2">
      <c r="B2" s="6" t="s">
        <v>1</v>
      </c>
      <c r="C2" s="7"/>
      <c r="D2" s="8"/>
      <c r="E2" s="9"/>
      <c r="F2" s="8"/>
      <c r="G2" s="8"/>
      <c r="H2" s="9"/>
      <c r="I2" s="10"/>
      <c r="J2" s="10"/>
      <c r="K2" s="11"/>
      <c r="L2" s="12" t="s">
        <v>1</v>
      </c>
      <c r="M2" s="12"/>
    </row>
    <row r="3" spans="1:18" x14ac:dyDescent="0.2">
      <c r="A3" s="6"/>
      <c r="B3" s="6" t="s">
        <v>1</v>
      </c>
      <c r="C3" s="13" t="s">
        <v>13</v>
      </c>
      <c r="D3" s="14"/>
      <c r="E3" s="15"/>
      <c r="F3" s="16" t="s">
        <v>17</v>
      </c>
      <c r="G3" s="14"/>
      <c r="H3" s="15"/>
      <c r="I3" s="17" t="s">
        <v>2</v>
      </c>
      <c r="J3" s="18"/>
      <c r="K3" s="18"/>
      <c r="L3" s="19" t="s">
        <v>1</v>
      </c>
      <c r="M3" s="19"/>
    </row>
    <row r="4" spans="1:18" x14ac:dyDescent="0.2">
      <c r="A4" s="6"/>
      <c r="B4" s="6"/>
      <c r="C4" s="20"/>
      <c r="D4" s="14"/>
      <c r="E4" s="19" t="s">
        <v>3</v>
      </c>
      <c r="F4" s="55" t="s">
        <v>18</v>
      </c>
      <c r="G4" s="14"/>
      <c r="H4" s="19" t="s">
        <v>3</v>
      </c>
      <c r="I4" s="21"/>
      <c r="J4" s="21"/>
      <c r="K4" s="18"/>
      <c r="L4" s="19" t="s">
        <v>3</v>
      </c>
      <c r="M4" s="19" t="s">
        <v>4</v>
      </c>
      <c r="O4" s="3" t="s">
        <v>5</v>
      </c>
    </row>
    <row r="5" spans="1:18" x14ac:dyDescent="0.2">
      <c r="A5" s="6" t="s">
        <v>6</v>
      </c>
      <c r="B5" s="6"/>
      <c r="C5" s="22" t="s">
        <v>7</v>
      </c>
      <c r="D5" s="22" t="s">
        <v>8</v>
      </c>
      <c r="E5" s="23" t="s">
        <v>9</v>
      </c>
      <c r="F5" s="22" t="s">
        <v>7</v>
      </c>
      <c r="G5" s="22" t="s">
        <v>8</v>
      </c>
      <c r="H5" s="23" t="s">
        <v>9</v>
      </c>
      <c r="I5" s="24" t="s">
        <v>7</v>
      </c>
      <c r="J5" s="24" t="s">
        <v>8</v>
      </c>
      <c r="K5" s="25" t="s">
        <v>10</v>
      </c>
      <c r="L5" s="23" t="s">
        <v>9</v>
      </c>
      <c r="M5" s="23" t="s">
        <v>11</v>
      </c>
      <c r="O5" s="3" t="s">
        <v>12</v>
      </c>
    </row>
    <row r="6" spans="1:18" x14ac:dyDescent="0.2">
      <c r="A6" s="6"/>
      <c r="B6" s="6"/>
      <c r="C6" s="19"/>
      <c r="D6" s="15"/>
      <c r="E6" s="15"/>
      <c r="F6" s="19"/>
      <c r="G6" s="15"/>
      <c r="H6" s="15"/>
      <c r="I6" s="26"/>
      <c r="J6" s="18"/>
      <c r="K6" s="26"/>
      <c r="L6" s="19"/>
      <c r="M6" s="19"/>
    </row>
    <row r="7" spans="1:18" x14ac:dyDescent="0.2">
      <c r="A7" s="6">
        <v>1</v>
      </c>
      <c r="B7" s="6"/>
      <c r="C7" s="27">
        <v>2.31</v>
      </c>
      <c r="D7" s="27">
        <v>2.36</v>
      </c>
      <c r="E7" s="28">
        <f t="shared" ref="E7:E18" si="0">ROUND(SUM(C7:D7)/2,2)</f>
        <v>2.34</v>
      </c>
      <c r="F7" s="27">
        <v>2.31</v>
      </c>
      <c r="G7" s="27">
        <v>2.36</v>
      </c>
      <c r="H7" s="28">
        <f t="shared" ref="H7:H15" si="1">ROUND(SUM(F7:G7)/2,2)</f>
        <v>2.34</v>
      </c>
      <c r="I7" s="29">
        <v>2.2400000000000002</v>
      </c>
      <c r="J7" s="30">
        <v>2.34</v>
      </c>
      <c r="K7" s="31">
        <f t="shared" ref="K7:K22" si="2">ROUND(SUM(I7:J7)/2,2)</f>
        <v>2.29</v>
      </c>
      <c r="L7" s="27">
        <f t="shared" ref="L7:L22" si="3">ROUND((C7+D7+F7+G7+I7+J7)/6,2)</f>
        <v>2.3199999999999998</v>
      </c>
      <c r="M7" s="27">
        <f>IF(L7=0,0,ROUND(SUM(L$7:L7)/O7,2))</f>
        <v>2.3199999999999998</v>
      </c>
      <c r="O7" s="3">
        <f>COUNT(J$7:J7)</f>
        <v>1</v>
      </c>
      <c r="R7" s="3">
        <v>2.92</v>
      </c>
    </row>
    <row r="8" spans="1:18" x14ac:dyDescent="0.2">
      <c r="A8" s="6">
        <v>2</v>
      </c>
      <c r="B8" s="6"/>
      <c r="C8" s="27">
        <v>2.31</v>
      </c>
      <c r="D8" s="27">
        <v>2.36</v>
      </c>
      <c r="E8" s="28">
        <f>ROUND(SUM(C8:D8)/2,2)</f>
        <v>2.34</v>
      </c>
      <c r="F8" s="27">
        <v>2.31</v>
      </c>
      <c r="G8" s="27">
        <v>2.36</v>
      </c>
      <c r="H8" s="28">
        <f>ROUND(SUM(F8:G8)/2,2)</f>
        <v>2.34</v>
      </c>
      <c r="I8" s="29">
        <v>2.2400000000000002</v>
      </c>
      <c r="J8" s="30">
        <v>2.34</v>
      </c>
      <c r="K8" s="31">
        <f t="shared" si="2"/>
        <v>2.29</v>
      </c>
      <c r="L8" s="27">
        <f>ROUND((C8+D8+F8+G8+I8+J8)/6,2)</f>
        <v>2.3199999999999998</v>
      </c>
      <c r="M8" s="27">
        <f>IF(L8=0,0,ROUND(SUM(L$7:L8)/O8,2))</f>
        <v>2.3199999999999998</v>
      </c>
      <c r="O8" s="3">
        <f>COUNT(J$7:J8)</f>
        <v>2</v>
      </c>
      <c r="R8" s="3">
        <v>2.56</v>
      </c>
    </row>
    <row r="9" spans="1:18" x14ac:dyDescent="0.2">
      <c r="A9" s="6">
        <v>3</v>
      </c>
      <c r="B9" s="6"/>
      <c r="C9" s="27">
        <v>2.31</v>
      </c>
      <c r="D9" s="27">
        <v>2.36</v>
      </c>
      <c r="E9" s="28">
        <f>ROUND(SUM(C9:D9)/2,2)</f>
        <v>2.34</v>
      </c>
      <c r="F9" s="27">
        <v>2.31</v>
      </c>
      <c r="G9" s="27">
        <v>2.36</v>
      </c>
      <c r="H9" s="28">
        <f>ROUND(SUM(F9:G9)/2,2)</f>
        <v>2.34</v>
      </c>
      <c r="I9" s="29">
        <v>2.2400000000000002</v>
      </c>
      <c r="J9" s="30">
        <v>2.34</v>
      </c>
      <c r="K9" s="31">
        <f t="shared" si="2"/>
        <v>2.29</v>
      </c>
      <c r="L9" s="27">
        <f>ROUND((C9+D9+F9+G9+I9+J9)/6,2)</f>
        <v>2.3199999999999998</v>
      </c>
      <c r="M9" s="27">
        <f>IF(L9=0,0,ROUND(SUM(L$7:L9)/O9,2))</f>
        <v>2.3199999999999998</v>
      </c>
      <c r="O9" s="3">
        <f>COUNT(J$7:J9)</f>
        <v>3</v>
      </c>
      <c r="R9" s="3">
        <v>2.67</v>
      </c>
    </row>
    <row r="10" spans="1:18" x14ac:dyDescent="0.2">
      <c r="A10" s="6">
        <v>4</v>
      </c>
      <c r="B10" s="6">
        <v>2.46</v>
      </c>
      <c r="C10" s="27">
        <v>2.33</v>
      </c>
      <c r="D10" s="27">
        <v>2.38</v>
      </c>
      <c r="E10" s="28">
        <f t="shared" si="0"/>
        <v>2.36</v>
      </c>
      <c r="F10" s="27">
        <v>2.33</v>
      </c>
      <c r="G10" s="27">
        <v>2.38</v>
      </c>
      <c r="H10" s="28">
        <f>ROUND(SUM(F10:G10)/2,2)</f>
        <v>2.36</v>
      </c>
      <c r="I10" s="29">
        <v>2.2999999999999998</v>
      </c>
      <c r="J10" s="30">
        <v>2.35</v>
      </c>
      <c r="K10" s="31">
        <f t="shared" si="2"/>
        <v>2.33</v>
      </c>
      <c r="L10" s="27">
        <f t="shared" si="3"/>
        <v>2.35</v>
      </c>
      <c r="M10" s="27">
        <f>IF(L10=0,0,ROUND(SUM(L$7:L10)/O10,2))</f>
        <v>2.33</v>
      </c>
      <c r="O10" s="3">
        <f>COUNT(J$7:J10)</f>
        <v>4</v>
      </c>
    </row>
    <row r="11" spans="1:18" x14ac:dyDescent="0.2">
      <c r="A11" s="6">
        <v>5</v>
      </c>
      <c r="B11" s="6"/>
      <c r="C11" s="27">
        <v>2.4300000000000002</v>
      </c>
      <c r="D11" s="27">
        <v>2.4700000000000002</v>
      </c>
      <c r="E11" s="28">
        <f t="shared" si="0"/>
        <v>2.4500000000000002</v>
      </c>
      <c r="F11" s="27">
        <v>2.4300000000000002</v>
      </c>
      <c r="G11" s="27">
        <v>2.4700000000000002</v>
      </c>
      <c r="H11" s="28">
        <f t="shared" si="1"/>
        <v>2.4500000000000002</v>
      </c>
      <c r="I11" s="29">
        <v>2.42</v>
      </c>
      <c r="J11" s="30">
        <v>2.46</v>
      </c>
      <c r="K11" s="31">
        <f t="shared" si="2"/>
        <v>2.44</v>
      </c>
      <c r="L11" s="27">
        <f t="shared" si="3"/>
        <v>2.4500000000000002</v>
      </c>
      <c r="M11" s="27">
        <f>IF(L11=0,0,ROUND(SUM(L$7:L11)/O11,2))</f>
        <v>2.35</v>
      </c>
      <c r="O11" s="3">
        <f>COUNT(J$7:J11)</f>
        <v>5</v>
      </c>
    </row>
    <row r="12" spans="1:18" x14ac:dyDescent="0.2">
      <c r="A12" s="6">
        <v>6</v>
      </c>
      <c r="B12" s="6">
        <v>2.56</v>
      </c>
      <c r="C12" s="27">
        <v>2.37</v>
      </c>
      <c r="D12" s="27">
        <v>2.41</v>
      </c>
      <c r="E12" s="28">
        <f t="shared" si="0"/>
        <v>2.39</v>
      </c>
      <c r="F12" s="27">
        <v>2.37</v>
      </c>
      <c r="G12" s="27">
        <v>2.41</v>
      </c>
      <c r="H12" s="28">
        <f t="shared" si="1"/>
        <v>2.39</v>
      </c>
      <c r="I12" s="29">
        <v>2.37</v>
      </c>
      <c r="J12" s="30">
        <v>2.42</v>
      </c>
      <c r="K12" s="31">
        <f t="shared" si="2"/>
        <v>2.4</v>
      </c>
      <c r="L12" s="27">
        <f t="shared" si="3"/>
        <v>2.39</v>
      </c>
      <c r="M12" s="27">
        <f>IF(L12=0,0,ROUND(SUM(L$7:L12)/O12,2))</f>
        <v>2.36</v>
      </c>
      <c r="O12" s="3">
        <f>COUNT(J$7:J12)</f>
        <v>6</v>
      </c>
    </row>
    <row r="13" spans="1:18" x14ac:dyDescent="0.2">
      <c r="A13" s="32">
        <v>7</v>
      </c>
      <c r="B13" s="32"/>
      <c r="C13" s="27">
        <v>2.31</v>
      </c>
      <c r="D13" s="27">
        <v>2.3199999999999998</v>
      </c>
      <c r="E13" s="28">
        <f t="shared" si="0"/>
        <v>2.3199999999999998</v>
      </c>
      <c r="F13" s="27">
        <v>2.31</v>
      </c>
      <c r="G13" s="27">
        <v>2.3199999999999998</v>
      </c>
      <c r="H13" s="28">
        <f t="shared" si="1"/>
        <v>2.3199999999999998</v>
      </c>
      <c r="I13" s="29">
        <v>2.2599999999999998</v>
      </c>
      <c r="J13" s="30">
        <v>2.34</v>
      </c>
      <c r="K13" s="31">
        <f t="shared" si="2"/>
        <v>2.2999999999999998</v>
      </c>
      <c r="L13" s="29">
        <f t="shared" si="3"/>
        <v>2.31</v>
      </c>
      <c r="M13" s="29">
        <f>IF(L13=0,0,ROUND(SUM(L$7:L13)/O13,2))</f>
        <v>2.35</v>
      </c>
      <c r="O13" s="3">
        <f>COUNT(J$7:J13)</f>
        <v>7</v>
      </c>
    </row>
    <row r="14" spans="1:18" x14ac:dyDescent="0.2">
      <c r="A14" s="32">
        <v>8</v>
      </c>
      <c r="B14" s="32">
        <v>2.2999999999999998</v>
      </c>
      <c r="C14" s="27">
        <v>2.52</v>
      </c>
      <c r="D14" s="27">
        <v>2.56</v>
      </c>
      <c r="E14" s="28">
        <f t="shared" si="0"/>
        <v>2.54</v>
      </c>
      <c r="F14" s="27">
        <v>2.52</v>
      </c>
      <c r="G14" s="27">
        <v>2.56</v>
      </c>
      <c r="H14" s="28">
        <f t="shared" si="1"/>
        <v>2.54</v>
      </c>
      <c r="I14" s="29">
        <v>2.5299999999999998</v>
      </c>
      <c r="J14" s="30">
        <v>2.6</v>
      </c>
      <c r="K14" s="31">
        <f t="shared" si="2"/>
        <v>2.57</v>
      </c>
      <c r="L14" s="29">
        <f>ROUND((C14+D14+F14+G14+I14+J14)/6,2)</f>
        <v>2.5499999999999998</v>
      </c>
      <c r="M14" s="29">
        <f>IF(L14=0,0,ROUND(SUM(L$7:L14)/O14,2))</f>
        <v>2.38</v>
      </c>
      <c r="O14" s="3">
        <f>COUNT(J$7:J14)</f>
        <v>8</v>
      </c>
    </row>
    <row r="15" spans="1:18" x14ac:dyDescent="0.2">
      <c r="A15" s="6">
        <v>9</v>
      </c>
      <c r="B15" s="6">
        <v>1.75</v>
      </c>
      <c r="C15" s="27">
        <v>2.65</v>
      </c>
      <c r="D15" s="27">
        <v>2.68</v>
      </c>
      <c r="E15" s="28">
        <f t="shared" si="0"/>
        <v>2.67</v>
      </c>
      <c r="F15" s="27">
        <v>2.65</v>
      </c>
      <c r="G15" s="27">
        <v>2.68</v>
      </c>
      <c r="H15" s="28">
        <f t="shared" si="1"/>
        <v>2.67</v>
      </c>
      <c r="I15" s="29">
        <v>2.67</v>
      </c>
      <c r="J15" s="30">
        <v>2.73</v>
      </c>
      <c r="K15" s="31">
        <f t="shared" si="2"/>
        <v>2.7</v>
      </c>
      <c r="L15" s="27">
        <f t="shared" si="3"/>
        <v>2.68</v>
      </c>
      <c r="M15" s="27">
        <f>IF(L15=0,0,ROUND(SUM(L$7:L15)/O15,2))</f>
        <v>2.41</v>
      </c>
      <c r="O15" s="3">
        <f>COUNT(J$7:J15)</f>
        <v>9</v>
      </c>
    </row>
    <row r="16" spans="1:18" x14ac:dyDescent="0.2">
      <c r="A16" s="6">
        <v>10</v>
      </c>
      <c r="B16" s="6">
        <v>1.57</v>
      </c>
      <c r="C16" s="27">
        <v>2.65</v>
      </c>
      <c r="D16" s="27">
        <v>2.68</v>
      </c>
      <c r="E16" s="28">
        <f>ROUND(SUM(C16:D16)/2,2)</f>
        <v>2.67</v>
      </c>
      <c r="F16" s="27">
        <v>2.65</v>
      </c>
      <c r="G16" s="27">
        <v>2.68</v>
      </c>
      <c r="H16" s="28">
        <f>ROUND(SUM(F16:G16)/2,2)</f>
        <v>2.67</v>
      </c>
      <c r="I16" s="29">
        <v>2.67</v>
      </c>
      <c r="J16" s="30">
        <v>2.73</v>
      </c>
      <c r="K16" s="31">
        <f t="shared" si="2"/>
        <v>2.7</v>
      </c>
      <c r="L16" s="27">
        <f>ROUND((C16+D16+F16+G16+I16+J16)/6,2)</f>
        <v>2.68</v>
      </c>
      <c r="M16" s="27">
        <f>IF(L16=0,0,ROUND(SUM(L$7:L16)/O16,2))</f>
        <v>2.44</v>
      </c>
      <c r="O16" s="3">
        <f>COUNT(J$7:J16)</f>
        <v>10</v>
      </c>
    </row>
    <row r="17" spans="1:18" ht="12.75" customHeight="1" x14ac:dyDescent="0.2">
      <c r="A17" s="6">
        <v>11</v>
      </c>
      <c r="B17" s="6">
        <v>1.72</v>
      </c>
      <c r="C17" s="27">
        <v>2.65</v>
      </c>
      <c r="D17" s="27">
        <v>2.68</v>
      </c>
      <c r="E17" s="28">
        <f>ROUND(SUM(C17:D17)/2,2)</f>
        <v>2.67</v>
      </c>
      <c r="F17" s="27">
        <v>2.65</v>
      </c>
      <c r="G17" s="27">
        <v>2.68</v>
      </c>
      <c r="H17" s="28">
        <f>ROUND(SUM(F17:G17)/2,2)</f>
        <v>2.67</v>
      </c>
      <c r="I17" s="29">
        <v>2.67</v>
      </c>
      <c r="J17" s="30">
        <v>2.73</v>
      </c>
      <c r="K17" s="31">
        <f t="shared" si="2"/>
        <v>2.7</v>
      </c>
      <c r="L17" s="27">
        <f>ROUND((C17+D17+F17+G17+I17+J17)/6,2)</f>
        <v>2.68</v>
      </c>
      <c r="M17" s="27">
        <f>IF(L17=0,0,ROUND(SUM(L$7:L17)/O17,2))</f>
        <v>2.46</v>
      </c>
      <c r="O17" s="3">
        <f>COUNT(J$7:J17)</f>
        <v>11</v>
      </c>
      <c r="P17" s="3">
        <f>6725.45/4.19</f>
        <v>1605.1193317422433</v>
      </c>
    </row>
    <row r="18" spans="1:18" x14ac:dyDescent="0.2">
      <c r="A18" s="6">
        <v>12</v>
      </c>
      <c r="B18" s="6">
        <v>1.72</v>
      </c>
      <c r="C18" s="27">
        <v>2.7</v>
      </c>
      <c r="D18" s="27">
        <v>2.76</v>
      </c>
      <c r="E18" s="28">
        <f t="shared" si="0"/>
        <v>2.73</v>
      </c>
      <c r="F18" s="27">
        <v>2.7</v>
      </c>
      <c r="G18" s="27">
        <v>2.76</v>
      </c>
      <c r="H18" s="28">
        <f>ROUND(SUM(F18:G18)/2,2)</f>
        <v>2.73</v>
      </c>
      <c r="I18" s="29">
        <v>2.73</v>
      </c>
      <c r="J18" s="30">
        <v>2.82</v>
      </c>
      <c r="K18" s="31">
        <f t="shared" si="2"/>
        <v>2.78</v>
      </c>
      <c r="L18" s="27">
        <f>ROUND((C18+D18+F18+G18+I18+J18)/6,2)</f>
        <v>2.75</v>
      </c>
      <c r="M18" s="27">
        <f>IF(L18=0,0,ROUND(SUM(L$7:L18)/O18,2))</f>
        <v>2.48</v>
      </c>
      <c r="O18" s="3">
        <f>COUNT(J$7:J18)</f>
        <v>12</v>
      </c>
    </row>
    <row r="19" spans="1:18" x14ac:dyDescent="0.2">
      <c r="A19" s="6">
        <v>13</v>
      </c>
      <c r="B19" s="6"/>
      <c r="C19" s="27">
        <v>2.75</v>
      </c>
      <c r="D19" s="27">
        <v>2.78</v>
      </c>
      <c r="E19" s="28">
        <f t="shared" ref="E19:E37" si="4">ROUND(SUM(C19:D19)/2,2)</f>
        <v>2.77</v>
      </c>
      <c r="F19" s="27">
        <v>2.75</v>
      </c>
      <c r="G19" s="27">
        <v>2.78</v>
      </c>
      <c r="H19" s="28">
        <f t="shared" ref="H19:H37" si="5">ROUND(SUM(F19:G19)/2,2)</f>
        <v>2.77</v>
      </c>
      <c r="I19" s="29">
        <v>2.73</v>
      </c>
      <c r="J19" s="30">
        <v>2.81</v>
      </c>
      <c r="K19" s="31">
        <f t="shared" si="2"/>
        <v>2.77</v>
      </c>
      <c r="L19" s="27">
        <f>ROUND((C19+D19+F19+G19+I19+J19)/6,2)</f>
        <v>2.77</v>
      </c>
      <c r="M19" s="27">
        <f>IF(L19=0,0,ROUND(SUM(L$7:L19)/O19,2))</f>
        <v>2.5099999999999998</v>
      </c>
      <c r="O19" s="3">
        <f>COUNT(J$7:J19)</f>
        <v>13</v>
      </c>
    </row>
    <row r="20" spans="1:18" x14ac:dyDescent="0.2">
      <c r="A20" s="6">
        <v>14</v>
      </c>
      <c r="B20" s="6" t="s">
        <v>1</v>
      </c>
      <c r="C20" s="27">
        <v>2.75</v>
      </c>
      <c r="D20" s="27">
        <v>2.79</v>
      </c>
      <c r="E20" s="28">
        <f t="shared" si="4"/>
        <v>2.77</v>
      </c>
      <c r="F20" s="27">
        <v>2.75</v>
      </c>
      <c r="G20" s="27">
        <v>2.79</v>
      </c>
      <c r="H20" s="28">
        <f t="shared" si="5"/>
        <v>2.77</v>
      </c>
      <c r="I20" s="29">
        <v>2.77</v>
      </c>
      <c r="J20" s="30">
        <v>2.85</v>
      </c>
      <c r="K20" s="31">
        <f t="shared" si="2"/>
        <v>2.81</v>
      </c>
      <c r="L20" s="27">
        <f t="shared" si="3"/>
        <v>2.78</v>
      </c>
      <c r="M20" s="27">
        <f>IF(L20=0,0,ROUND(SUM(L$7:L20)/O20,2))</f>
        <v>2.5299999999999998</v>
      </c>
      <c r="O20" s="3">
        <f>COUNT(J$7:J20)</f>
        <v>14</v>
      </c>
    </row>
    <row r="21" spans="1:18" x14ac:dyDescent="0.2">
      <c r="A21" s="6">
        <v>15</v>
      </c>
      <c r="B21" s="6"/>
      <c r="C21" s="27">
        <v>2.62</v>
      </c>
      <c r="D21" s="27">
        <v>2.66</v>
      </c>
      <c r="E21" s="28">
        <f t="shared" si="4"/>
        <v>2.64</v>
      </c>
      <c r="F21" s="27">
        <v>2.62</v>
      </c>
      <c r="G21" s="27">
        <v>2.66</v>
      </c>
      <c r="H21" s="31">
        <f t="shared" si="5"/>
        <v>2.64</v>
      </c>
      <c r="I21" s="29">
        <v>2.65</v>
      </c>
      <c r="J21" s="30">
        <v>2.73</v>
      </c>
      <c r="K21" s="31">
        <f t="shared" si="2"/>
        <v>2.69</v>
      </c>
      <c r="L21" s="27">
        <f t="shared" si="3"/>
        <v>2.66</v>
      </c>
      <c r="M21" s="27">
        <f>IF(L21=0,0,ROUND(SUM(L$7:L21)/O21,2))</f>
        <v>2.5299999999999998</v>
      </c>
      <c r="O21" s="3">
        <f>COUNT(J$7:J21)</f>
        <v>15</v>
      </c>
    </row>
    <row r="22" spans="1:18" x14ac:dyDescent="0.2">
      <c r="A22" s="6">
        <v>16</v>
      </c>
      <c r="B22" s="6"/>
      <c r="C22" s="27">
        <v>2.9</v>
      </c>
      <c r="D22" s="27">
        <v>2.93</v>
      </c>
      <c r="E22" s="28">
        <f t="shared" si="4"/>
        <v>2.92</v>
      </c>
      <c r="F22" s="27">
        <v>2.9</v>
      </c>
      <c r="G22" s="27">
        <v>2.93</v>
      </c>
      <c r="H22" s="31">
        <f t="shared" si="5"/>
        <v>2.92</v>
      </c>
      <c r="I22" s="29">
        <v>2.92</v>
      </c>
      <c r="J22" s="30">
        <v>2.97</v>
      </c>
      <c r="K22" s="31">
        <f t="shared" si="2"/>
        <v>2.95</v>
      </c>
      <c r="L22" s="27">
        <f t="shared" si="3"/>
        <v>2.93</v>
      </c>
      <c r="M22" s="27">
        <f>IF(L22=0,0,ROUND(SUM(L$7:L22)/O22,2))</f>
        <v>2.56</v>
      </c>
      <c r="O22" s="3">
        <f>COUNT(J$7:J22)</f>
        <v>16</v>
      </c>
    </row>
    <row r="23" spans="1:18" x14ac:dyDescent="0.2">
      <c r="A23" s="6">
        <v>17</v>
      </c>
      <c r="B23" s="6"/>
      <c r="C23" s="27">
        <v>2.9</v>
      </c>
      <c r="D23" s="27">
        <v>2.93</v>
      </c>
      <c r="E23" s="28">
        <f>ROUND(SUM(C23:D23)/2,2)</f>
        <v>2.92</v>
      </c>
      <c r="F23" s="27">
        <v>2.9</v>
      </c>
      <c r="G23" s="27">
        <v>2.93</v>
      </c>
      <c r="H23" s="31">
        <f>ROUND(SUM(F23:G23)/2,2)</f>
        <v>2.92</v>
      </c>
      <c r="I23" s="29">
        <v>2.92</v>
      </c>
      <c r="J23" s="30">
        <v>2.97</v>
      </c>
      <c r="K23" s="31">
        <f>ROUND(SUM(I23:J23)/2,2)</f>
        <v>2.95</v>
      </c>
      <c r="L23" s="27">
        <f>ROUND((C23+D23+F23+G23+I23+J23)/6,2)</f>
        <v>2.93</v>
      </c>
      <c r="M23" s="27">
        <f>IF(L23=0,0,ROUND(SUM(L$7:L23)/O23,2))</f>
        <v>2.58</v>
      </c>
      <c r="O23" s="3">
        <f>COUNT(J$7:J23)</f>
        <v>17</v>
      </c>
    </row>
    <row r="24" spans="1:18" x14ac:dyDescent="0.2">
      <c r="A24" s="6">
        <v>18</v>
      </c>
      <c r="B24" s="6">
        <v>4.82</v>
      </c>
      <c r="C24" s="27">
        <v>2.9</v>
      </c>
      <c r="D24" s="27">
        <v>2.93</v>
      </c>
      <c r="E24" s="28">
        <f>ROUND(SUM(C24:D24)/2,2)</f>
        <v>2.92</v>
      </c>
      <c r="F24" s="27">
        <v>2.9</v>
      </c>
      <c r="G24" s="27">
        <v>2.93</v>
      </c>
      <c r="H24" s="31">
        <f>ROUND(SUM(F24:G24)/2,2)</f>
        <v>2.92</v>
      </c>
      <c r="I24" s="29">
        <v>2.92</v>
      </c>
      <c r="J24" s="30">
        <v>2.97</v>
      </c>
      <c r="K24" s="31">
        <f>ROUND(SUM(I24:J24)/2,2)</f>
        <v>2.95</v>
      </c>
      <c r="L24" s="27">
        <f>ROUND((C24+D24+F24+G24+I24+J24)/6,2)</f>
        <v>2.93</v>
      </c>
      <c r="M24" s="27">
        <f>IF(L24=0,0,ROUND(SUM(L$7:L24)/O24,2))</f>
        <v>2.6</v>
      </c>
      <c r="O24" s="3">
        <f>COUNT(J$7:J24)</f>
        <v>18</v>
      </c>
    </row>
    <row r="25" spans="1:18" x14ac:dyDescent="0.2">
      <c r="A25" s="6">
        <v>19</v>
      </c>
      <c r="B25" s="6">
        <v>1.69</v>
      </c>
      <c r="C25" s="27"/>
      <c r="D25" s="27"/>
      <c r="E25" s="28">
        <f t="shared" ref="E25:E28" si="6">ROUND(SUM(C25:D25)/2,2)</f>
        <v>0</v>
      </c>
      <c r="F25" s="27"/>
      <c r="G25" s="27"/>
      <c r="H25" s="31">
        <f t="shared" ref="H25:H28" si="7">ROUND(SUM(F25:G25)/2,2)</f>
        <v>0</v>
      </c>
      <c r="I25" s="29"/>
      <c r="J25" s="30"/>
      <c r="K25" s="31">
        <f t="shared" ref="K25:K33" si="8">ROUND(SUM(I25:J25)/2,2)</f>
        <v>0</v>
      </c>
      <c r="L25" s="27">
        <f t="shared" ref="L25:L34" si="9">ROUND((C25+D25+F25+G25+I25+J25)/6,2)</f>
        <v>0</v>
      </c>
      <c r="M25" s="27">
        <f>IF(L25=0,0,ROUND(SUM(L$7:L25)/O25,2))</f>
        <v>0</v>
      </c>
      <c r="O25" s="3">
        <f>COUNT(J$7:J25)</f>
        <v>18</v>
      </c>
    </row>
    <row r="26" spans="1:18" x14ac:dyDescent="0.2">
      <c r="A26" s="6">
        <v>20</v>
      </c>
      <c r="B26" s="6">
        <v>1.65</v>
      </c>
      <c r="C26" s="27"/>
      <c r="D26" s="27"/>
      <c r="E26" s="28">
        <f t="shared" si="6"/>
        <v>0</v>
      </c>
      <c r="F26" s="27"/>
      <c r="G26" s="27"/>
      <c r="H26" s="31">
        <f t="shared" si="7"/>
        <v>0</v>
      </c>
      <c r="I26" s="29"/>
      <c r="J26" s="30"/>
      <c r="K26" s="31">
        <f t="shared" si="8"/>
        <v>0</v>
      </c>
      <c r="L26" s="27">
        <f t="shared" si="9"/>
        <v>0</v>
      </c>
      <c r="M26" s="27">
        <f>IF(L26=0,0,ROUND(SUM(L$7:L26)/O26,2))</f>
        <v>0</v>
      </c>
      <c r="O26" s="3">
        <f>COUNT(J$7:J26)</f>
        <v>18</v>
      </c>
    </row>
    <row r="27" spans="1:18" x14ac:dyDescent="0.2">
      <c r="A27" s="6">
        <v>21</v>
      </c>
      <c r="B27" s="6">
        <v>1.65</v>
      </c>
      <c r="C27" s="27"/>
      <c r="D27" s="27"/>
      <c r="E27" s="28">
        <f t="shared" si="6"/>
        <v>0</v>
      </c>
      <c r="F27" s="27"/>
      <c r="G27" s="27"/>
      <c r="H27" s="31">
        <f t="shared" si="7"/>
        <v>0</v>
      </c>
      <c r="I27" s="29"/>
      <c r="J27" s="30"/>
      <c r="K27" s="31">
        <f t="shared" si="8"/>
        <v>0</v>
      </c>
      <c r="L27" s="27">
        <f t="shared" si="9"/>
        <v>0</v>
      </c>
      <c r="M27" s="27">
        <f>IF(L27=0,0,ROUND(SUM(L$7:L27)/O27,2))</f>
        <v>0</v>
      </c>
      <c r="O27" s="3">
        <f>COUNT(J$7:J27)</f>
        <v>18</v>
      </c>
      <c r="R27" s="3">
        <v>5.82</v>
      </c>
    </row>
    <row r="28" spans="1:18" x14ac:dyDescent="0.2">
      <c r="A28" s="6">
        <v>22</v>
      </c>
      <c r="B28" s="6">
        <v>1.68</v>
      </c>
      <c r="C28" s="27"/>
      <c r="D28" s="27"/>
      <c r="E28" s="28">
        <f t="shared" si="6"/>
        <v>0</v>
      </c>
      <c r="F28" s="27"/>
      <c r="G28" s="27"/>
      <c r="H28" s="31">
        <f t="shared" si="7"/>
        <v>0</v>
      </c>
      <c r="I28" s="29"/>
      <c r="J28" s="30"/>
      <c r="K28" s="31">
        <f t="shared" si="8"/>
        <v>0</v>
      </c>
      <c r="L28" s="27">
        <f t="shared" si="9"/>
        <v>0</v>
      </c>
      <c r="M28" s="27">
        <f>IF(L28=0,0,ROUND(SUM(L$7:L28)/O28,2))</f>
        <v>0</v>
      </c>
      <c r="O28" s="3">
        <f>COUNT(J$7:J28)</f>
        <v>18</v>
      </c>
    </row>
    <row r="29" spans="1:18" x14ac:dyDescent="0.2">
      <c r="A29" s="6">
        <v>23</v>
      </c>
      <c r="B29" s="15"/>
      <c r="C29" s="27"/>
      <c r="D29" s="27"/>
      <c r="E29" s="28">
        <f t="shared" si="4"/>
        <v>0</v>
      </c>
      <c r="F29" s="27"/>
      <c r="G29" s="27"/>
      <c r="H29" s="31">
        <f t="shared" si="5"/>
        <v>0</v>
      </c>
      <c r="I29" s="29"/>
      <c r="J29" s="30"/>
      <c r="K29" s="31">
        <f t="shared" si="8"/>
        <v>0</v>
      </c>
      <c r="L29" s="27">
        <f t="shared" si="9"/>
        <v>0</v>
      </c>
      <c r="M29" s="27">
        <f>IF(L29=0,0,ROUND(SUM(L$7:L29)/O29,2))</f>
        <v>0</v>
      </c>
      <c r="O29" s="3">
        <f>COUNT(J$7:J29)</f>
        <v>18</v>
      </c>
    </row>
    <row r="30" spans="1:18" x14ac:dyDescent="0.2">
      <c r="A30" s="6">
        <v>24</v>
      </c>
      <c r="B30" s="15"/>
      <c r="C30" s="27"/>
      <c r="D30" s="27"/>
      <c r="E30" s="28">
        <f>ROUND(SUM(C30:D30)/2,2)</f>
        <v>0</v>
      </c>
      <c r="F30" s="27"/>
      <c r="G30" s="27"/>
      <c r="H30" s="31">
        <f>ROUND(SUM(F30:G30)/2,2)</f>
        <v>0</v>
      </c>
      <c r="I30" s="29"/>
      <c r="J30" s="30"/>
      <c r="K30" s="31">
        <f t="shared" si="8"/>
        <v>0</v>
      </c>
      <c r="L30" s="27">
        <f t="shared" si="9"/>
        <v>0</v>
      </c>
      <c r="M30" s="27">
        <f>IF(L30=0,0,ROUND(SUM(L$7:L30)/O30,2))</f>
        <v>0</v>
      </c>
      <c r="O30" s="3">
        <f>COUNT(J$7:J30)</f>
        <v>18</v>
      </c>
    </row>
    <row r="31" spans="1:18" x14ac:dyDescent="0.2">
      <c r="A31" s="6">
        <v>25</v>
      </c>
      <c r="B31" s="15">
        <v>2.09</v>
      </c>
      <c r="C31" s="27"/>
      <c r="D31" s="27"/>
      <c r="E31" s="28">
        <f>ROUND(SUM(C31:D31)/2,2)</f>
        <v>0</v>
      </c>
      <c r="F31" s="27"/>
      <c r="G31" s="27"/>
      <c r="H31" s="31">
        <f>ROUND(SUM(F31:G31)/2,2)</f>
        <v>0</v>
      </c>
      <c r="I31" s="29"/>
      <c r="J31" s="30"/>
      <c r="K31" s="31">
        <f>ROUND(SUM(I31:J31)/2,2)</f>
        <v>0</v>
      </c>
      <c r="L31" s="27">
        <f t="shared" si="9"/>
        <v>0</v>
      </c>
      <c r="M31" s="27">
        <f>IF(L31=0,0,ROUND(SUM(L$7:L31)/O31,2))</f>
        <v>0</v>
      </c>
      <c r="O31" s="3">
        <f>COUNT(J$7:J31)</f>
        <v>18</v>
      </c>
    </row>
    <row r="32" spans="1:18" x14ac:dyDescent="0.2">
      <c r="A32" s="6">
        <v>26</v>
      </c>
      <c r="B32" s="6"/>
      <c r="C32" s="27"/>
      <c r="D32" s="27"/>
      <c r="E32" s="28">
        <f t="shared" si="4"/>
        <v>0</v>
      </c>
      <c r="F32" s="27"/>
      <c r="G32" s="27"/>
      <c r="H32" s="31">
        <f t="shared" si="5"/>
        <v>0</v>
      </c>
      <c r="I32" s="29"/>
      <c r="J32" s="30"/>
      <c r="K32" s="31">
        <f>ROUND(SUM(I32:J32)/2,2)</f>
        <v>0</v>
      </c>
      <c r="L32" s="27">
        <f t="shared" si="9"/>
        <v>0</v>
      </c>
      <c r="M32" s="27">
        <f>IF(L32=0,0,ROUND(SUM(L$7:L32)/O32,2))</f>
        <v>0</v>
      </c>
      <c r="O32" s="3">
        <f>COUNT(J$7:J32)</f>
        <v>18</v>
      </c>
    </row>
    <row r="33" spans="1:15" x14ac:dyDescent="0.2">
      <c r="A33" s="6">
        <v>27</v>
      </c>
      <c r="B33" s="6"/>
      <c r="C33" s="27"/>
      <c r="D33" s="27"/>
      <c r="E33" s="28">
        <f>ROUND(SUM(C33:D33)/2,2)</f>
        <v>0</v>
      </c>
      <c r="F33" s="27"/>
      <c r="G33" s="27"/>
      <c r="H33" s="31">
        <f>ROUND(SUM(F33:G33)/2,2)</f>
        <v>0</v>
      </c>
      <c r="I33" s="29"/>
      <c r="J33" s="30"/>
      <c r="K33" s="31">
        <f t="shared" si="8"/>
        <v>0</v>
      </c>
      <c r="L33" s="27">
        <f t="shared" si="9"/>
        <v>0</v>
      </c>
      <c r="M33" s="27">
        <f>IF(L33=0,0,ROUND(SUM(L$7:L33)/O33,2))</f>
        <v>0</v>
      </c>
      <c r="O33" s="3">
        <f>COUNT(J$7:J33)</f>
        <v>18</v>
      </c>
    </row>
    <row r="34" spans="1:15" x14ac:dyDescent="0.2">
      <c r="A34" s="6">
        <v>28</v>
      </c>
      <c r="B34" s="6"/>
      <c r="C34" s="27"/>
      <c r="D34" s="27"/>
      <c r="E34" s="28">
        <f>ROUND(SUM(C34:D34)/2,2)</f>
        <v>0</v>
      </c>
      <c r="F34" s="27"/>
      <c r="G34" s="27"/>
      <c r="H34" s="31">
        <f>ROUND(SUM(F34:G34)/2,2)</f>
        <v>0</v>
      </c>
      <c r="I34" s="29"/>
      <c r="J34" s="30"/>
      <c r="K34" s="31">
        <f>ROUND(SUM(I34:J34)/2,2)</f>
        <v>0</v>
      </c>
      <c r="L34" s="27">
        <f t="shared" si="9"/>
        <v>0</v>
      </c>
      <c r="M34" s="27">
        <f>IF(L34=0,0,ROUND(SUM(L$7:L34)/O34,2))</f>
        <v>0</v>
      </c>
      <c r="O34" s="3">
        <f>COUNT(J$7:J34)</f>
        <v>18</v>
      </c>
    </row>
    <row r="35" spans="1:15" x14ac:dyDescent="0.2">
      <c r="A35" s="6">
        <v>29</v>
      </c>
      <c r="B35" s="6"/>
      <c r="C35" s="27"/>
      <c r="D35" s="27"/>
      <c r="E35" s="28">
        <f t="shared" si="4"/>
        <v>0</v>
      </c>
      <c r="F35" s="27"/>
      <c r="G35" s="27"/>
      <c r="H35" s="31">
        <f t="shared" si="5"/>
        <v>0</v>
      </c>
      <c r="I35" s="29"/>
      <c r="J35" s="30"/>
      <c r="K35" s="31">
        <f>ROUND(SUM(I35:J35)/2,2)</f>
        <v>0</v>
      </c>
      <c r="L35" s="27">
        <f>ROUND((C35+D35+F35+G35+I35+J35)/6,2)</f>
        <v>0</v>
      </c>
      <c r="M35" s="27">
        <f>IF(L35=0,0,ROUND(SUM(L$7:L35)/O35,2))</f>
        <v>0</v>
      </c>
      <c r="O35" s="3">
        <f>COUNT(J$7:J35)</f>
        <v>18</v>
      </c>
    </row>
    <row r="36" spans="1:15" x14ac:dyDescent="0.2">
      <c r="A36" s="6">
        <v>30</v>
      </c>
      <c r="B36" s="6"/>
      <c r="C36" s="27"/>
      <c r="D36" s="27"/>
      <c r="E36" s="28">
        <f t="shared" si="4"/>
        <v>0</v>
      </c>
      <c r="F36" s="27"/>
      <c r="G36" s="27"/>
      <c r="H36" s="31">
        <f t="shared" si="5"/>
        <v>0</v>
      </c>
      <c r="I36" s="29"/>
      <c r="J36" s="30"/>
      <c r="K36" s="31">
        <f>ROUND(SUM(I36:J36)/2,2)</f>
        <v>0</v>
      </c>
      <c r="L36" s="27">
        <f>ROUND((C36+D36+F36+G36+I36+J36)/6,2)</f>
        <v>0</v>
      </c>
      <c r="M36" s="27">
        <f>IF(L36=0,0,ROUND(SUM(L$7:L36)/O36,2))</f>
        <v>0</v>
      </c>
      <c r="O36" s="3">
        <f>COUNT(J$7:J36)</f>
        <v>18</v>
      </c>
    </row>
    <row r="37" spans="1:15" x14ac:dyDescent="0.2">
      <c r="A37" s="6">
        <v>31</v>
      </c>
      <c r="B37" s="6"/>
      <c r="C37" s="27"/>
      <c r="D37" s="27"/>
      <c r="E37" s="28">
        <f t="shared" si="4"/>
        <v>0</v>
      </c>
      <c r="F37" s="27"/>
      <c r="G37" s="27"/>
      <c r="H37" s="31">
        <f t="shared" si="5"/>
        <v>0</v>
      </c>
      <c r="I37" s="29"/>
      <c r="J37" s="30"/>
      <c r="K37" s="31">
        <f>ROUND(SUM(I37:J37)/2,2)</f>
        <v>0</v>
      </c>
      <c r="L37" s="27">
        <f>ROUND((C37+D37+F37+G37+I37+J37)/6,2)</f>
        <v>0</v>
      </c>
      <c r="M37" s="27">
        <f>IF(L37=0,0,ROUND(SUM(L$7:L37)/O37,2))</f>
        <v>0</v>
      </c>
      <c r="O37" s="3">
        <f>COUNT(J$7:J37)</f>
        <v>18</v>
      </c>
    </row>
    <row r="38" spans="1:15" x14ac:dyDescent="0.2">
      <c r="A38" s="6"/>
      <c r="B38" s="6"/>
      <c r="C38" s="1"/>
      <c r="D38" s="1"/>
      <c r="E38" s="33"/>
      <c r="F38" s="1"/>
      <c r="G38" s="1"/>
      <c r="H38" s="33"/>
      <c r="I38" s="34"/>
      <c r="J38" s="34"/>
      <c r="K38" s="35"/>
      <c r="L38" s="36"/>
      <c r="M38" s="37"/>
    </row>
    <row r="39" spans="1:15" x14ac:dyDescent="0.2">
      <c r="A39" s="38"/>
      <c r="B39" s="6"/>
      <c r="C39" s="38"/>
      <c r="D39" s="1"/>
      <c r="E39" s="39">
        <f>ROUND(SUM(E7:E37)/E43,2)</f>
        <v>2.6</v>
      </c>
      <c r="F39" s="1"/>
      <c r="G39" s="6"/>
      <c r="H39" s="39">
        <f>ROUND(SUM(H7:H37)/H43,2)</f>
        <v>2.6</v>
      </c>
      <c r="I39" s="34"/>
      <c r="J39" s="34"/>
      <c r="K39" s="40">
        <f>ROUND(SUM(K7:K37)/K43,2)</f>
        <v>2.61</v>
      </c>
      <c r="L39" s="36"/>
      <c r="M39" s="41">
        <f>ROUND(SUM(L7:L37)/M43,2)</f>
        <v>2.6</v>
      </c>
      <c r="O39" s="3">
        <f>COUNT(J7:J37)</f>
        <v>18</v>
      </c>
    </row>
    <row r="40" spans="1:15" x14ac:dyDescent="0.2">
      <c r="A40" s="38"/>
      <c r="B40" s="38"/>
      <c r="C40" s="42"/>
      <c r="D40" s="1"/>
      <c r="E40" s="36"/>
      <c r="F40" s="1"/>
      <c r="G40" s="6"/>
      <c r="H40" s="36"/>
      <c r="I40" s="36"/>
      <c r="J40" s="36"/>
      <c r="K40" s="36"/>
      <c r="L40" s="36"/>
      <c r="M40" s="36"/>
    </row>
    <row r="41" spans="1:15" x14ac:dyDescent="0.2">
      <c r="B41" s="43"/>
      <c r="C41" s="44"/>
      <c r="D41" s="45"/>
      <c r="E41" s="46"/>
      <c r="F41" s="47"/>
      <c r="G41" s="5"/>
      <c r="H41" s="46"/>
      <c r="I41" s="48"/>
      <c r="J41" s="48"/>
      <c r="K41" s="48"/>
      <c r="L41" s="48"/>
      <c r="M41" s="48"/>
    </row>
    <row r="42" spans="1:15" x14ac:dyDescent="0.2">
      <c r="C42" s="49"/>
      <c r="D42" s="50"/>
      <c r="E42" s="48"/>
      <c r="F42" s="51"/>
      <c r="H42" s="48"/>
      <c r="I42" s="48"/>
      <c r="J42" s="48"/>
      <c r="K42" s="48"/>
      <c r="L42" s="51"/>
      <c r="M42" s="48"/>
    </row>
    <row r="43" spans="1:15" x14ac:dyDescent="0.2">
      <c r="C43" s="51"/>
      <c r="D43" s="51"/>
      <c r="E43" s="51">
        <f>COUNT(D7:D37)</f>
        <v>18</v>
      </c>
      <c r="F43" s="51"/>
      <c r="G43" s="51"/>
      <c r="H43" s="51">
        <f>COUNT(G7:G37)</f>
        <v>18</v>
      </c>
      <c r="I43" s="48"/>
      <c r="J43" s="48"/>
      <c r="K43" s="48">
        <f>COUNT(J7:J37)</f>
        <v>18</v>
      </c>
      <c r="M43" s="51">
        <f>COUNT(J7:J37)</f>
        <v>18</v>
      </c>
    </row>
    <row r="44" spans="1:15" s="53" customFormat="1" ht="10.5" x14ac:dyDescent="0.15">
      <c r="A44" s="52"/>
    </row>
    <row r="45" spans="1:15" x14ac:dyDescent="0.2">
      <c r="B45" s="3" t="s">
        <v>14</v>
      </c>
      <c r="C45" s="3" t="s">
        <v>16</v>
      </c>
    </row>
    <row r="46" spans="1:15" x14ac:dyDescent="0.2">
      <c r="C46" s="3" t="s">
        <v>15</v>
      </c>
    </row>
    <row r="52" spans="8:8" x14ac:dyDescent="0.2">
      <c r="H52" s="54"/>
    </row>
  </sheetData>
  <phoneticPr fontId="0" type="noConversion"/>
  <printOptions horizontalCentered="1"/>
  <pageMargins left="0.25" right="0.25" top="1" bottom="0.25" header="0.4" footer="0.5"/>
  <pageSetup scale="80" orientation="portrait" horizontalDpi="4294967292" verticalDpi="4294967292" r:id="rId1"/>
  <headerFooter alignWithMargins="0">
    <oddHeader xml:space="preserve">&amp;CTRANSWESTERN PIPELINE COMPANY
GAS DAILY - INDEX PRICES
March 2002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1001</vt:lpstr>
      <vt:lpstr>Extract</vt:lpstr>
      <vt:lpstr>'1001'!Print_Area</vt:lpstr>
      <vt:lpstr>'1001'!TABLE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Real.com: Download RealJukebox or RealJukebox Plus</dc:title>
  <dc:creator>Transwestern Pipeline Company</dc:creator>
  <cp:lastModifiedBy>Felienne</cp:lastModifiedBy>
  <cp:lastPrinted>2002-03-11T14:14:20Z</cp:lastPrinted>
  <dcterms:created xsi:type="dcterms:W3CDTF">1997-02-28T19:39:51Z</dcterms:created>
  <dcterms:modified xsi:type="dcterms:W3CDTF">2014-09-04T14:05:14Z</dcterms:modified>
</cp:coreProperties>
</file>